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520" tabRatio="952" firstSheet="45" activeTab="55"/>
  </bookViews>
  <sheets>
    <sheet name="Description" sheetId="21" r:id="rId1"/>
    <sheet name="Scenario-1" sheetId="2" r:id="rId2"/>
    <sheet name="Result-Scenario-1" sheetId="20" r:id="rId3"/>
    <sheet name="Scenario-2" sheetId="22" r:id="rId4"/>
    <sheet name="Result-Scenario-2" sheetId="23" r:id="rId5"/>
    <sheet name="Scenario-3" sheetId="24" r:id="rId6"/>
    <sheet name="Result-Scenario-3" sheetId="25" r:id="rId7"/>
    <sheet name="Scenario-4" sheetId="26" r:id="rId8"/>
    <sheet name="Result-Scenario-4" sheetId="27" r:id="rId9"/>
    <sheet name="Scenario-5" sheetId="28" r:id="rId10"/>
    <sheet name="Result-Scenario-5" sheetId="29" r:id="rId11"/>
    <sheet name="Scenario-6" sheetId="30" r:id="rId12"/>
    <sheet name="Result-Scenario-6" sheetId="31" r:id="rId13"/>
    <sheet name="Scenario-7" sheetId="32" r:id="rId14"/>
    <sheet name="Result-Scenario-7" sheetId="33" r:id="rId15"/>
    <sheet name="Scenario-8" sheetId="34" r:id="rId16"/>
    <sheet name="Result-Scenario-8" sheetId="35" r:id="rId17"/>
    <sheet name="Scenario-9" sheetId="36" r:id="rId18"/>
    <sheet name="Result-Scenario-9" sheetId="37" r:id="rId19"/>
    <sheet name="Scenario-10" sheetId="38" r:id="rId20"/>
    <sheet name="Result-Scenario-10" sheetId="39" r:id="rId21"/>
    <sheet name="Scenario-11" sheetId="40" r:id="rId22"/>
    <sheet name="Result-Scenario-11" sheetId="41" r:id="rId23"/>
    <sheet name="Scenario-12" sheetId="42" r:id="rId24"/>
    <sheet name="Resulto-Scenario12" sheetId="43" r:id="rId25"/>
    <sheet name="Scenario-13" sheetId="45" r:id="rId26"/>
    <sheet name="Result-Scenario-13" sheetId="44" r:id="rId27"/>
    <sheet name="Scenario-14" sheetId="46" r:id="rId28"/>
    <sheet name="Result-Scenario-14" sheetId="47" r:id="rId29"/>
    <sheet name="Scenario-15" sheetId="49" r:id="rId30"/>
    <sheet name="Result-Scenario-15" sheetId="50" r:id="rId31"/>
    <sheet name="Scenario-16" sheetId="51" r:id="rId32"/>
    <sheet name="Result-Scenario-16" sheetId="52" r:id="rId33"/>
    <sheet name="Scenario-17" sheetId="53" r:id="rId34"/>
    <sheet name="Result-Scenario-17" sheetId="54" r:id="rId35"/>
    <sheet name="Scenario-18" sheetId="55" r:id="rId36"/>
    <sheet name="Result-Scenario-18" sheetId="56" r:id="rId37"/>
    <sheet name="Scenario-19" sheetId="57" r:id="rId38"/>
    <sheet name="Result-Scenario-19" sheetId="58" r:id="rId39"/>
    <sheet name="Scenario-20" sheetId="59" r:id="rId40"/>
    <sheet name="Result-Scenario-20" sheetId="60" r:id="rId41"/>
    <sheet name="Scenario-21" sheetId="61" r:id="rId42"/>
    <sheet name="Result-Scenario-21" sheetId="62" r:id="rId43"/>
    <sheet name="Scenario-22" sheetId="63" r:id="rId44"/>
    <sheet name="Result-Scenario-22" sheetId="64" r:id="rId45"/>
    <sheet name="Scenario-23" sheetId="65" r:id="rId46"/>
    <sheet name="Result-Scenario-23" sheetId="66" r:id="rId47"/>
    <sheet name="Scenario-24" sheetId="67" r:id="rId48"/>
    <sheet name="Scenario-Result-24" sheetId="68" r:id="rId49"/>
    <sheet name="Scenario-25" sheetId="69" r:id="rId50"/>
    <sheet name="Result-Scenario-25" sheetId="70" r:id="rId51"/>
    <sheet name="Scenario-26" sheetId="71" r:id="rId52"/>
    <sheet name="Result-Scenario-26" sheetId="72" r:id="rId53"/>
    <sheet name="Total-Result" sheetId="48" r:id="rId54"/>
    <sheet name="Trade-off" sheetId="74" r:id="rId55"/>
    <sheet name="Trade-off-Result" sheetId="73" r:id="rId5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10" i="74" l="1"/>
  <c r="AX114" i="74"/>
  <c r="C105" i="74"/>
  <c r="C106" i="74"/>
  <c r="C107" i="74"/>
  <c r="H104" i="74"/>
  <c r="D106" i="74"/>
  <c r="D107" i="74"/>
  <c r="I104" i="74"/>
  <c r="E107" i="74"/>
  <c r="J104" i="74"/>
  <c r="K104" i="74"/>
  <c r="L104" i="74"/>
  <c r="H105" i="74"/>
  <c r="I105" i="74"/>
  <c r="J105" i="74"/>
  <c r="K105" i="74"/>
  <c r="L105" i="74"/>
  <c r="H106" i="74"/>
  <c r="I106" i="74"/>
  <c r="J106" i="74"/>
  <c r="K106" i="74"/>
  <c r="L106" i="74"/>
  <c r="C112" i="74"/>
  <c r="C119" i="74"/>
  <c r="D119" i="74"/>
  <c r="AB105" i="74"/>
  <c r="AC106" i="74"/>
  <c r="AC107" i="74"/>
  <c r="AC108" i="74"/>
  <c r="AB109" i="74"/>
  <c r="AC111" i="74"/>
  <c r="AM110" i="74"/>
  <c r="AQ111" i="74"/>
  <c r="AR113" i="74"/>
  <c r="AU110" i="74"/>
  <c r="X109" i="74"/>
  <c r="AM109" i="74"/>
  <c r="AR112" i="74"/>
  <c r="AU109" i="74"/>
  <c r="AX113" i="74"/>
  <c r="X108" i="74"/>
  <c r="AQ108" i="74"/>
  <c r="AR110" i="74"/>
  <c r="AU108" i="74"/>
  <c r="AX111" i="74"/>
  <c r="X107" i="74"/>
  <c r="AR109" i="74"/>
  <c r="AU107" i="74"/>
  <c r="AX110" i="74"/>
  <c r="AC110" i="74"/>
  <c r="X106" i="74"/>
  <c r="AM106" i="74"/>
  <c r="AQ105" i="74"/>
  <c r="AR107" i="74"/>
  <c r="AU106" i="74"/>
  <c r="AX108" i="74"/>
  <c r="X105" i="74"/>
  <c r="AM105" i="74"/>
  <c r="AR106" i="74"/>
  <c r="AU105" i="74"/>
  <c r="AX107" i="74"/>
  <c r="L107" i="74"/>
  <c r="K107" i="74"/>
  <c r="J107" i="74"/>
  <c r="I107" i="74"/>
  <c r="H107" i="74"/>
  <c r="C85" i="74"/>
  <c r="C86" i="74"/>
  <c r="C87" i="74"/>
  <c r="H84" i="74"/>
  <c r="D86" i="74"/>
  <c r="D87" i="74"/>
  <c r="I84" i="74"/>
  <c r="E87" i="74"/>
  <c r="J84" i="74"/>
  <c r="K84" i="74"/>
  <c r="L84" i="74"/>
  <c r="H85" i="74"/>
  <c r="I85" i="74"/>
  <c r="J85" i="74"/>
  <c r="K85" i="74"/>
  <c r="L85" i="74"/>
  <c r="H86" i="74"/>
  <c r="I86" i="74"/>
  <c r="J86" i="74"/>
  <c r="K86" i="74"/>
  <c r="L86" i="74"/>
  <c r="C92" i="74"/>
  <c r="C99" i="74"/>
  <c r="D99" i="74"/>
  <c r="X90" i="74"/>
  <c r="AB85" i="74"/>
  <c r="AC86" i="74"/>
  <c r="AC87" i="74"/>
  <c r="AC88" i="74"/>
  <c r="AB89" i="74"/>
  <c r="AC91" i="74"/>
  <c r="AM90" i="74"/>
  <c r="AQ91" i="74"/>
  <c r="AR93" i="74"/>
  <c r="AU90" i="74"/>
  <c r="AX94" i="74"/>
  <c r="X89" i="74"/>
  <c r="AM89" i="74"/>
  <c r="AR92" i="74"/>
  <c r="AU89" i="74"/>
  <c r="AX93" i="74"/>
  <c r="X88" i="74"/>
  <c r="AQ88" i="74"/>
  <c r="AR90" i="74"/>
  <c r="AU88" i="74"/>
  <c r="AX91" i="74"/>
  <c r="X87" i="74"/>
  <c r="AR89" i="74"/>
  <c r="AU87" i="74"/>
  <c r="AX90" i="74"/>
  <c r="AC90" i="74"/>
  <c r="X86" i="74"/>
  <c r="AM86" i="74"/>
  <c r="AQ85" i="74"/>
  <c r="AR87" i="74"/>
  <c r="AU86" i="74"/>
  <c r="AX88" i="74"/>
  <c r="X85" i="74"/>
  <c r="AM85" i="74"/>
  <c r="AR86" i="74"/>
  <c r="AU85" i="74"/>
  <c r="AX87" i="74"/>
  <c r="L87" i="74"/>
  <c r="K87" i="74"/>
  <c r="J87" i="74"/>
  <c r="I87" i="74"/>
  <c r="H87" i="74"/>
  <c r="C65" i="74"/>
  <c r="C66" i="74"/>
  <c r="C67" i="74"/>
  <c r="H64" i="74"/>
  <c r="D66" i="74"/>
  <c r="D67" i="74"/>
  <c r="I64" i="74"/>
  <c r="E67" i="74"/>
  <c r="J64" i="74"/>
  <c r="K64" i="74"/>
  <c r="L64" i="74"/>
  <c r="H65" i="74"/>
  <c r="I65" i="74"/>
  <c r="J65" i="74"/>
  <c r="K65" i="74"/>
  <c r="L65" i="74"/>
  <c r="H66" i="74"/>
  <c r="I66" i="74"/>
  <c r="J66" i="74"/>
  <c r="K66" i="74"/>
  <c r="L66" i="74"/>
  <c r="C72" i="74"/>
  <c r="C79" i="74"/>
  <c r="D79" i="74"/>
  <c r="X70" i="74"/>
  <c r="AB65" i="74"/>
  <c r="AC66" i="74"/>
  <c r="AC67" i="74"/>
  <c r="AC68" i="74"/>
  <c r="AB69" i="74"/>
  <c r="AC71" i="74"/>
  <c r="AM70" i="74"/>
  <c r="AQ71" i="74"/>
  <c r="AR73" i="74"/>
  <c r="AU70" i="74"/>
  <c r="AX74" i="74"/>
  <c r="X69" i="74"/>
  <c r="AM69" i="74"/>
  <c r="AR72" i="74"/>
  <c r="AU69" i="74"/>
  <c r="AX73" i="74"/>
  <c r="X68" i="74"/>
  <c r="AQ68" i="74"/>
  <c r="AR70" i="74"/>
  <c r="AU68" i="74"/>
  <c r="AX71" i="74"/>
  <c r="X67" i="74"/>
  <c r="AR69" i="74"/>
  <c r="AU67" i="74"/>
  <c r="AX70" i="74"/>
  <c r="AC70" i="74"/>
  <c r="X66" i="74"/>
  <c r="AM66" i="74"/>
  <c r="AQ65" i="74"/>
  <c r="AR67" i="74"/>
  <c r="AU66" i="74"/>
  <c r="AX68" i="74"/>
  <c r="X65" i="74"/>
  <c r="AM65" i="74"/>
  <c r="AR66" i="74"/>
  <c r="AU65" i="74"/>
  <c r="AX67" i="74"/>
  <c r="L67" i="74"/>
  <c r="K67" i="74"/>
  <c r="J67" i="74"/>
  <c r="I67" i="74"/>
  <c r="H67" i="74"/>
  <c r="C45" i="74"/>
  <c r="C46" i="74"/>
  <c r="C47" i="74"/>
  <c r="H44" i="74"/>
  <c r="D46" i="74"/>
  <c r="D47" i="74"/>
  <c r="I44" i="74"/>
  <c r="E47" i="74"/>
  <c r="J44" i="74"/>
  <c r="K44" i="74"/>
  <c r="L44" i="74"/>
  <c r="H45" i="74"/>
  <c r="I45" i="74"/>
  <c r="J45" i="74"/>
  <c r="K45" i="74"/>
  <c r="L45" i="74"/>
  <c r="H46" i="74"/>
  <c r="I46" i="74"/>
  <c r="J46" i="74"/>
  <c r="K46" i="74"/>
  <c r="L46" i="74"/>
  <c r="C52" i="74"/>
  <c r="C59" i="74"/>
  <c r="D59" i="74"/>
  <c r="X50" i="74"/>
  <c r="AB45" i="74"/>
  <c r="AC46" i="74"/>
  <c r="AC47" i="74"/>
  <c r="AC48" i="74"/>
  <c r="AB49" i="74"/>
  <c r="AC51" i="74"/>
  <c r="AM50" i="74"/>
  <c r="AQ51" i="74"/>
  <c r="AR53" i="74"/>
  <c r="AU50" i="74"/>
  <c r="AX54" i="74"/>
  <c r="X49" i="74"/>
  <c r="AM49" i="74"/>
  <c r="AR52" i="74"/>
  <c r="AU49" i="74"/>
  <c r="AX53" i="74"/>
  <c r="X48" i="74"/>
  <c r="AQ48" i="74"/>
  <c r="AR50" i="74"/>
  <c r="AU48" i="74"/>
  <c r="AX51" i="74"/>
  <c r="X47" i="74"/>
  <c r="AR49" i="74"/>
  <c r="AU47" i="74"/>
  <c r="AX50" i="74"/>
  <c r="AC50" i="74"/>
  <c r="X46" i="74"/>
  <c r="AM46" i="74"/>
  <c r="AQ45" i="74"/>
  <c r="AR47" i="74"/>
  <c r="AU46" i="74"/>
  <c r="AX48" i="74"/>
  <c r="X45" i="74"/>
  <c r="AM45" i="74"/>
  <c r="AR46" i="74"/>
  <c r="AU45" i="74"/>
  <c r="AX47" i="74"/>
  <c r="L47" i="74"/>
  <c r="K47" i="74"/>
  <c r="J47" i="74"/>
  <c r="I47" i="74"/>
  <c r="H47" i="74"/>
  <c r="C25" i="74"/>
  <c r="C26" i="74"/>
  <c r="C27" i="74"/>
  <c r="H24" i="74"/>
  <c r="D26" i="74"/>
  <c r="D27" i="74"/>
  <c r="I24" i="74"/>
  <c r="E27" i="74"/>
  <c r="J24" i="74"/>
  <c r="K24" i="74"/>
  <c r="L24" i="74"/>
  <c r="H25" i="74"/>
  <c r="I25" i="74"/>
  <c r="J25" i="74"/>
  <c r="K25" i="74"/>
  <c r="L25" i="74"/>
  <c r="H26" i="74"/>
  <c r="I26" i="74"/>
  <c r="J26" i="74"/>
  <c r="K26" i="74"/>
  <c r="L26" i="74"/>
  <c r="C32" i="74"/>
  <c r="C39" i="74"/>
  <c r="D39" i="74"/>
  <c r="X30" i="74"/>
  <c r="AB25" i="74"/>
  <c r="AC26" i="74"/>
  <c r="AC27" i="74"/>
  <c r="AC28" i="74"/>
  <c r="AB29" i="74"/>
  <c r="AC31" i="74"/>
  <c r="AM30" i="74"/>
  <c r="AQ31" i="74"/>
  <c r="AR33" i="74"/>
  <c r="AU30" i="74"/>
  <c r="AX34" i="74"/>
  <c r="X29" i="74"/>
  <c r="AM29" i="74"/>
  <c r="AR32" i="74"/>
  <c r="AU29" i="74"/>
  <c r="AX33" i="74"/>
  <c r="X28" i="74"/>
  <c r="AQ28" i="74"/>
  <c r="AR30" i="74"/>
  <c r="AU28" i="74"/>
  <c r="AX31" i="74"/>
  <c r="X27" i="74"/>
  <c r="AR29" i="74"/>
  <c r="AU27" i="74"/>
  <c r="AX30" i="74"/>
  <c r="AC30" i="74"/>
  <c r="X26" i="74"/>
  <c r="AM26" i="74"/>
  <c r="AQ25" i="74"/>
  <c r="AR27" i="74"/>
  <c r="AU26" i="74"/>
  <c r="AX28" i="74"/>
  <c r="X25" i="74"/>
  <c r="AM25" i="74"/>
  <c r="AR26" i="74"/>
  <c r="AU25" i="74"/>
  <c r="AX27" i="74"/>
  <c r="L27" i="74"/>
  <c r="K27" i="74"/>
  <c r="J27" i="74"/>
  <c r="I27" i="74"/>
  <c r="H27" i="74"/>
  <c r="C5" i="74"/>
  <c r="C6" i="74"/>
  <c r="C7" i="74"/>
  <c r="H4" i="74"/>
  <c r="D6" i="74"/>
  <c r="D7" i="74"/>
  <c r="I4" i="74"/>
  <c r="E7" i="74"/>
  <c r="J4" i="74"/>
  <c r="K4" i="74"/>
  <c r="L4" i="74"/>
  <c r="H5" i="74"/>
  <c r="I5" i="74"/>
  <c r="J5" i="74"/>
  <c r="K5" i="74"/>
  <c r="L5" i="74"/>
  <c r="H6" i="74"/>
  <c r="I6" i="74"/>
  <c r="J6" i="74"/>
  <c r="K6" i="74"/>
  <c r="L6" i="74"/>
  <c r="C12" i="74"/>
  <c r="C19" i="74"/>
  <c r="D19" i="74"/>
  <c r="X10" i="74"/>
  <c r="AB5" i="74"/>
  <c r="AC6" i="74"/>
  <c r="AC7" i="74"/>
  <c r="AC8" i="74"/>
  <c r="AB9" i="74"/>
  <c r="AC11" i="74"/>
  <c r="AM10" i="74"/>
  <c r="AQ11" i="74"/>
  <c r="AR13" i="74"/>
  <c r="AU10" i="74"/>
  <c r="AX14" i="74"/>
  <c r="X9" i="74"/>
  <c r="AM9" i="74"/>
  <c r="AR12" i="74"/>
  <c r="AU9" i="74"/>
  <c r="AX13" i="74"/>
  <c r="X8" i="74"/>
  <c r="AQ8" i="74"/>
  <c r="AR10" i="74"/>
  <c r="AU8" i="74"/>
  <c r="AX11" i="74"/>
  <c r="X7" i="74"/>
  <c r="AR9" i="74"/>
  <c r="AU7" i="74"/>
  <c r="AX10" i="74"/>
  <c r="AC10" i="74"/>
  <c r="X6" i="74"/>
  <c r="AM6" i="74"/>
  <c r="AQ5" i="74"/>
  <c r="AR7" i="74"/>
  <c r="AU6" i="74"/>
  <c r="AX8" i="74"/>
  <c r="X5" i="74"/>
  <c r="AM5" i="74"/>
  <c r="AR6" i="74"/>
  <c r="AU5" i="74"/>
  <c r="AX7" i="74"/>
  <c r="L7" i="74"/>
  <c r="K7" i="74"/>
  <c r="J7" i="74"/>
  <c r="I7" i="74"/>
  <c r="H7" i="74"/>
  <c r="C105" i="71"/>
  <c r="C106" i="71"/>
  <c r="C107" i="71"/>
  <c r="H104" i="71"/>
  <c r="D106" i="71"/>
  <c r="D107" i="71"/>
  <c r="I104" i="71"/>
  <c r="E107" i="71"/>
  <c r="J104" i="71"/>
  <c r="K104" i="71"/>
  <c r="L104" i="71"/>
  <c r="H105" i="71"/>
  <c r="I105" i="71"/>
  <c r="J105" i="71"/>
  <c r="K105" i="71"/>
  <c r="L105" i="71"/>
  <c r="H106" i="71"/>
  <c r="I106" i="71"/>
  <c r="J106" i="71"/>
  <c r="K106" i="71"/>
  <c r="L106" i="71"/>
  <c r="C112" i="71"/>
  <c r="C119" i="71"/>
  <c r="D119" i="71"/>
  <c r="X110" i="71"/>
  <c r="AB105" i="71"/>
  <c r="AC106" i="71"/>
  <c r="AC107" i="71"/>
  <c r="AC108" i="71"/>
  <c r="AB109" i="71"/>
  <c r="AC110" i="71"/>
  <c r="AC111" i="71"/>
  <c r="AM110" i="71"/>
  <c r="AQ111" i="71"/>
  <c r="AR113" i="71"/>
  <c r="AU110" i="71"/>
  <c r="AX114" i="71"/>
  <c r="X109" i="71"/>
  <c r="AM109" i="71"/>
  <c r="AR112" i="71"/>
  <c r="AU109" i="71"/>
  <c r="AX113" i="71"/>
  <c r="X108" i="71"/>
  <c r="AM108" i="71"/>
  <c r="AQ108" i="71"/>
  <c r="AR110" i="71"/>
  <c r="AU108" i="71"/>
  <c r="AX111" i="71"/>
  <c r="X107" i="71"/>
  <c r="AM107" i="71"/>
  <c r="AR109" i="71"/>
  <c r="AU107" i="71"/>
  <c r="AX110" i="71"/>
  <c r="X106" i="71"/>
  <c r="AM106" i="71"/>
  <c r="AQ105" i="71"/>
  <c r="AR107" i="71"/>
  <c r="AU106" i="71"/>
  <c r="AX108" i="71"/>
  <c r="X105" i="71"/>
  <c r="AM105" i="71"/>
  <c r="AR106" i="71"/>
  <c r="AU105" i="71"/>
  <c r="AX107" i="71"/>
  <c r="L107" i="71"/>
  <c r="K107" i="71"/>
  <c r="J107" i="71"/>
  <c r="I107" i="71"/>
  <c r="H107" i="71"/>
  <c r="C85" i="71"/>
  <c r="C86" i="71"/>
  <c r="C87" i="71"/>
  <c r="H84" i="71"/>
  <c r="D86" i="71"/>
  <c r="D87" i="71"/>
  <c r="I84" i="71"/>
  <c r="E87" i="71"/>
  <c r="J84" i="71"/>
  <c r="K84" i="71"/>
  <c r="L84" i="71"/>
  <c r="H85" i="71"/>
  <c r="I85" i="71"/>
  <c r="J85" i="71"/>
  <c r="K85" i="71"/>
  <c r="L85" i="71"/>
  <c r="H86" i="71"/>
  <c r="I86" i="71"/>
  <c r="J86" i="71"/>
  <c r="K86" i="71"/>
  <c r="L86" i="71"/>
  <c r="C92" i="71"/>
  <c r="C99" i="71"/>
  <c r="D99" i="71"/>
  <c r="X90" i="71"/>
  <c r="AB85" i="71"/>
  <c r="AC86" i="71"/>
  <c r="AC87" i="71"/>
  <c r="AC88" i="71"/>
  <c r="AB89" i="71"/>
  <c r="AC90" i="71"/>
  <c r="AC91" i="71"/>
  <c r="AM90" i="71"/>
  <c r="AQ91" i="71"/>
  <c r="AR93" i="71"/>
  <c r="AU90" i="71"/>
  <c r="AX94" i="71"/>
  <c r="X89" i="71"/>
  <c r="AM89" i="71"/>
  <c r="AR92" i="71"/>
  <c r="AU89" i="71"/>
  <c r="AX93" i="71"/>
  <c r="X88" i="71"/>
  <c r="AM88" i="71"/>
  <c r="AQ88" i="71"/>
  <c r="AR90" i="71"/>
  <c r="AU88" i="71"/>
  <c r="AX91" i="71"/>
  <c r="X87" i="71"/>
  <c r="AM87" i="71"/>
  <c r="AR89" i="71"/>
  <c r="AU87" i="71"/>
  <c r="AX90" i="71"/>
  <c r="X86" i="71"/>
  <c r="AM86" i="71"/>
  <c r="AQ85" i="71"/>
  <c r="AR87" i="71"/>
  <c r="AU86" i="71"/>
  <c r="AX88" i="71"/>
  <c r="X85" i="71"/>
  <c r="AM85" i="71"/>
  <c r="AR86" i="71"/>
  <c r="AU85" i="71"/>
  <c r="AX87" i="71"/>
  <c r="L87" i="71"/>
  <c r="K87" i="71"/>
  <c r="J87" i="71"/>
  <c r="I87" i="71"/>
  <c r="H87" i="71"/>
  <c r="C65" i="71"/>
  <c r="C66" i="71"/>
  <c r="C67" i="71"/>
  <c r="H64" i="71"/>
  <c r="D66" i="71"/>
  <c r="D67" i="71"/>
  <c r="I64" i="71"/>
  <c r="E67" i="71"/>
  <c r="J64" i="71"/>
  <c r="K64" i="71"/>
  <c r="L64" i="71"/>
  <c r="H65" i="71"/>
  <c r="I65" i="71"/>
  <c r="J65" i="71"/>
  <c r="K65" i="71"/>
  <c r="L65" i="71"/>
  <c r="H66" i="71"/>
  <c r="I66" i="71"/>
  <c r="J66" i="71"/>
  <c r="K66" i="71"/>
  <c r="L66" i="71"/>
  <c r="C72" i="71"/>
  <c r="C79" i="71"/>
  <c r="D79" i="71"/>
  <c r="X70" i="71"/>
  <c r="AB65" i="71"/>
  <c r="AC66" i="71"/>
  <c r="AC67" i="71"/>
  <c r="AC68" i="71"/>
  <c r="AB69" i="71"/>
  <c r="AC70" i="71"/>
  <c r="AC71" i="71"/>
  <c r="AM70" i="71"/>
  <c r="AQ71" i="71"/>
  <c r="AR73" i="71"/>
  <c r="AU70" i="71"/>
  <c r="AX74" i="71"/>
  <c r="X69" i="71"/>
  <c r="AM69" i="71"/>
  <c r="AR72" i="71"/>
  <c r="AU69" i="71"/>
  <c r="AX73" i="71"/>
  <c r="X68" i="71"/>
  <c r="AM68" i="71"/>
  <c r="AQ68" i="71"/>
  <c r="AR70" i="71"/>
  <c r="AU68" i="71"/>
  <c r="AX71" i="71"/>
  <c r="X67" i="71"/>
  <c r="AM67" i="71"/>
  <c r="AR69" i="71"/>
  <c r="AU67" i="71"/>
  <c r="AX70" i="71"/>
  <c r="X66" i="71"/>
  <c r="AM66" i="71"/>
  <c r="AQ65" i="71"/>
  <c r="AR67" i="71"/>
  <c r="AU66" i="71"/>
  <c r="AX68" i="71"/>
  <c r="X65" i="71"/>
  <c r="AM65" i="71"/>
  <c r="AR66" i="71"/>
  <c r="AU65" i="71"/>
  <c r="AX67" i="71"/>
  <c r="L67" i="71"/>
  <c r="K67" i="71"/>
  <c r="J67" i="71"/>
  <c r="I67" i="71"/>
  <c r="H67" i="71"/>
  <c r="C45" i="71"/>
  <c r="C46" i="71"/>
  <c r="C47" i="71"/>
  <c r="H44" i="71"/>
  <c r="D46" i="71"/>
  <c r="D47" i="71"/>
  <c r="I44" i="71"/>
  <c r="E47" i="71"/>
  <c r="J44" i="71"/>
  <c r="K44" i="71"/>
  <c r="L44" i="71"/>
  <c r="H45" i="71"/>
  <c r="I45" i="71"/>
  <c r="J45" i="71"/>
  <c r="K45" i="71"/>
  <c r="L45" i="71"/>
  <c r="H46" i="71"/>
  <c r="I46" i="71"/>
  <c r="J46" i="71"/>
  <c r="K46" i="71"/>
  <c r="L46" i="71"/>
  <c r="C52" i="71"/>
  <c r="C59" i="71"/>
  <c r="D59" i="71"/>
  <c r="X50" i="71"/>
  <c r="AB45" i="71"/>
  <c r="AC46" i="71"/>
  <c r="AC47" i="71"/>
  <c r="AC48" i="71"/>
  <c r="AB49" i="71"/>
  <c r="AC50" i="71"/>
  <c r="AC51" i="71"/>
  <c r="AM50" i="71"/>
  <c r="AQ51" i="71"/>
  <c r="AR53" i="71"/>
  <c r="AU50" i="71"/>
  <c r="AX54" i="71"/>
  <c r="X49" i="71"/>
  <c r="AM49" i="71"/>
  <c r="AR52" i="71"/>
  <c r="AU49" i="71"/>
  <c r="AX53" i="71"/>
  <c r="X48" i="71"/>
  <c r="AM48" i="71"/>
  <c r="AQ48" i="71"/>
  <c r="AR50" i="71"/>
  <c r="AU48" i="71"/>
  <c r="AX51" i="71"/>
  <c r="X47" i="71"/>
  <c r="AM47" i="71"/>
  <c r="AR49" i="71"/>
  <c r="AU47" i="71"/>
  <c r="AX50" i="71"/>
  <c r="X46" i="71"/>
  <c r="AM46" i="71"/>
  <c r="AQ45" i="71"/>
  <c r="AR47" i="71"/>
  <c r="AU46" i="71"/>
  <c r="AX48" i="71"/>
  <c r="X45" i="71"/>
  <c r="AM45" i="71"/>
  <c r="AR46" i="71"/>
  <c r="AU45" i="71"/>
  <c r="AX47" i="71"/>
  <c r="L47" i="71"/>
  <c r="K47" i="71"/>
  <c r="J47" i="71"/>
  <c r="I47" i="71"/>
  <c r="H47" i="71"/>
  <c r="C25" i="71"/>
  <c r="C26" i="71"/>
  <c r="C27" i="71"/>
  <c r="H24" i="71"/>
  <c r="D26" i="71"/>
  <c r="D27" i="71"/>
  <c r="I24" i="71"/>
  <c r="E27" i="71"/>
  <c r="J24" i="71"/>
  <c r="K24" i="71"/>
  <c r="L24" i="71"/>
  <c r="H25" i="71"/>
  <c r="I25" i="71"/>
  <c r="J25" i="71"/>
  <c r="K25" i="71"/>
  <c r="L25" i="71"/>
  <c r="H26" i="71"/>
  <c r="I26" i="71"/>
  <c r="J26" i="71"/>
  <c r="K26" i="71"/>
  <c r="L26" i="71"/>
  <c r="C32" i="71"/>
  <c r="C39" i="71"/>
  <c r="D39" i="71"/>
  <c r="X30" i="71"/>
  <c r="AB25" i="71"/>
  <c r="AC26" i="71"/>
  <c r="AC27" i="71"/>
  <c r="AC28" i="71"/>
  <c r="AB29" i="71"/>
  <c r="AC30" i="71"/>
  <c r="AC31" i="71"/>
  <c r="AM30" i="71"/>
  <c r="AQ31" i="71"/>
  <c r="AR33" i="71"/>
  <c r="AU30" i="71"/>
  <c r="AX34" i="71"/>
  <c r="X29" i="71"/>
  <c r="AM29" i="71"/>
  <c r="AR32" i="71"/>
  <c r="AU29" i="71"/>
  <c r="AX33" i="71"/>
  <c r="X28" i="71"/>
  <c r="AM28" i="71"/>
  <c r="AQ28" i="71"/>
  <c r="AR30" i="71"/>
  <c r="AU28" i="71"/>
  <c r="AX31" i="71"/>
  <c r="X27" i="71"/>
  <c r="AM27" i="71"/>
  <c r="AR29" i="71"/>
  <c r="AU27" i="71"/>
  <c r="AX30" i="71"/>
  <c r="X26" i="71"/>
  <c r="AM26" i="71"/>
  <c r="AQ25" i="71"/>
  <c r="AR27" i="71"/>
  <c r="AU26" i="71"/>
  <c r="AX28" i="71"/>
  <c r="X25" i="71"/>
  <c r="AM25" i="71"/>
  <c r="AR26" i="71"/>
  <c r="AU25" i="71"/>
  <c r="AX27" i="71"/>
  <c r="L27" i="71"/>
  <c r="K27" i="71"/>
  <c r="J27" i="71"/>
  <c r="I27" i="71"/>
  <c r="H27" i="71"/>
  <c r="C5" i="71"/>
  <c r="C6" i="71"/>
  <c r="C7" i="71"/>
  <c r="H4" i="71"/>
  <c r="D6" i="71"/>
  <c r="D7" i="71"/>
  <c r="I4" i="71"/>
  <c r="E7" i="71"/>
  <c r="J4" i="71"/>
  <c r="K4" i="71"/>
  <c r="L4" i="71"/>
  <c r="H5" i="71"/>
  <c r="I5" i="71"/>
  <c r="J5" i="71"/>
  <c r="K5" i="71"/>
  <c r="L5" i="71"/>
  <c r="H6" i="71"/>
  <c r="I6" i="71"/>
  <c r="J6" i="71"/>
  <c r="K6" i="71"/>
  <c r="L6" i="71"/>
  <c r="C12" i="71"/>
  <c r="C19" i="71"/>
  <c r="D19" i="71"/>
  <c r="X10" i="71"/>
  <c r="AB5" i="71"/>
  <c r="AC6" i="71"/>
  <c r="AC7" i="71"/>
  <c r="AC8" i="71"/>
  <c r="AB9" i="71"/>
  <c r="AC10" i="71"/>
  <c r="AC11" i="71"/>
  <c r="AM10" i="71"/>
  <c r="AQ11" i="71"/>
  <c r="AR13" i="71"/>
  <c r="AU10" i="71"/>
  <c r="AX14" i="71"/>
  <c r="X9" i="71"/>
  <c r="AM9" i="71"/>
  <c r="AR12" i="71"/>
  <c r="AU9" i="71"/>
  <c r="AX13" i="71"/>
  <c r="X8" i="71"/>
  <c r="AM8" i="71"/>
  <c r="AQ8" i="71"/>
  <c r="AR10" i="71"/>
  <c r="AU8" i="71"/>
  <c r="AX11" i="71"/>
  <c r="X7" i="71"/>
  <c r="AM7" i="71"/>
  <c r="AR9" i="71"/>
  <c r="AU7" i="71"/>
  <c r="AX10" i="71"/>
  <c r="X6" i="71"/>
  <c r="AM6" i="71"/>
  <c r="AQ5" i="71"/>
  <c r="AR7" i="71"/>
  <c r="AU6" i="71"/>
  <c r="AX8" i="71"/>
  <c r="X5" i="71"/>
  <c r="AM5" i="71"/>
  <c r="AR6" i="71"/>
  <c r="AU5" i="71"/>
  <c r="AX7" i="71"/>
  <c r="L7" i="71"/>
  <c r="K7" i="71"/>
  <c r="J7" i="71"/>
  <c r="I7" i="71"/>
  <c r="H7" i="71"/>
  <c r="C105" i="69"/>
  <c r="C106" i="69"/>
  <c r="C107" i="69"/>
  <c r="H104" i="69"/>
  <c r="D106" i="69"/>
  <c r="D107" i="69"/>
  <c r="I104" i="69"/>
  <c r="E107" i="69"/>
  <c r="J104" i="69"/>
  <c r="K104" i="69"/>
  <c r="L104" i="69"/>
  <c r="H105" i="69"/>
  <c r="I105" i="69"/>
  <c r="J105" i="69"/>
  <c r="K105" i="69"/>
  <c r="L105" i="69"/>
  <c r="H106" i="69"/>
  <c r="I106" i="69"/>
  <c r="J106" i="69"/>
  <c r="K106" i="69"/>
  <c r="L106" i="69"/>
  <c r="C112" i="69"/>
  <c r="C119" i="69"/>
  <c r="D119" i="69"/>
  <c r="X110" i="69"/>
  <c r="AB105" i="69"/>
  <c r="AC106" i="69"/>
  <c r="AC107" i="69"/>
  <c r="AC108" i="69"/>
  <c r="AB109" i="69"/>
  <c r="AC110" i="69"/>
  <c r="AC111" i="69"/>
  <c r="AM110" i="69"/>
  <c r="AQ111" i="69"/>
  <c r="AR113" i="69"/>
  <c r="AU110" i="69"/>
  <c r="AX114" i="69"/>
  <c r="X109" i="69"/>
  <c r="AM109" i="69"/>
  <c r="AR112" i="69"/>
  <c r="AU109" i="69"/>
  <c r="AX113" i="69"/>
  <c r="X108" i="69"/>
  <c r="AM108" i="69"/>
  <c r="AQ108" i="69"/>
  <c r="AR110" i="69"/>
  <c r="AU108" i="69"/>
  <c r="AX111" i="69"/>
  <c r="X107" i="69"/>
  <c r="AM107" i="69"/>
  <c r="AR109" i="69"/>
  <c r="AU107" i="69"/>
  <c r="AX110" i="69"/>
  <c r="X106" i="69"/>
  <c r="AM106" i="69"/>
  <c r="AQ105" i="69"/>
  <c r="AR107" i="69"/>
  <c r="AU106" i="69"/>
  <c r="AX108" i="69"/>
  <c r="X105" i="69"/>
  <c r="AM105" i="69"/>
  <c r="AR106" i="69"/>
  <c r="AU105" i="69"/>
  <c r="AX107" i="69"/>
  <c r="L107" i="69"/>
  <c r="K107" i="69"/>
  <c r="J107" i="69"/>
  <c r="I107" i="69"/>
  <c r="H107" i="69"/>
  <c r="C85" i="69"/>
  <c r="C86" i="69"/>
  <c r="C87" i="69"/>
  <c r="H84" i="69"/>
  <c r="D86" i="69"/>
  <c r="D87" i="69"/>
  <c r="I84" i="69"/>
  <c r="E87" i="69"/>
  <c r="J84" i="69"/>
  <c r="K84" i="69"/>
  <c r="L84" i="69"/>
  <c r="H85" i="69"/>
  <c r="I85" i="69"/>
  <c r="J85" i="69"/>
  <c r="K85" i="69"/>
  <c r="L85" i="69"/>
  <c r="H86" i="69"/>
  <c r="I86" i="69"/>
  <c r="J86" i="69"/>
  <c r="K86" i="69"/>
  <c r="L86" i="69"/>
  <c r="C92" i="69"/>
  <c r="C99" i="69"/>
  <c r="D99" i="69"/>
  <c r="X90" i="69"/>
  <c r="AB85" i="69"/>
  <c r="AC86" i="69"/>
  <c r="AC87" i="69"/>
  <c r="AC88" i="69"/>
  <c r="AB89" i="69"/>
  <c r="AC90" i="69"/>
  <c r="AC91" i="69"/>
  <c r="AM90" i="69"/>
  <c r="AQ91" i="69"/>
  <c r="AR93" i="69"/>
  <c r="AU90" i="69"/>
  <c r="AX94" i="69"/>
  <c r="X89" i="69"/>
  <c r="AM89" i="69"/>
  <c r="AR92" i="69"/>
  <c r="AU89" i="69"/>
  <c r="AX93" i="69"/>
  <c r="X88" i="69"/>
  <c r="AM88" i="69"/>
  <c r="AQ88" i="69"/>
  <c r="AR90" i="69"/>
  <c r="AU88" i="69"/>
  <c r="AX91" i="69"/>
  <c r="X87" i="69"/>
  <c r="AM87" i="69"/>
  <c r="AR89" i="69"/>
  <c r="AU87" i="69"/>
  <c r="AX90" i="69"/>
  <c r="X86" i="69"/>
  <c r="AM86" i="69"/>
  <c r="AQ85" i="69"/>
  <c r="AR87" i="69"/>
  <c r="AU86" i="69"/>
  <c r="AX88" i="69"/>
  <c r="X85" i="69"/>
  <c r="AM85" i="69"/>
  <c r="AR86" i="69"/>
  <c r="AU85" i="69"/>
  <c r="AX87" i="69"/>
  <c r="L87" i="69"/>
  <c r="K87" i="69"/>
  <c r="J87" i="69"/>
  <c r="I87" i="69"/>
  <c r="H87" i="69"/>
  <c r="C65" i="69"/>
  <c r="C66" i="69"/>
  <c r="C67" i="69"/>
  <c r="H64" i="69"/>
  <c r="D66" i="69"/>
  <c r="D67" i="69"/>
  <c r="I64" i="69"/>
  <c r="E67" i="69"/>
  <c r="J64" i="69"/>
  <c r="K64" i="69"/>
  <c r="L64" i="69"/>
  <c r="H65" i="69"/>
  <c r="I65" i="69"/>
  <c r="J65" i="69"/>
  <c r="K65" i="69"/>
  <c r="L65" i="69"/>
  <c r="H66" i="69"/>
  <c r="I66" i="69"/>
  <c r="J66" i="69"/>
  <c r="K66" i="69"/>
  <c r="L66" i="69"/>
  <c r="C72" i="69"/>
  <c r="C79" i="69"/>
  <c r="D79" i="69"/>
  <c r="X70" i="69"/>
  <c r="AB65" i="69"/>
  <c r="AC66" i="69"/>
  <c r="AC67" i="69"/>
  <c r="AC68" i="69"/>
  <c r="AB69" i="69"/>
  <c r="AC70" i="69"/>
  <c r="AC71" i="69"/>
  <c r="AM70" i="69"/>
  <c r="AQ71" i="69"/>
  <c r="AR73" i="69"/>
  <c r="AU70" i="69"/>
  <c r="AX74" i="69"/>
  <c r="X69" i="69"/>
  <c r="AM69" i="69"/>
  <c r="AR72" i="69"/>
  <c r="AU69" i="69"/>
  <c r="AX73" i="69"/>
  <c r="X68" i="69"/>
  <c r="AM68" i="69"/>
  <c r="AQ68" i="69"/>
  <c r="AR70" i="69"/>
  <c r="AU68" i="69"/>
  <c r="AX71" i="69"/>
  <c r="X67" i="69"/>
  <c r="AM67" i="69"/>
  <c r="AR69" i="69"/>
  <c r="AU67" i="69"/>
  <c r="AX70" i="69"/>
  <c r="X66" i="69"/>
  <c r="AM66" i="69"/>
  <c r="AQ65" i="69"/>
  <c r="AR67" i="69"/>
  <c r="AU66" i="69"/>
  <c r="AX68" i="69"/>
  <c r="X65" i="69"/>
  <c r="AM65" i="69"/>
  <c r="AR66" i="69"/>
  <c r="AU65" i="69"/>
  <c r="AX67" i="69"/>
  <c r="L67" i="69"/>
  <c r="K67" i="69"/>
  <c r="J67" i="69"/>
  <c r="I67" i="69"/>
  <c r="H67" i="69"/>
  <c r="C45" i="69"/>
  <c r="C46" i="69"/>
  <c r="C47" i="69"/>
  <c r="H44" i="69"/>
  <c r="D46" i="69"/>
  <c r="D47" i="69"/>
  <c r="I44" i="69"/>
  <c r="E47" i="69"/>
  <c r="J44" i="69"/>
  <c r="K44" i="69"/>
  <c r="L44" i="69"/>
  <c r="H45" i="69"/>
  <c r="I45" i="69"/>
  <c r="J45" i="69"/>
  <c r="K45" i="69"/>
  <c r="L45" i="69"/>
  <c r="H46" i="69"/>
  <c r="I46" i="69"/>
  <c r="J46" i="69"/>
  <c r="K46" i="69"/>
  <c r="L46" i="69"/>
  <c r="C52" i="69"/>
  <c r="C59" i="69"/>
  <c r="D59" i="69"/>
  <c r="X50" i="69"/>
  <c r="AB45" i="69"/>
  <c r="AC46" i="69"/>
  <c r="AC47" i="69"/>
  <c r="AC48" i="69"/>
  <c r="AB49" i="69"/>
  <c r="AC50" i="69"/>
  <c r="AC51" i="69"/>
  <c r="AM50" i="69"/>
  <c r="AQ51" i="69"/>
  <c r="AR53" i="69"/>
  <c r="AU50" i="69"/>
  <c r="AX54" i="69"/>
  <c r="X49" i="69"/>
  <c r="AM49" i="69"/>
  <c r="AR52" i="69"/>
  <c r="AU49" i="69"/>
  <c r="AX53" i="69"/>
  <c r="X48" i="69"/>
  <c r="AM48" i="69"/>
  <c r="AQ48" i="69"/>
  <c r="AR50" i="69"/>
  <c r="AU48" i="69"/>
  <c r="AX51" i="69"/>
  <c r="X47" i="69"/>
  <c r="AM47" i="69"/>
  <c r="AR49" i="69"/>
  <c r="AU47" i="69"/>
  <c r="AX50" i="69"/>
  <c r="X46" i="69"/>
  <c r="AM46" i="69"/>
  <c r="AQ45" i="69"/>
  <c r="AR47" i="69"/>
  <c r="AU46" i="69"/>
  <c r="AX48" i="69"/>
  <c r="X45" i="69"/>
  <c r="AM45" i="69"/>
  <c r="AR46" i="69"/>
  <c r="AU45" i="69"/>
  <c r="AX47" i="69"/>
  <c r="L47" i="69"/>
  <c r="K47" i="69"/>
  <c r="J47" i="69"/>
  <c r="I47" i="69"/>
  <c r="H47" i="69"/>
  <c r="C25" i="69"/>
  <c r="C26" i="69"/>
  <c r="C27" i="69"/>
  <c r="H24" i="69"/>
  <c r="D26" i="69"/>
  <c r="D27" i="69"/>
  <c r="I24" i="69"/>
  <c r="E27" i="69"/>
  <c r="J24" i="69"/>
  <c r="K24" i="69"/>
  <c r="L24" i="69"/>
  <c r="H25" i="69"/>
  <c r="I25" i="69"/>
  <c r="J25" i="69"/>
  <c r="K25" i="69"/>
  <c r="L25" i="69"/>
  <c r="H26" i="69"/>
  <c r="I26" i="69"/>
  <c r="J26" i="69"/>
  <c r="K26" i="69"/>
  <c r="L26" i="69"/>
  <c r="C32" i="69"/>
  <c r="C39" i="69"/>
  <c r="D39" i="69"/>
  <c r="X30" i="69"/>
  <c r="AB25" i="69"/>
  <c r="AC26" i="69"/>
  <c r="AC27" i="69"/>
  <c r="AC28" i="69"/>
  <c r="AB29" i="69"/>
  <c r="AC30" i="69"/>
  <c r="AC31" i="69"/>
  <c r="AM30" i="69"/>
  <c r="AQ31" i="69"/>
  <c r="AR33" i="69"/>
  <c r="AU30" i="69"/>
  <c r="AX34" i="69"/>
  <c r="X29" i="69"/>
  <c r="AM29" i="69"/>
  <c r="AR32" i="69"/>
  <c r="AU29" i="69"/>
  <c r="AX33" i="69"/>
  <c r="X28" i="69"/>
  <c r="AM28" i="69"/>
  <c r="AQ28" i="69"/>
  <c r="AR30" i="69"/>
  <c r="AU28" i="69"/>
  <c r="AX31" i="69"/>
  <c r="X27" i="69"/>
  <c r="AM27" i="69"/>
  <c r="AR29" i="69"/>
  <c r="AU27" i="69"/>
  <c r="AX30" i="69"/>
  <c r="X26" i="69"/>
  <c r="AM26" i="69"/>
  <c r="AQ25" i="69"/>
  <c r="AR27" i="69"/>
  <c r="AU26" i="69"/>
  <c r="AX28" i="69"/>
  <c r="X25" i="69"/>
  <c r="AM25" i="69"/>
  <c r="AR26" i="69"/>
  <c r="AU25" i="69"/>
  <c r="AX27" i="69"/>
  <c r="L27" i="69"/>
  <c r="K27" i="69"/>
  <c r="J27" i="69"/>
  <c r="I27" i="69"/>
  <c r="H27" i="69"/>
  <c r="C5" i="69"/>
  <c r="C6" i="69"/>
  <c r="C7" i="69"/>
  <c r="H4" i="69"/>
  <c r="D6" i="69"/>
  <c r="D7" i="69"/>
  <c r="I4" i="69"/>
  <c r="E7" i="69"/>
  <c r="J4" i="69"/>
  <c r="K4" i="69"/>
  <c r="L4" i="69"/>
  <c r="H5" i="69"/>
  <c r="I5" i="69"/>
  <c r="J5" i="69"/>
  <c r="K5" i="69"/>
  <c r="L5" i="69"/>
  <c r="H6" i="69"/>
  <c r="I6" i="69"/>
  <c r="J6" i="69"/>
  <c r="K6" i="69"/>
  <c r="L6" i="69"/>
  <c r="C12" i="69"/>
  <c r="C19" i="69"/>
  <c r="D19" i="69"/>
  <c r="X10" i="69"/>
  <c r="AB5" i="69"/>
  <c r="AC6" i="69"/>
  <c r="AC7" i="69"/>
  <c r="AC8" i="69"/>
  <c r="AB9" i="69"/>
  <c r="AC10" i="69"/>
  <c r="AC11" i="69"/>
  <c r="AM10" i="69"/>
  <c r="AQ11" i="69"/>
  <c r="AR13" i="69"/>
  <c r="AU10" i="69"/>
  <c r="AX14" i="69"/>
  <c r="X9" i="69"/>
  <c r="AM9" i="69"/>
  <c r="AR12" i="69"/>
  <c r="AU9" i="69"/>
  <c r="AX13" i="69"/>
  <c r="X8" i="69"/>
  <c r="AM8" i="69"/>
  <c r="AQ8" i="69"/>
  <c r="AR10" i="69"/>
  <c r="AU8" i="69"/>
  <c r="AX11" i="69"/>
  <c r="X7" i="69"/>
  <c r="AM7" i="69"/>
  <c r="AR9" i="69"/>
  <c r="AU7" i="69"/>
  <c r="AX10" i="69"/>
  <c r="X6" i="69"/>
  <c r="AM6" i="69"/>
  <c r="AQ5" i="69"/>
  <c r="AR7" i="69"/>
  <c r="AU6" i="69"/>
  <c r="AX8" i="69"/>
  <c r="X5" i="69"/>
  <c r="AM5" i="69"/>
  <c r="AR6" i="69"/>
  <c r="AU5" i="69"/>
  <c r="AX7" i="69"/>
  <c r="L7" i="69"/>
  <c r="K7" i="69"/>
  <c r="J7" i="69"/>
  <c r="I7" i="69"/>
  <c r="H7" i="69"/>
  <c r="C105" i="67"/>
  <c r="C106" i="67"/>
  <c r="C107" i="67"/>
  <c r="H104" i="67"/>
  <c r="D106" i="67"/>
  <c r="D107" i="67"/>
  <c r="I104" i="67"/>
  <c r="E107" i="67"/>
  <c r="J104" i="67"/>
  <c r="K104" i="67"/>
  <c r="L104" i="67"/>
  <c r="H105" i="67"/>
  <c r="I105" i="67"/>
  <c r="J105" i="67"/>
  <c r="K105" i="67"/>
  <c r="L105" i="67"/>
  <c r="H106" i="67"/>
  <c r="I106" i="67"/>
  <c r="J106" i="67"/>
  <c r="K106" i="67"/>
  <c r="L106" i="67"/>
  <c r="C112" i="67"/>
  <c r="C119" i="67"/>
  <c r="D119" i="67"/>
  <c r="X110" i="67"/>
  <c r="AB105" i="67"/>
  <c r="AC106" i="67"/>
  <c r="AC107" i="67"/>
  <c r="AC108" i="67"/>
  <c r="AB109" i="67"/>
  <c r="AC110" i="67"/>
  <c r="AC111" i="67"/>
  <c r="AM110" i="67"/>
  <c r="AQ111" i="67"/>
  <c r="AR113" i="67"/>
  <c r="AU110" i="67"/>
  <c r="AX114" i="67"/>
  <c r="X109" i="67"/>
  <c r="AM109" i="67"/>
  <c r="AR112" i="67"/>
  <c r="AU109" i="67"/>
  <c r="AX113" i="67"/>
  <c r="X108" i="67"/>
  <c r="AM108" i="67"/>
  <c r="AQ108" i="67"/>
  <c r="AR110" i="67"/>
  <c r="AU108" i="67"/>
  <c r="AX111" i="67"/>
  <c r="X107" i="67"/>
  <c r="AM107" i="67"/>
  <c r="AR109" i="67"/>
  <c r="AU107" i="67"/>
  <c r="AX110" i="67"/>
  <c r="X106" i="67"/>
  <c r="AM106" i="67"/>
  <c r="AQ105" i="67"/>
  <c r="AR107" i="67"/>
  <c r="AU106" i="67"/>
  <c r="AX108" i="67"/>
  <c r="X105" i="67"/>
  <c r="AM105" i="67"/>
  <c r="AR106" i="67"/>
  <c r="AU105" i="67"/>
  <c r="AX107" i="67"/>
  <c r="L107" i="67"/>
  <c r="K107" i="67"/>
  <c r="J107" i="67"/>
  <c r="I107" i="67"/>
  <c r="H107" i="67"/>
  <c r="C85" i="67"/>
  <c r="C86" i="67"/>
  <c r="C87" i="67"/>
  <c r="H84" i="67"/>
  <c r="D86" i="67"/>
  <c r="D87" i="67"/>
  <c r="I84" i="67"/>
  <c r="E87" i="67"/>
  <c r="J84" i="67"/>
  <c r="K84" i="67"/>
  <c r="L84" i="67"/>
  <c r="H85" i="67"/>
  <c r="I85" i="67"/>
  <c r="J85" i="67"/>
  <c r="K85" i="67"/>
  <c r="L85" i="67"/>
  <c r="H86" i="67"/>
  <c r="I86" i="67"/>
  <c r="J86" i="67"/>
  <c r="K86" i="67"/>
  <c r="L86" i="67"/>
  <c r="C92" i="67"/>
  <c r="C99" i="67"/>
  <c r="D99" i="67"/>
  <c r="X90" i="67"/>
  <c r="AB85" i="67"/>
  <c r="AC86" i="67"/>
  <c r="AC87" i="67"/>
  <c r="AC88" i="67"/>
  <c r="AB89" i="67"/>
  <c r="AC90" i="67"/>
  <c r="AC91" i="67"/>
  <c r="AM90" i="67"/>
  <c r="AQ91" i="67"/>
  <c r="AR93" i="67"/>
  <c r="AU90" i="67"/>
  <c r="AX94" i="67"/>
  <c r="X89" i="67"/>
  <c r="AM89" i="67"/>
  <c r="AR92" i="67"/>
  <c r="AU89" i="67"/>
  <c r="AX93" i="67"/>
  <c r="X88" i="67"/>
  <c r="AM88" i="67"/>
  <c r="AQ88" i="67"/>
  <c r="AR90" i="67"/>
  <c r="AU88" i="67"/>
  <c r="AX91" i="67"/>
  <c r="X87" i="67"/>
  <c r="AM87" i="67"/>
  <c r="AR89" i="67"/>
  <c r="AU87" i="67"/>
  <c r="AX90" i="67"/>
  <c r="X86" i="67"/>
  <c r="AM86" i="67"/>
  <c r="AQ85" i="67"/>
  <c r="AR87" i="67"/>
  <c r="AU86" i="67"/>
  <c r="AX88" i="67"/>
  <c r="X85" i="67"/>
  <c r="AM85" i="67"/>
  <c r="AR86" i="67"/>
  <c r="AU85" i="67"/>
  <c r="AX87" i="67"/>
  <c r="L87" i="67"/>
  <c r="K87" i="67"/>
  <c r="J87" i="67"/>
  <c r="I87" i="67"/>
  <c r="H87" i="67"/>
  <c r="C65" i="67"/>
  <c r="C66" i="67"/>
  <c r="C67" i="67"/>
  <c r="H64" i="67"/>
  <c r="D66" i="67"/>
  <c r="D67" i="67"/>
  <c r="I64" i="67"/>
  <c r="E67" i="67"/>
  <c r="J64" i="67"/>
  <c r="K64" i="67"/>
  <c r="L64" i="67"/>
  <c r="H65" i="67"/>
  <c r="I65" i="67"/>
  <c r="J65" i="67"/>
  <c r="K65" i="67"/>
  <c r="L65" i="67"/>
  <c r="H66" i="67"/>
  <c r="I66" i="67"/>
  <c r="J66" i="67"/>
  <c r="K66" i="67"/>
  <c r="L66" i="67"/>
  <c r="C72" i="67"/>
  <c r="C79" i="67"/>
  <c r="D79" i="67"/>
  <c r="X70" i="67"/>
  <c r="AB65" i="67"/>
  <c r="AC66" i="67"/>
  <c r="AC67" i="67"/>
  <c r="AC68" i="67"/>
  <c r="AB69" i="67"/>
  <c r="AC70" i="67"/>
  <c r="AC71" i="67"/>
  <c r="AM70" i="67"/>
  <c r="AQ71" i="67"/>
  <c r="AR73" i="67"/>
  <c r="AU70" i="67"/>
  <c r="AX74" i="67"/>
  <c r="X69" i="67"/>
  <c r="AM69" i="67"/>
  <c r="AR72" i="67"/>
  <c r="AU69" i="67"/>
  <c r="AX73" i="67"/>
  <c r="X68" i="67"/>
  <c r="AM68" i="67"/>
  <c r="AQ68" i="67"/>
  <c r="AR70" i="67"/>
  <c r="AU68" i="67"/>
  <c r="AX71" i="67"/>
  <c r="X67" i="67"/>
  <c r="AM67" i="67"/>
  <c r="AR69" i="67"/>
  <c r="AU67" i="67"/>
  <c r="AX70" i="67"/>
  <c r="X66" i="67"/>
  <c r="AM66" i="67"/>
  <c r="AQ65" i="67"/>
  <c r="AR67" i="67"/>
  <c r="AU66" i="67"/>
  <c r="AX68" i="67"/>
  <c r="X65" i="67"/>
  <c r="AM65" i="67"/>
  <c r="AR66" i="67"/>
  <c r="AU65" i="67"/>
  <c r="AX67" i="67"/>
  <c r="L67" i="67"/>
  <c r="K67" i="67"/>
  <c r="J67" i="67"/>
  <c r="I67" i="67"/>
  <c r="H67" i="67"/>
  <c r="C45" i="67"/>
  <c r="C46" i="67"/>
  <c r="C47" i="67"/>
  <c r="H44" i="67"/>
  <c r="D46" i="67"/>
  <c r="D47" i="67"/>
  <c r="I44" i="67"/>
  <c r="E47" i="67"/>
  <c r="J44" i="67"/>
  <c r="K44" i="67"/>
  <c r="L44" i="67"/>
  <c r="H45" i="67"/>
  <c r="I45" i="67"/>
  <c r="J45" i="67"/>
  <c r="K45" i="67"/>
  <c r="L45" i="67"/>
  <c r="H46" i="67"/>
  <c r="I46" i="67"/>
  <c r="J46" i="67"/>
  <c r="K46" i="67"/>
  <c r="L46" i="67"/>
  <c r="C52" i="67"/>
  <c r="C59" i="67"/>
  <c r="D59" i="67"/>
  <c r="X50" i="67"/>
  <c r="AB45" i="67"/>
  <c r="AC46" i="67"/>
  <c r="AC47" i="67"/>
  <c r="AC48" i="67"/>
  <c r="AB49" i="67"/>
  <c r="AC50" i="67"/>
  <c r="AC51" i="67"/>
  <c r="AM50" i="67"/>
  <c r="AQ51" i="67"/>
  <c r="AR53" i="67"/>
  <c r="AU50" i="67"/>
  <c r="AX54" i="67"/>
  <c r="X49" i="67"/>
  <c r="AM49" i="67"/>
  <c r="AR52" i="67"/>
  <c r="AU49" i="67"/>
  <c r="AX53" i="67"/>
  <c r="X48" i="67"/>
  <c r="AM48" i="67"/>
  <c r="AQ48" i="67"/>
  <c r="AR50" i="67"/>
  <c r="AU48" i="67"/>
  <c r="AX51" i="67"/>
  <c r="X47" i="67"/>
  <c r="AM47" i="67"/>
  <c r="AR49" i="67"/>
  <c r="AU47" i="67"/>
  <c r="AX50" i="67"/>
  <c r="X46" i="67"/>
  <c r="AM46" i="67"/>
  <c r="AQ45" i="67"/>
  <c r="AR47" i="67"/>
  <c r="AU46" i="67"/>
  <c r="AX48" i="67"/>
  <c r="X45" i="67"/>
  <c r="AM45" i="67"/>
  <c r="AR46" i="67"/>
  <c r="AU45" i="67"/>
  <c r="AX47" i="67"/>
  <c r="L47" i="67"/>
  <c r="K47" i="67"/>
  <c r="J47" i="67"/>
  <c r="I47" i="67"/>
  <c r="H47" i="67"/>
  <c r="C25" i="67"/>
  <c r="C26" i="67"/>
  <c r="C27" i="67"/>
  <c r="H24" i="67"/>
  <c r="D26" i="67"/>
  <c r="D27" i="67"/>
  <c r="I24" i="67"/>
  <c r="E27" i="67"/>
  <c r="J24" i="67"/>
  <c r="K24" i="67"/>
  <c r="L24" i="67"/>
  <c r="H25" i="67"/>
  <c r="I25" i="67"/>
  <c r="J25" i="67"/>
  <c r="K25" i="67"/>
  <c r="L25" i="67"/>
  <c r="H26" i="67"/>
  <c r="I26" i="67"/>
  <c r="J26" i="67"/>
  <c r="K26" i="67"/>
  <c r="L26" i="67"/>
  <c r="C32" i="67"/>
  <c r="C39" i="67"/>
  <c r="D39" i="67"/>
  <c r="X30" i="67"/>
  <c r="AB25" i="67"/>
  <c r="AC26" i="67"/>
  <c r="AC27" i="67"/>
  <c r="AC28" i="67"/>
  <c r="AB29" i="67"/>
  <c r="AC30" i="67"/>
  <c r="AC31" i="67"/>
  <c r="AM30" i="67"/>
  <c r="AQ31" i="67"/>
  <c r="AR33" i="67"/>
  <c r="AU30" i="67"/>
  <c r="AX34" i="67"/>
  <c r="X29" i="67"/>
  <c r="AM29" i="67"/>
  <c r="AR32" i="67"/>
  <c r="AU29" i="67"/>
  <c r="AX33" i="67"/>
  <c r="X28" i="67"/>
  <c r="AM28" i="67"/>
  <c r="AQ28" i="67"/>
  <c r="AR30" i="67"/>
  <c r="AU28" i="67"/>
  <c r="AX31" i="67"/>
  <c r="X27" i="67"/>
  <c r="AM27" i="67"/>
  <c r="AR29" i="67"/>
  <c r="AU27" i="67"/>
  <c r="AX30" i="67"/>
  <c r="X26" i="67"/>
  <c r="AM26" i="67"/>
  <c r="AQ25" i="67"/>
  <c r="AR27" i="67"/>
  <c r="AU26" i="67"/>
  <c r="AX28" i="67"/>
  <c r="X25" i="67"/>
  <c r="AM25" i="67"/>
  <c r="AR26" i="67"/>
  <c r="AU25" i="67"/>
  <c r="AX27" i="67"/>
  <c r="L27" i="67"/>
  <c r="K27" i="67"/>
  <c r="J27" i="67"/>
  <c r="I27" i="67"/>
  <c r="H27" i="67"/>
  <c r="C5" i="67"/>
  <c r="C6" i="67"/>
  <c r="C7" i="67"/>
  <c r="H4" i="67"/>
  <c r="D6" i="67"/>
  <c r="D7" i="67"/>
  <c r="I4" i="67"/>
  <c r="E7" i="67"/>
  <c r="J4" i="67"/>
  <c r="K4" i="67"/>
  <c r="L4" i="67"/>
  <c r="H5" i="67"/>
  <c r="I5" i="67"/>
  <c r="J5" i="67"/>
  <c r="K5" i="67"/>
  <c r="L5" i="67"/>
  <c r="H6" i="67"/>
  <c r="I6" i="67"/>
  <c r="J6" i="67"/>
  <c r="K6" i="67"/>
  <c r="L6" i="67"/>
  <c r="C12" i="67"/>
  <c r="C19" i="67"/>
  <c r="D19" i="67"/>
  <c r="X10" i="67"/>
  <c r="AB5" i="67"/>
  <c r="AC6" i="67"/>
  <c r="AC7" i="67"/>
  <c r="AC8" i="67"/>
  <c r="AB9" i="67"/>
  <c r="AC10" i="67"/>
  <c r="AC11" i="67"/>
  <c r="AM10" i="67"/>
  <c r="AQ11" i="67"/>
  <c r="AR13" i="67"/>
  <c r="AU10" i="67"/>
  <c r="AX14" i="67"/>
  <c r="X9" i="67"/>
  <c r="AM9" i="67"/>
  <c r="AR12" i="67"/>
  <c r="AU9" i="67"/>
  <c r="AX13" i="67"/>
  <c r="X8" i="67"/>
  <c r="AM8" i="67"/>
  <c r="AQ8" i="67"/>
  <c r="AR10" i="67"/>
  <c r="AU8" i="67"/>
  <c r="AX11" i="67"/>
  <c r="X7" i="67"/>
  <c r="AM7" i="67"/>
  <c r="AR9" i="67"/>
  <c r="AU7" i="67"/>
  <c r="AX10" i="67"/>
  <c r="X6" i="67"/>
  <c r="AM6" i="67"/>
  <c r="AQ5" i="67"/>
  <c r="AR7" i="67"/>
  <c r="AU6" i="67"/>
  <c r="AX8" i="67"/>
  <c r="X5" i="67"/>
  <c r="AM5" i="67"/>
  <c r="AR6" i="67"/>
  <c r="AU5" i="67"/>
  <c r="AX7" i="67"/>
  <c r="L7" i="67"/>
  <c r="K7" i="67"/>
  <c r="J7" i="67"/>
  <c r="I7" i="67"/>
  <c r="H7" i="67"/>
  <c r="C105" i="65"/>
  <c r="C106" i="65"/>
  <c r="C107" i="65"/>
  <c r="H104" i="65"/>
  <c r="D106" i="65"/>
  <c r="D107" i="65"/>
  <c r="I104" i="65"/>
  <c r="E107" i="65"/>
  <c r="J104" i="65"/>
  <c r="K104" i="65"/>
  <c r="L104" i="65"/>
  <c r="H105" i="65"/>
  <c r="I105" i="65"/>
  <c r="J105" i="65"/>
  <c r="K105" i="65"/>
  <c r="L105" i="65"/>
  <c r="H106" i="65"/>
  <c r="I106" i="65"/>
  <c r="J106" i="65"/>
  <c r="K106" i="65"/>
  <c r="L106" i="65"/>
  <c r="C112" i="65"/>
  <c r="C119" i="65"/>
  <c r="D119" i="65"/>
  <c r="X110" i="65"/>
  <c r="AB105" i="65"/>
  <c r="AC106" i="65"/>
  <c r="AC107" i="65"/>
  <c r="AC108" i="65"/>
  <c r="AB109" i="65"/>
  <c r="AC110" i="65"/>
  <c r="AC111" i="65"/>
  <c r="AM110" i="65"/>
  <c r="AQ111" i="65"/>
  <c r="AR113" i="65"/>
  <c r="AU110" i="65"/>
  <c r="AX114" i="65"/>
  <c r="X109" i="65"/>
  <c r="AM109" i="65"/>
  <c r="AR112" i="65"/>
  <c r="AU109" i="65"/>
  <c r="AX113" i="65"/>
  <c r="X108" i="65"/>
  <c r="AM108" i="65"/>
  <c r="AQ108" i="65"/>
  <c r="AR110" i="65"/>
  <c r="AU108" i="65"/>
  <c r="AX111" i="65"/>
  <c r="X107" i="65"/>
  <c r="AM107" i="65"/>
  <c r="AR109" i="65"/>
  <c r="AU107" i="65"/>
  <c r="AX110" i="65"/>
  <c r="X106" i="65"/>
  <c r="AM106" i="65"/>
  <c r="AQ105" i="65"/>
  <c r="AR107" i="65"/>
  <c r="AU106" i="65"/>
  <c r="AX108" i="65"/>
  <c r="X105" i="65"/>
  <c r="AM105" i="65"/>
  <c r="AR106" i="65"/>
  <c r="AU105" i="65"/>
  <c r="AX107" i="65"/>
  <c r="L107" i="65"/>
  <c r="K107" i="65"/>
  <c r="J107" i="65"/>
  <c r="I107" i="65"/>
  <c r="H107" i="65"/>
  <c r="C85" i="65"/>
  <c r="C86" i="65"/>
  <c r="C87" i="65"/>
  <c r="H84" i="65"/>
  <c r="D86" i="65"/>
  <c r="D87" i="65"/>
  <c r="I84" i="65"/>
  <c r="E87" i="65"/>
  <c r="J84" i="65"/>
  <c r="K84" i="65"/>
  <c r="L84" i="65"/>
  <c r="H85" i="65"/>
  <c r="I85" i="65"/>
  <c r="J85" i="65"/>
  <c r="K85" i="65"/>
  <c r="L85" i="65"/>
  <c r="H86" i="65"/>
  <c r="I86" i="65"/>
  <c r="J86" i="65"/>
  <c r="K86" i="65"/>
  <c r="L86" i="65"/>
  <c r="C92" i="65"/>
  <c r="C99" i="65"/>
  <c r="D99" i="65"/>
  <c r="X90" i="65"/>
  <c r="AB85" i="65"/>
  <c r="AC86" i="65"/>
  <c r="AC87" i="65"/>
  <c r="AC88" i="65"/>
  <c r="AB89" i="65"/>
  <c r="AC90" i="65"/>
  <c r="AC91" i="65"/>
  <c r="AM90" i="65"/>
  <c r="AQ91" i="65"/>
  <c r="AR93" i="65"/>
  <c r="AU90" i="65"/>
  <c r="AX94" i="65"/>
  <c r="X89" i="65"/>
  <c r="AM89" i="65"/>
  <c r="AR92" i="65"/>
  <c r="AU89" i="65"/>
  <c r="AX93" i="65"/>
  <c r="X88" i="65"/>
  <c r="AM88" i="65"/>
  <c r="AQ88" i="65"/>
  <c r="AR90" i="65"/>
  <c r="AU88" i="65"/>
  <c r="AX91" i="65"/>
  <c r="X87" i="65"/>
  <c r="AM87" i="65"/>
  <c r="AR89" i="65"/>
  <c r="AU87" i="65"/>
  <c r="AX90" i="65"/>
  <c r="X86" i="65"/>
  <c r="AM86" i="65"/>
  <c r="AQ85" i="65"/>
  <c r="AR87" i="65"/>
  <c r="AU86" i="65"/>
  <c r="AX88" i="65"/>
  <c r="X85" i="65"/>
  <c r="AM85" i="65"/>
  <c r="AR86" i="65"/>
  <c r="AU85" i="65"/>
  <c r="AX87" i="65"/>
  <c r="L87" i="65"/>
  <c r="K87" i="65"/>
  <c r="J87" i="65"/>
  <c r="I87" i="65"/>
  <c r="H87" i="65"/>
  <c r="C65" i="65"/>
  <c r="C66" i="65"/>
  <c r="C67" i="65"/>
  <c r="H64" i="65"/>
  <c r="D66" i="65"/>
  <c r="D67" i="65"/>
  <c r="I64" i="65"/>
  <c r="E67" i="65"/>
  <c r="J64" i="65"/>
  <c r="K64" i="65"/>
  <c r="L64" i="65"/>
  <c r="H65" i="65"/>
  <c r="I65" i="65"/>
  <c r="J65" i="65"/>
  <c r="K65" i="65"/>
  <c r="L65" i="65"/>
  <c r="H66" i="65"/>
  <c r="I66" i="65"/>
  <c r="J66" i="65"/>
  <c r="K66" i="65"/>
  <c r="L66" i="65"/>
  <c r="C72" i="65"/>
  <c r="C79" i="65"/>
  <c r="D79" i="65"/>
  <c r="X70" i="65"/>
  <c r="AB65" i="65"/>
  <c r="AC66" i="65"/>
  <c r="AC67" i="65"/>
  <c r="AC68" i="65"/>
  <c r="AB69" i="65"/>
  <c r="AC70" i="65"/>
  <c r="AC71" i="65"/>
  <c r="AM70" i="65"/>
  <c r="AQ71" i="65"/>
  <c r="AR73" i="65"/>
  <c r="AU70" i="65"/>
  <c r="AX74" i="65"/>
  <c r="X69" i="65"/>
  <c r="AM69" i="65"/>
  <c r="AR72" i="65"/>
  <c r="AU69" i="65"/>
  <c r="AX73" i="65"/>
  <c r="X68" i="65"/>
  <c r="AM68" i="65"/>
  <c r="AQ68" i="65"/>
  <c r="AR70" i="65"/>
  <c r="AU68" i="65"/>
  <c r="AX71" i="65"/>
  <c r="X67" i="65"/>
  <c r="AM67" i="65"/>
  <c r="AR69" i="65"/>
  <c r="AU67" i="65"/>
  <c r="AX70" i="65"/>
  <c r="X66" i="65"/>
  <c r="AM66" i="65"/>
  <c r="AQ65" i="65"/>
  <c r="AR67" i="65"/>
  <c r="AU66" i="65"/>
  <c r="AX68" i="65"/>
  <c r="X65" i="65"/>
  <c r="AM65" i="65"/>
  <c r="AR66" i="65"/>
  <c r="AU65" i="65"/>
  <c r="AX67" i="65"/>
  <c r="L67" i="65"/>
  <c r="K67" i="65"/>
  <c r="J67" i="65"/>
  <c r="I67" i="65"/>
  <c r="H67" i="65"/>
  <c r="C45" i="65"/>
  <c r="C46" i="65"/>
  <c r="C47" i="65"/>
  <c r="H44" i="65"/>
  <c r="D46" i="65"/>
  <c r="D47" i="65"/>
  <c r="I44" i="65"/>
  <c r="E47" i="65"/>
  <c r="J44" i="65"/>
  <c r="K44" i="65"/>
  <c r="L44" i="65"/>
  <c r="H45" i="65"/>
  <c r="I45" i="65"/>
  <c r="J45" i="65"/>
  <c r="K45" i="65"/>
  <c r="L45" i="65"/>
  <c r="H46" i="65"/>
  <c r="I46" i="65"/>
  <c r="J46" i="65"/>
  <c r="K46" i="65"/>
  <c r="L46" i="65"/>
  <c r="C52" i="65"/>
  <c r="C59" i="65"/>
  <c r="D59" i="65"/>
  <c r="X50" i="65"/>
  <c r="AB45" i="65"/>
  <c r="AC46" i="65"/>
  <c r="AC47" i="65"/>
  <c r="AC48" i="65"/>
  <c r="AB49" i="65"/>
  <c r="AC50" i="65"/>
  <c r="AC51" i="65"/>
  <c r="AM50" i="65"/>
  <c r="AQ51" i="65"/>
  <c r="AR53" i="65"/>
  <c r="AU50" i="65"/>
  <c r="AX54" i="65"/>
  <c r="X49" i="65"/>
  <c r="AM49" i="65"/>
  <c r="AR52" i="65"/>
  <c r="AU49" i="65"/>
  <c r="AX53" i="65"/>
  <c r="X48" i="65"/>
  <c r="AM48" i="65"/>
  <c r="AQ48" i="65"/>
  <c r="AR50" i="65"/>
  <c r="AU48" i="65"/>
  <c r="AX51" i="65"/>
  <c r="X47" i="65"/>
  <c r="AM47" i="65"/>
  <c r="AR49" i="65"/>
  <c r="AU47" i="65"/>
  <c r="AX50" i="65"/>
  <c r="X46" i="65"/>
  <c r="AM46" i="65"/>
  <c r="AQ45" i="65"/>
  <c r="AR47" i="65"/>
  <c r="AU46" i="65"/>
  <c r="AX48" i="65"/>
  <c r="X45" i="65"/>
  <c r="AM45" i="65"/>
  <c r="AR46" i="65"/>
  <c r="AU45" i="65"/>
  <c r="AX47" i="65"/>
  <c r="L47" i="65"/>
  <c r="K47" i="65"/>
  <c r="J47" i="65"/>
  <c r="I47" i="65"/>
  <c r="H47" i="65"/>
  <c r="C25" i="65"/>
  <c r="C26" i="65"/>
  <c r="C27" i="65"/>
  <c r="H24" i="65"/>
  <c r="D26" i="65"/>
  <c r="D27" i="65"/>
  <c r="I24" i="65"/>
  <c r="E27" i="65"/>
  <c r="J24" i="65"/>
  <c r="K24" i="65"/>
  <c r="L24" i="65"/>
  <c r="H25" i="65"/>
  <c r="I25" i="65"/>
  <c r="J25" i="65"/>
  <c r="K25" i="65"/>
  <c r="L25" i="65"/>
  <c r="H26" i="65"/>
  <c r="I26" i="65"/>
  <c r="J26" i="65"/>
  <c r="K26" i="65"/>
  <c r="L26" i="65"/>
  <c r="C32" i="65"/>
  <c r="C39" i="65"/>
  <c r="D39" i="65"/>
  <c r="X30" i="65"/>
  <c r="AB25" i="65"/>
  <c r="AC26" i="65"/>
  <c r="AC27" i="65"/>
  <c r="AC28" i="65"/>
  <c r="AB29" i="65"/>
  <c r="AC30" i="65"/>
  <c r="AC31" i="65"/>
  <c r="AM30" i="65"/>
  <c r="AQ31" i="65"/>
  <c r="AR33" i="65"/>
  <c r="AU30" i="65"/>
  <c r="AX34" i="65"/>
  <c r="X29" i="65"/>
  <c r="AM29" i="65"/>
  <c r="AR32" i="65"/>
  <c r="AU29" i="65"/>
  <c r="AX33" i="65"/>
  <c r="X28" i="65"/>
  <c r="AM28" i="65"/>
  <c r="AQ28" i="65"/>
  <c r="AR30" i="65"/>
  <c r="AU28" i="65"/>
  <c r="AX31" i="65"/>
  <c r="X27" i="65"/>
  <c r="AM27" i="65"/>
  <c r="AR29" i="65"/>
  <c r="AU27" i="65"/>
  <c r="AX30" i="65"/>
  <c r="X26" i="65"/>
  <c r="AM26" i="65"/>
  <c r="AQ25" i="65"/>
  <c r="AR27" i="65"/>
  <c r="AU26" i="65"/>
  <c r="AX28" i="65"/>
  <c r="X25" i="65"/>
  <c r="AM25" i="65"/>
  <c r="AR26" i="65"/>
  <c r="AU25" i="65"/>
  <c r="AX27" i="65"/>
  <c r="L27" i="65"/>
  <c r="K27" i="65"/>
  <c r="J27" i="65"/>
  <c r="I27" i="65"/>
  <c r="H27" i="65"/>
  <c r="C5" i="65"/>
  <c r="C6" i="65"/>
  <c r="C7" i="65"/>
  <c r="H4" i="65"/>
  <c r="D6" i="65"/>
  <c r="D7" i="65"/>
  <c r="I4" i="65"/>
  <c r="E7" i="65"/>
  <c r="J4" i="65"/>
  <c r="K4" i="65"/>
  <c r="L4" i="65"/>
  <c r="H5" i="65"/>
  <c r="I5" i="65"/>
  <c r="J5" i="65"/>
  <c r="K5" i="65"/>
  <c r="L5" i="65"/>
  <c r="H6" i="65"/>
  <c r="I6" i="65"/>
  <c r="J6" i="65"/>
  <c r="K6" i="65"/>
  <c r="L6" i="65"/>
  <c r="C12" i="65"/>
  <c r="C19" i="65"/>
  <c r="D19" i="65"/>
  <c r="X10" i="65"/>
  <c r="AB5" i="65"/>
  <c r="AC6" i="65"/>
  <c r="AC7" i="65"/>
  <c r="AC8" i="65"/>
  <c r="AB9" i="65"/>
  <c r="AC10" i="65"/>
  <c r="AC11" i="65"/>
  <c r="AM10" i="65"/>
  <c r="AQ11" i="65"/>
  <c r="AR13" i="65"/>
  <c r="AU10" i="65"/>
  <c r="AX14" i="65"/>
  <c r="X9" i="65"/>
  <c r="AM9" i="65"/>
  <c r="AR12" i="65"/>
  <c r="AU9" i="65"/>
  <c r="AX13" i="65"/>
  <c r="X8" i="65"/>
  <c r="AM8" i="65"/>
  <c r="AQ8" i="65"/>
  <c r="AR10" i="65"/>
  <c r="AU8" i="65"/>
  <c r="AX11" i="65"/>
  <c r="X7" i="65"/>
  <c r="AM7" i="65"/>
  <c r="AR9" i="65"/>
  <c r="AU7" i="65"/>
  <c r="AX10" i="65"/>
  <c r="X6" i="65"/>
  <c r="AM6" i="65"/>
  <c r="AQ5" i="65"/>
  <c r="AR7" i="65"/>
  <c r="AU6" i="65"/>
  <c r="AX8" i="65"/>
  <c r="X5" i="65"/>
  <c r="AM5" i="65"/>
  <c r="AR6" i="65"/>
  <c r="AU5" i="65"/>
  <c r="AX7" i="65"/>
  <c r="L7" i="65"/>
  <c r="K7" i="65"/>
  <c r="J7" i="65"/>
  <c r="I7" i="65"/>
  <c r="H7" i="65"/>
  <c r="C105" i="63"/>
  <c r="C106" i="63"/>
  <c r="C107" i="63"/>
  <c r="H104" i="63"/>
  <c r="D106" i="63"/>
  <c r="D107" i="63"/>
  <c r="I104" i="63"/>
  <c r="E107" i="63"/>
  <c r="J104" i="63"/>
  <c r="K104" i="63"/>
  <c r="L104" i="63"/>
  <c r="H105" i="63"/>
  <c r="I105" i="63"/>
  <c r="J105" i="63"/>
  <c r="K105" i="63"/>
  <c r="L105" i="63"/>
  <c r="H106" i="63"/>
  <c r="I106" i="63"/>
  <c r="J106" i="63"/>
  <c r="K106" i="63"/>
  <c r="L106" i="63"/>
  <c r="C112" i="63"/>
  <c r="C119" i="63"/>
  <c r="D119" i="63"/>
  <c r="X110" i="63"/>
  <c r="AB105" i="63"/>
  <c r="AC106" i="63"/>
  <c r="AC107" i="63"/>
  <c r="AC108" i="63"/>
  <c r="AB109" i="63"/>
  <c r="AC110" i="63"/>
  <c r="AC111" i="63"/>
  <c r="AM110" i="63"/>
  <c r="AQ111" i="63"/>
  <c r="AR113" i="63"/>
  <c r="AU110" i="63"/>
  <c r="AX114" i="63"/>
  <c r="X109" i="63"/>
  <c r="AM109" i="63"/>
  <c r="AR112" i="63"/>
  <c r="AU109" i="63"/>
  <c r="AX113" i="63"/>
  <c r="X108" i="63"/>
  <c r="AM108" i="63"/>
  <c r="AQ108" i="63"/>
  <c r="AR110" i="63"/>
  <c r="AU108" i="63"/>
  <c r="AX111" i="63"/>
  <c r="X107" i="63"/>
  <c r="AM107" i="63"/>
  <c r="AR109" i="63"/>
  <c r="AU107" i="63"/>
  <c r="AX110" i="63"/>
  <c r="X106" i="63"/>
  <c r="AM106" i="63"/>
  <c r="AQ105" i="63"/>
  <c r="AR107" i="63"/>
  <c r="AU106" i="63"/>
  <c r="AX108" i="63"/>
  <c r="X105" i="63"/>
  <c r="AM105" i="63"/>
  <c r="AR106" i="63"/>
  <c r="AU105" i="63"/>
  <c r="AX107" i="63"/>
  <c r="L107" i="63"/>
  <c r="K107" i="63"/>
  <c r="J107" i="63"/>
  <c r="I107" i="63"/>
  <c r="H107" i="63"/>
  <c r="C85" i="63"/>
  <c r="C86" i="63"/>
  <c r="C87" i="63"/>
  <c r="H84" i="63"/>
  <c r="D86" i="63"/>
  <c r="D87" i="63"/>
  <c r="I84" i="63"/>
  <c r="E87" i="63"/>
  <c r="J84" i="63"/>
  <c r="K84" i="63"/>
  <c r="L84" i="63"/>
  <c r="H85" i="63"/>
  <c r="I85" i="63"/>
  <c r="J85" i="63"/>
  <c r="K85" i="63"/>
  <c r="L85" i="63"/>
  <c r="H86" i="63"/>
  <c r="I86" i="63"/>
  <c r="J86" i="63"/>
  <c r="K86" i="63"/>
  <c r="L86" i="63"/>
  <c r="C92" i="63"/>
  <c r="C99" i="63"/>
  <c r="D99" i="63"/>
  <c r="X90" i="63"/>
  <c r="AB85" i="63"/>
  <c r="AC86" i="63"/>
  <c r="AC87" i="63"/>
  <c r="AC88" i="63"/>
  <c r="AB89" i="63"/>
  <c r="AC90" i="63"/>
  <c r="AC91" i="63"/>
  <c r="AM90" i="63"/>
  <c r="AQ91" i="63"/>
  <c r="AR93" i="63"/>
  <c r="AU90" i="63"/>
  <c r="AX94" i="63"/>
  <c r="X89" i="63"/>
  <c r="AM89" i="63"/>
  <c r="AR92" i="63"/>
  <c r="AU89" i="63"/>
  <c r="AX93" i="63"/>
  <c r="X88" i="63"/>
  <c r="AM88" i="63"/>
  <c r="AQ88" i="63"/>
  <c r="AR90" i="63"/>
  <c r="AU88" i="63"/>
  <c r="AX91" i="63"/>
  <c r="X87" i="63"/>
  <c r="AM87" i="63"/>
  <c r="AR89" i="63"/>
  <c r="AU87" i="63"/>
  <c r="AX90" i="63"/>
  <c r="X86" i="63"/>
  <c r="AM86" i="63"/>
  <c r="AQ85" i="63"/>
  <c r="AR87" i="63"/>
  <c r="AU86" i="63"/>
  <c r="AX88" i="63"/>
  <c r="X85" i="63"/>
  <c r="AM85" i="63"/>
  <c r="AR86" i="63"/>
  <c r="AU85" i="63"/>
  <c r="AX87" i="63"/>
  <c r="L87" i="63"/>
  <c r="K87" i="63"/>
  <c r="J87" i="63"/>
  <c r="I87" i="63"/>
  <c r="H87" i="63"/>
  <c r="C65" i="63"/>
  <c r="C66" i="63"/>
  <c r="C67" i="63"/>
  <c r="H64" i="63"/>
  <c r="D66" i="63"/>
  <c r="D67" i="63"/>
  <c r="I64" i="63"/>
  <c r="E67" i="63"/>
  <c r="J64" i="63"/>
  <c r="K64" i="63"/>
  <c r="L64" i="63"/>
  <c r="H65" i="63"/>
  <c r="I65" i="63"/>
  <c r="J65" i="63"/>
  <c r="K65" i="63"/>
  <c r="L65" i="63"/>
  <c r="H66" i="63"/>
  <c r="I66" i="63"/>
  <c r="J66" i="63"/>
  <c r="K66" i="63"/>
  <c r="L66" i="63"/>
  <c r="C72" i="63"/>
  <c r="C79" i="63"/>
  <c r="D79" i="63"/>
  <c r="X70" i="63"/>
  <c r="AB65" i="63"/>
  <c r="AC66" i="63"/>
  <c r="AC67" i="63"/>
  <c r="AC68" i="63"/>
  <c r="AB69" i="63"/>
  <c r="AC70" i="63"/>
  <c r="AC71" i="63"/>
  <c r="AM70" i="63"/>
  <c r="AQ71" i="63"/>
  <c r="AR73" i="63"/>
  <c r="AU70" i="63"/>
  <c r="AX74" i="63"/>
  <c r="X69" i="63"/>
  <c r="AM69" i="63"/>
  <c r="AR72" i="63"/>
  <c r="AU69" i="63"/>
  <c r="AX73" i="63"/>
  <c r="X68" i="63"/>
  <c r="AM68" i="63"/>
  <c r="AQ68" i="63"/>
  <c r="AR70" i="63"/>
  <c r="AU68" i="63"/>
  <c r="AX71" i="63"/>
  <c r="X67" i="63"/>
  <c r="AM67" i="63"/>
  <c r="AR69" i="63"/>
  <c r="AU67" i="63"/>
  <c r="AX70" i="63"/>
  <c r="X66" i="63"/>
  <c r="AM66" i="63"/>
  <c r="AQ65" i="63"/>
  <c r="AR67" i="63"/>
  <c r="AU66" i="63"/>
  <c r="AX68" i="63"/>
  <c r="X65" i="63"/>
  <c r="AM65" i="63"/>
  <c r="AR66" i="63"/>
  <c r="AU65" i="63"/>
  <c r="AX67" i="63"/>
  <c r="L67" i="63"/>
  <c r="K67" i="63"/>
  <c r="J67" i="63"/>
  <c r="I67" i="63"/>
  <c r="H67" i="63"/>
  <c r="C45" i="63"/>
  <c r="C46" i="63"/>
  <c r="C47" i="63"/>
  <c r="H44" i="63"/>
  <c r="D46" i="63"/>
  <c r="D47" i="63"/>
  <c r="I44" i="63"/>
  <c r="E47" i="63"/>
  <c r="J44" i="63"/>
  <c r="K44" i="63"/>
  <c r="L44" i="63"/>
  <c r="H45" i="63"/>
  <c r="I45" i="63"/>
  <c r="J45" i="63"/>
  <c r="K45" i="63"/>
  <c r="L45" i="63"/>
  <c r="H46" i="63"/>
  <c r="I46" i="63"/>
  <c r="J46" i="63"/>
  <c r="K46" i="63"/>
  <c r="L46" i="63"/>
  <c r="C52" i="63"/>
  <c r="C59" i="63"/>
  <c r="D59" i="63"/>
  <c r="X50" i="63"/>
  <c r="AB45" i="63"/>
  <c r="AC46" i="63"/>
  <c r="AC47" i="63"/>
  <c r="AC48" i="63"/>
  <c r="AB49" i="63"/>
  <c r="AC50" i="63"/>
  <c r="AC51" i="63"/>
  <c r="AM50" i="63"/>
  <c r="AQ51" i="63"/>
  <c r="AR53" i="63"/>
  <c r="AU50" i="63"/>
  <c r="AX54" i="63"/>
  <c r="X49" i="63"/>
  <c r="AM49" i="63"/>
  <c r="AR52" i="63"/>
  <c r="AU49" i="63"/>
  <c r="AX53" i="63"/>
  <c r="X48" i="63"/>
  <c r="AM48" i="63"/>
  <c r="AQ48" i="63"/>
  <c r="AR50" i="63"/>
  <c r="AU48" i="63"/>
  <c r="AX51" i="63"/>
  <c r="X47" i="63"/>
  <c r="AM47" i="63"/>
  <c r="AR49" i="63"/>
  <c r="AU47" i="63"/>
  <c r="AX50" i="63"/>
  <c r="X46" i="63"/>
  <c r="AM46" i="63"/>
  <c r="AQ45" i="63"/>
  <c r="AR47" i="63"/>
  <c r="AU46" i="63"/>
  <c r="AX48" i="63"/>
  <c r="X45" i="63"/>
  <c r="AM45" i="63"/>
  <c r="AR46" i="63"/>
  <c r="AU45" i="63"/>
  <c r="AX47" i="63"/>
  <c r="L47" i="63"/>
  <c r="K47" i="63"/>
  <c r="J47" i="63"/>
  <c r="I47" i="63"/>
  <c r="H47" i="63"/>
  <c r="C25" i="63"/>
  <c r="C26" i="63"/>
  <c r="C27" i="63"/>
  <c r="H24" i="63"/>
  <c r="D26" i="63"/>
  <c r="D27" i="63"/>
  <c r="I24" i="63"/>
  <c r="E27" i="63"/>
  <c r="J24" i="63"/>
  <c r="K24" i="63"/>
  <c r="L24" i="63"/>
  <c r="H25" i="63"/>
  <c r="I25" i="63"/>
  <c r="J25" i="63"/>
  <c r="K25" i="63"/>
  <c r="L25" i="63"/>
  <c r="H26" i="63"/>
  <c r="I26" i="63"/>
  <c r="J26" i="63"/>
  <c r="K26" i="63"/>
  <c r="L26" i="63"/>
  <c r="C32" i="63"/>
  <c r="C39" i="63"/>
  <c r="D39" i="63"/>
  <c r="X30" i="63"/>
  <c r="AB25" i="63"/>
  <c r="AC26" i="63"/>
  <c r="AC27" i="63"/>
  <c r="AC28" i="63"/>
  <c r="AB29" i="63"/>
  <c r="AC30" i="63"/>
  <c r="AC31" i="63"/>
  <c r="AM30" i="63"/>
  <c r="AQ31" i="63"/>
  <c r="AR33" i="63"/>
  <c r="AU30" i="63"/>
  <c r="AX34" i="63"/>
  <c r="X29" i="63"/>
  <c r="AM29" i="63"/>
  <c r="AR32" i="63"/>
  <c r="AU29" i="63"/>
  <c r="AX33" i="63"/>
  <c r="X28" i="63"/>
  <c r="AM28" i="63"/>
  <c r="AQ28" i="63"/>
  <c r="AR30" i="63"/>
  <c r="AU28" i="63"/>
  <c r="AX31" i="63"/>
  <c r="X27" i="63"/>
  <c r="AM27" i="63"/>
  <c r="AR29" i="63"/>
  <c r="AU27" i="63"/>
  <c r="AX30" i="63"/>
  <c r="X26" i="63"/>
  <c r="AM26" i="63"/>
  <c r="AQ25" i="63"/>
  <c r="AR27" i="63"/>
  <c r="AU26" i="63"/>
  <c r="AX28" i="63"/>
  <c r="X25" i="63"/>
  <c r="AM25" i="63"/>
  <c r="AR26" i="63"/>
  <c r="AU25" i="63"/>
  <c r="AX27" i="63"/>
  <c r="L27" i="63"/>
  <c r="K27" i="63"/>
  <c r="J27" i="63"/>
  <c r="I27" i="63"/>
  <c r="H27" i="63"/>
  <c r="C5" i="63"/>
  <c r="C6" i="63"/>
  <c r="C7" i="63"/>
  <c r="H4" i="63"/>
  <c r="D6" i="63"/>
  <c r="D7" i="63"/>
  <c r="I4" i="63"/>
  <c r="E7" i="63"/>
  <c r="J4" i="63"/>
  <c r="K4" i="63"/>
  <c r="L4" i="63"/>
  <c r="H5" i="63"/>
  <c r="I5" i="63"/>
  <c r="J5" i="63"/>
  <c r="K5" i="63"/>
  <c r="L5" i="63"/>
  <c r="H6" i="63"/>
  <c r="I6" i="63"/>
  <c r="J6" i="63"/>
  <c r="K6" i="63"/>
  <c r="L6" i="63"/>
  <c r="C12" i="63"/>
  <c r="C19" i="63"/>
  <c r="D19" i="63"/>
  <c r="X10" i="63"/>
  <c r="AB5" i="63"/>
  <c r="AC6" i="63"/>
  <c r="AC7" i="63"/>
  <c r="AC8" i="63"/>
  <c r="AB9" i="63"/>
  <c r="AC10" i="63"/>
  <c r="AC11" i="63"/>
  <c r="AM10" i="63"/>
  <c r="AQ11" i="63"/>
  <c r="AR13" i="63"/>
  <c r="AU10" i="63"/>
  <c r="AX14" i="63"/>
  <c r="X9" i="63"/>
  <c r="AM9" i="63"/>
  <c r="AR12" i="63"/>
  <c r="AU9" i="63"/>
  <c r="AX13" i="63"/>
  <c r="X8" i="63"/>
  <c r="AM8" i="63"/>
  <c r="AQ8" i="63"/>
  <c r="AR10" i="63"/>
  <c r="AU8" i="63"/>
  <c r="AX11" i="63"/>
  <c r="X7" i="63"/>
  <c r="AM7" i="63"/>
  <c r="AR9" i="63"/>
  <c r="AU7" i="63"/>
  <c r="AX10" i="63"/>
  <c r="X6" i="63"/>
  <c r="AM6" i="63"/>
  <c r="AQ5" i="63"/>
  <c r="AR7" i="63"/>
  <c r="AU6" i="63"/>
  <c r="AX8" i="63"/>
  <c r="X5" i="63"/>
  <c r="AM5" i="63"/>
  <c r="AR6" i="63"/>
  <c r="AU5" i="63"/>
  <c r="AX7" i="63"/>
  <c r="L7" i="63"/>
  <c r="K7" i="63"/>
  <c r="J7" i="63"/>
  <c r="I7" i="63"/>
  <c r="H7" i="63"/>
  <c r="C105" i="61"/>
  <c r="C106" i="61"/>
  <c r="C107" i="61"/>
  <c r="H104" i="61"/>
  <c r="D106" i="61"/>
  <c r="D107" i="61"/>
  <c r="I104" i="61"/>
  <c r="E107" i="61"/>
  <c r="J104" i="61"/>
  <c r="K104" i="61"/>
  <c r="L104" i="61"/>
  <c r="H105" i="61"/>
  <c r="I105" i="61"/>
  <c r="J105" i="61"/>
  <c r="K105" i="61"/>
  <c r="L105" i="61"/>
  <c r="H106" i="61"/>
  <c r="I106" i="61"/>
  <c r="J106" i="61"/>
  <c r="K106" i="61"/>
  <c r="L106" i="61"/>
  <c r="C112" i="61"/>
  <c r="C119" i="61"/>
  <c r="D119" i="61"/>
  <c r="X110" i="61"/>
  <c r="AB105" i="61"/>
  <c r="AC106" i="61"/>
  <c r="AC107" i="61"/>
  <c r="AC108" i="61"/>
  <c r="AB109" i="61"/>
  <c r="AC110" i="61"/>
  <c r="AC111" i="61"/>
  <c r="AM110" i="61"/>
  <c r="AQ111" i="61"/>
  <c r="AR113" i="61"/>
  <c r="AU110" i="61"/>
  <c r="AX114" i="61"/>
  <c r="X109" i="61"/>
  <c r="AM109" i="61"/>
  <c r="AR112" i="61"/>
  <c r="AU109" i="61"/>
  <c r="AX113" i="61"/>
  <c r="X108" i="61"/>
  <c r="AM108" i="61"/>
  <c r="AQ108" i="61"/>
  <c r="AR110" i="61"/>
  <c r="AU108" i="61"/>
  <c r="AX111" i="61"/>
  <c r="X107" i="61"/>
  <c r="AM107" i="61"/>
  <c r="AR109" i="61"/>
  <c r="AU107" i="61"/>
  <c r="AX110" i="61"/>
  <c r="X106" i="61"/>
  <c r="AM106" i="61"/>
  <c r="AQ105" i="61"/>
  <c r="AR107" i="61"/>
  <c r="AU106" i="61"/>
  <c r="AX108" i="61"/>
  <c r="X105" i="61"/>
  <c r="AM105" i="61"/>
  <c r="AR106" i="61"/>
  <c r="AU105" i="61"/>
  <c r="AX107" i="61"/>
  <c r="L107" i="61"/>
  <c r="K107" i="61"/>
  <c r="J107" i="61"/>
  <c r="I107" i="61"/>
  <c r="H107" i="61"/>
  <c r="C85" i="61"/>
  <c r="C86" i="61"/>
  <c r="C87" i="61"/>
  <c r="H84" i="61"/>
  <c r="D86" i="61"/>
  <c r="D87" i="61"/>
  <c r="I84" i="61"/>
  <c r="E87" i="61"/>
  <c r="J84" i="61"/>
  <c r="K84" i="61"/>
  <c r="L84" i="61"/>
  <c r="H85" i="61"/>
  <c r="I85" i="61"/>
  <c r="J85" i="61"/>
  <c r="K85" i="61"/>
  <c r="L85" i="61"/>
  <c r="H86" i="61"/>
  <c r="I86" i="61"/>
  <c r="J86" i="61"/>
  <c r="K86" i="61"/>
  <c r="L86" i="61"/>
  <c r="C92" i="61"/>
  <c r="C99" i="61"/>
  <c r="D99" i="61"/>
  <c r="X90" i="61"/>
  <c r="AB85" i="61"/>
  <c r="AC86" i="61"/>
  <c r="AC87" i="61"/>
  <c r="AC88" i="61"/>
  <c r="AB89" i="61"/>
  <c r="AC90" i="61"/>
  <c r="AC91" i="61"/>
  <c r="AM90" i="61"/>
  <c r="AQ91" i="61"/>
  <c r="AR93" i="61"/>
  <c r="AU90" i="61"/>
  <c r="AX94" i="61"/>
  <c r="X89" i="61"/>
  <c r="AM89" i="61"/>
  <c r="AR92" i="61"/>
  <c r="AU89" i="61"/>
  <c r="AX93" i="61"/>
  <c r="X88" i="61"/>
  <c r="AM88" i="61"/>
  <c r="AQ88" i="61"/>
  <c r="AR90" i="61"/>
  <c r="AU88" i="61"/>
  <c r="AX91" i="61"/>
  <c r="X87" i="61"/>
  <c r="AM87" i="61"/>
  <c r="AR89" i="61"/>
  <c r="AU87" i="61"/>
  <c r="AX90" i="61"/>
  <c r="X86" i="61"/>
  <c r="AM86" i="61"/>
  <c r="AQ85" i="61"/>
  <c r="AR87" i="61"/>
  <c r="AU86" i="61"/>
  <c r="AX88" i="61"/>
  <c r="X85" i="61"/>
  <c r="AM85" i="61"/>
  <c r="AR86" i="61"/>
  <c r="AU85" i="61"/>
  <c r="AX87" i="61"/>
  <c r="L87" i="61"/>
  <c r="K87" i="61"/>
  <c r="J87" i="61"/>
  <c r="I87" i="61"/>
  <c r="H87" i="61"/>
  <c r="C65" i="61"/>
  <c r="C66" i="61"/>
  <c r="C67" i="61"/>
  <c r="H64" i="61"/>
  <c r="D66" i="61"/>
  <c r="D67" i="61"/>
  <c r="I64" i="61"/>
  <c r="E67" i="61"/>
  <c r="J64" i="61"/>
  <c r="K64" i="61"/>
  <c r="L64" i="61"/>
  <c r="H65" i="61"/>
  <c r="I65" i="61"/>
  <c r="J65" i="61"/>
  <c r="K65" i="61"/>
  <c r="L65" i="61"/>
  <c r="H66" i="61"/>
  <c r="I66" i="61"/>
  <c r="J66" i="61"/>
  <c r="K66" i="61"/>
  <c r="L66" i="61"/>
  <c r="C72" i="61"/>
  <c r="C79" i="61"/>
  <c r="D79" i="61"/>
  <c r="X70" i="61"/>
  <c r="AB65" i="61"/>
  <c r="AC66" i="61"/>
  <c r="AC67" i="61"/>
  <c r="AC68" i="61"/>
  <c r="AB69" i="61"/>
  <c r="AC70" i="61"/>
  <c r="AC71" i="61"/>
  <c r="AM70" i="61"/>
  <c r="AQ71" i="61"/>
  <c r="AR73" i="61"/>
  <c r="AU70" i="61"/>
  <c r="AX74" i="61"/>
  <c r="X69" i="61"/>
  <c r="AM69" i="61"/>
  <c r="AR72" i="61"/>
  <c r="AU69" i="61"/>
  <c r="AX73" i="61"/>
  <c r="X68" i="61"/>
  <c r="AM68" i="61"/>
  <c r="AQ68" i="61"/>
  <c r="AR70" i="61"/>
  <c r="AU68" i="61"/>
  <c r="AX71" i="61"/>
  <c r="X67" i="61"/>
  <c r="AM67" i="61"/>
  <c r="AR69" i="61"/>
  <c r="AU67" i="61"/>
  <c r="AX70" i="61"/>
  <c r="X66" i="61"/>
  <c r="AM66" i="61"/>
  <c r="AQ65" i="61"/>
  <c r="AR67" i="61"/>
  <c r="AU66" i="61"/>
  <c r="AX68" i="61"/>
  <c r="X65" i="61"/>
  <c r="AM65" i="61"/>
  <c r="AR66" i="61"/>
  <c r="AU65" i="61"/>
  <c r="AX67" i="61"/>
  <c r="L67" i="61"/>
  <c r="K67" i="61"/>
  <c r="J67" i="61"/>
  <c r="I67" i="61"/>
  <c r="H67" i="61"/>
  <c r="C45" i="61"/>
  <c r="C46" i="61"/>
  <c r="C47" i="61"/>
  <c r="H44" i="61"/>
  <c r="D46" i="61"/>
  <c r="D47" i="61"/>
  <c r="I44" i="61"/>
  <c r="E47" i="61"/>
  <c r="J44" i="61"/>
  <c r="K44" i="61"/>
  <c r="L44" i="61"/>
  <c r="H45" i="61"/>
  <c r="I45" i="61"/>
  <c r="J45" i="61"/>
  <c r="K45" i="61"/>
  <c r="L45" i="61"/>
  <c r="H46" i="61"/>
  <c r="I46" i="61"/>
  <c r="J46" i="61"/>
  <c r="K46" i="61"/>
  <c r="L46" i="61"/>
  <c r="C52" i="61"/>
  <c r="C59" i="61"/>
  <c r="D59" i="61"/>
  <c r="X50" i="61"/>
  <c r="AB45" i="61"/>
  <c r="AC46" i="61"/>
  <c r="AC47" i="61"/>
  <c r="AC48" i="61"/>
  <c r="AB49" i="61"/>
  <c r="AC50" i="61"/>
  <c r="AC51" i="61"/>
  <c r="AM50" i="61"/>
  <c r="AQ51" i="61"/>
  <c r="AR53" i="61"/>
  <c r="AU50" i="61"/>
  <c r="AX54" i="61"/>
  <c r="X49" i="61"/>
  <c r="AM49" i="61"/>
  <c r="AR52" i="61"/>
  <c r="AU49" i="61"/>
  <c r="AX53" i="61"/>
  <c r="X48" i="61"/>
  <c r="AM48" i="61"/>
  <c r="AQ48" i="61"/>
  <c r="AR50" i="61"/>
  <c r="AU48" i="61"/>
  <c r="AX51" i="61"/>
  <c r="X47" i="61"/>
  <c r="AM47" i="61"/>
  <c r="AR49" i="61"/>
  <c r="AU47" i="61"/>
  <c r="AX50" i="61"/>
  <c r="X46" i="61"/>
  <c r="AM46" i="61"/>
  <c r="AQ45" i="61"/>
  <c r="AR47" i="61"/>
  <c r="AU46" i="61"/>
  <c r="AX48" i="61"/>
  <c r="X45" i="61"/>
  <c r="AM45" i="61"/>
  <c r="AR46" i="61"/>
  <c r="AU45" i="61"/>
  <c r="AX47" i="61"/>
  <c r="L47" i="61"/>
  <c r="K47" i="61"/>
  <c r="J47" i="61"/>
  <c r="I47" i="61"/>
  <c r="H47" i="61"/>
  <c r="C25" i="61"/>
  <c r="C26" i="61"/>
  <c r="C27" i="61"/>
  <c r="H24" i="61"/>
  <c r="D26" i="61"/>
  <c r="D27" i="61"/>
  <c r="I24" i="61"/>
  <c r="E27" i="61"/>
  <c r="J24" i="61"/>
  <c r="K24" i="61"/>
  <c r="L24" i="61"/>
  <c r="H25" i="61"/>
  <c r="I25" i="61"/>
  <c r="J25" i="61"/>
  <c r="K25" i="61"/>
  <c r="L25" i="61"/>
  <c r="H26" i="61"/>
  <c r="I26" i="61"/>
  <c r="J26" i="61"/>
  <c r="K26" i="61"/>
  <c r="L26" i="61"/>
  <c r="C32" i="61"/>
  <c r="C39" i="61"/>
  <c r="D39" i="61"/>
  <c r="X30" i="61"/>
  <c r="AB25" i="61"/>
  <c r="AC26" i="61"/>
  <c r="AC27" i="61"/>
  <c r="AC28" i="61"/>
  <c r="AB29" i="61"/>
  <c r="AC30" i="61"/>
  <c r="AC31" i="61"/>
  <c r="AM30" i="61"/>
  <c r="AQ31" i="61"/>
  <c r="AR33" i="61"/>
  <c r="AU30" i="61"/>
  <c r="AX34" i="61"/>
  <c r="X29" i="61"/>
  <c r="AM29" i="61"/>
  <c r="AR32" i="61"/>
  <c r="AU29" i="61"/>
  <c r="AX33" i="61"/>
  <c r="X28" i="61"/>
  <c r="AM28" i="61"/>
  <c r="AQ28" i="61"/>
  <c r="AR30" i="61"/>
  <c r="AU28" i="61"/>
  <c r="AX31" i="61"/>
  <c r="X27" i="61"/>
  <c r="AM27" i="61"/>
  <c r="AR29" i="61"/>
  <c r="AU27" i="61"/>
  <c r="AX30" i="61"/>
  <c r="X26" i="61"/>
  <c r="AM26" i="61"/>
  <c r="AQ25" i="61"/>
  <c r="AR27" i="61"/>
  <c r="AU26" i="61"/>
  <c r="AX28" i="61"/>
  <c r="X25" i="61"/>
  <c r="AM25" i="61"/>
  <c r="AR26" i="61"/>
  <c r="AU25" i="61"/>
  <c r="AX27" i="61"/>
  <c r="L27" i="61"/>
  <c r="K27" i="61"/>
  <c r="J27" i="61"/>
  <c r="I27" i="61"/>
  <c r="H27" i="61"/>
  <c r="C5" i="61"/>
  <c r="C6" i="61"/>
  <c r="C7" i="61"/>
  <c r="H4" i="61"/>
  <c r="D6" i="61"/>
  <c r="D7" i="61"/>
  <c r="I4" i="61"/>
  <c r="E7" i="61"/>
  <c r="J4" i="61"/>
  <c r="K4" i="61"/>
  <c r="L4" i="61"/>
  <c r="H5" i="61"/>
  <c r="I5" i="61"/>
  <c r="J5" i="61"/>
  <c r="K5" i="61"/>
  <c r="L5" i="61"/>
  <c r="H6" i="61"/>
  <c r="I6" i="61"/>
  <c r="J6" i="61"/>
  <c r="K6" i="61"/>
  <c r="L6" i="61"/>
  <c r="C12" i="61"/>
  <c r="C19" i="61"/>
  <c r="D19" i="61"/>
  <c r="X10" i="61"/>
  <c r="AB5" i="61"/>
  <c r="AC6" i="61"/>
  <c r="AC7" i="61"/>
  <c r="AC8" i="61"/>
  <c r="AB9" i="61"/>
  <c r="AC10" i="61"/>
  <c r="AC11" i="61"/>
  <c r="AM10" i="61"/>
  <c r="AQ11" i="61"/>
  <c r="AR13" i="61"/>
  <c r="AU10" i="61"/>
  <c r="AX14" i="61"/>
  <c r="X9" i="61"/>
  <c r="AM9" i="61"/>
  <c r="AR12" i="61"/>
  <c r="AU9" i="61"/>
  <c r="AX13" i="61"/>
  <c r="X8" i="61"/>
  <c r="AM8" i="61"/>
  <c r="AQ8" i="61"/>
  <c r="AR10" i="61"/>
  <c r="AU8" i="61"/>
  <c r="AX11" i="61"/>
  <c r="X7" i="61"/>
  <c r="AM7" i="61"/>
  <c r="AR9" i="61"/>
  <c r="AU7" i="61"/>
  <c r="AX10" i="61"/>
  <c r="X6" i="61"/>
  <c r="AM6" i="61"/>
  <c r="AQ5" i="61"/>
  <c r="AR7" i="61"/>
  <c r="AU6" i="61"/>
  <c r="AX8" i="61"/>
  <c r="X5" i="61"/>
  <c r="AM5" i="61"/>
  <c r="AR6" i="61"/>
  <c r="AU5" i="61"/>
  <c r="AX7" i="61"/>
  <c r="L7" i="61"/>
  <c r="K7" i="61"/>
  <c r="J7" i="61"/>
  <c r="I7" i="61"/>
  <c r="H7" i="61"/>
  <c r="C107" i="59"/>
  <c r="H104" i="59"/>
  <c r="D104" i="59"/>
  <c r="D107" i="59"/>
  <c r="I104" i="59"/>
  <c r="E104" i="59"/>
  <c r="E105" i="59"/>
  <c r="E107" i="59"/>
  <c r="J104" i="59"/>
  <c r="K104" i="59"/>
  <c r="L104" i="59"/>
  <c r="H105" i="59"/>
  <c r="I105" i="59"/>
  <c r="J105" i="59"/>
  <c r="K105" i="59"/>
  <c r="L105" i="59"/>
  <c r="H106" i="59"/>
  <c r="I106" i="59"/>
  <c r="J106" i="59"/>
  <c r="K106" i="59"/>
  <c r="L106" i="59"/>
  <c r="C112" i="59"/>
  <c r="C119" i="59"/>
  <c r="D119" i="59"/>
  <c r="X110" i="59"/>
  <c r="AB105" i="59"/>
  <c r="AC106" i="59"/>
  <c r="AC107" i="59"/>
  <c r="AC108" i="59"/>
  <c r="AB109" i="59"/>
  <c r="AC110" i="59"/>
  <c r="AC111" i="59"/>
  <c r="AM110" i="59"/>
  <c r="AQ111" i="59"/>
  <c r="AR113" i="59"/>
  <c r="AU110" i="59"/>
  <c r="AX114" i="59"/>
  <c r="X109" i="59"/>
  <c r="AM109" i="59"/>
  <c r="AR112" i="59"/>
  <c r="AU109" i="59"/>
  <c r="AX113" i="59"/>
  <c r="X108" i="59"/>
  <c r="AM108" i="59"/>
  <c r="AQ108" i="59"/>
  <c r="AR110" i="59"/>
  <c r="AU108" i="59"/>
  <c r="AX111" i="59"/>
  <c r="X107" i="59"/>
  <c r="AM107" i="59"/>
  <c r="AR109" i="59"/>
  <c r="AU107" i="59"/>
  <c r="AX110" i="59"/>
  <c r="X106" i="59"/>
  <c r="AM106" i="59"/>
  <c r="AQ105" i="59"/>
  <c r="AR107" i="59"/>
  <c r="AU106" i="59"/>
  <c r="AX108" i="59"/>
  <c r="X105" i="59"/>
  <c r="AM105" i="59"/>
  <c r="AR106" i="59"/>
  <c r="AU105" i="59"/>
  <c r="AX107" i="59"/>
  <c r="L107" i="59"/>
  <c r="K107" i="59"/>
  <c r="J107" i="59"/>
  <c r="I107" i="59"/>
  <c r="H107" i="59"/>
  <c r="C87" i="59"/>
  <c r="H84" i="59"/>
  <c r="D84" i="59"/>
  <c r="D87" i="59"/>
  <c r="I84" i="59"/>
  <c r="E84" i="59"/>
  <c r="E85" i="59"/>
  <c r="E87" i="59"/>
  <c r="J84" i="59"/>
  <c r="K84" i="59"/>
  <c r="L84" i="59"/>
  <c r="H85" i="59"/>
  <c r="I85" i="59"/>
  <c r="J85" i="59"/>
  <c r="K85" i="59"/>
  <c r="L85" i="59"/>
  <c r="H86" i="59"/>
  <c r="I86" i="59"/>
  <c r="J86" i="59"/>
  <c r="K86" i="59"/>
  <c r="L86" i="59"/>
  <c r="C92" i="59"/>
  <c r="C99" i="59"/>
  <c r="D99" i="59"/>
  <c r="X90" i="59"/>
  <c r="AB85" i="59"/>
  <c r="AC86" i="59"/>
  <c r="AC87" i="59"/>
  <c r="AC88" i="59"/>
  <c r="AB89" i="59"/>
  <c r="AC90" i="59"/>
  <c r="AC91" i="59"/>
  <c r="AM90" i="59"/>
  <c r="AQ91" i="59"/>
  <c r="AR93" i="59"/>
  <c r="AU90" i="59"/>
  <c r="AX94" i="59"/>
  <c r="X89" i="59"/>
  <c r="AM89" i="59"/>
  <c r="AR92" i="59"/>
  <c r="AU89" i="59"/>
  <c r="AX93" i="59"/>
  <c r="X88" i="59"/>
  <c r="AM88" i="59"/>
  <c r="AQ88" i="59"/>
  <c r="AR90" i="59"/>
  <c r="AU88" i="59"/>
  <c r="AX91" i="59"/>
  <c r="X87" i="59"/>
  <c r="AM87" i="59"/>
  <c r="AR89" i="59"/>
  <c r="AU87" i="59"/>
  <c r="AX90" i="59"/>
  <c r="X86" i="59"/>
  <c r="AM86" i="59"/>
  <c r="AQ85" i="59"/>
  <c r="AR87" i="59"/>
  <c r="AU86" i="59"/>
  <c r="AX88" i="59"/>
  <c r="X85" i="59"/>
  <c r="AM85" i="59"/>
  <c r="AR86" i="59"/>
  <c r="AU85" i="59"/>
  <c r="AX87" i="59"/>
  <c r="L87" i="59"/>
  <c r="K87" i="59"/>
  <c r="J87" i="59"/>
  <c r="I87" i="59"/>
  <c r="H87" i="59"/>
  <c r="C67" i="59"/>
  <c r="H64" i="59"/>
  <c r="D64" i="59"/>
  <c r="D66" i="59"/>
  <c r="D67" i="59"/>
  <c r="I64" i="59"/>
  <c r="E64" i="59"/>
  <c r="E67" i="59"/>
  <c r="J64" i="59"/>
  <c r="K64" i="59"/>
  <c r="L64" i="59"/>
  <c r="H65" i="59"/>
  <c r="I65" i="59"/>
  <c r="J65" i="59"/>
  <c r="K65" i="59"/>
  <c r="L65" i="59"/>
  <c r="H66" i="59"/>
  <c r="I66" i="59"/>
  <c r="J66" i="59"/>
  <c r="K66" i="59"/>
  <c r="L66" i="59"/>
  <c r="C72" i="59"/>
  <c r="C79" i="59"/>
  <c r="D79" i="59"/>
  <c r="X70" i="59"/>
  <c r="AB65" i="59"/>
  <c r="AC66" i="59"/>
  <c r="AC67" i="59"/>
  <c r="AC68" i="59"/>
  <c r="AB69" i="59"/>
  <c r="AC70" i="59"/>
  <c r="AC71" i="59"/>
  <c r="AM70" i="59"/>
  <c r="AQ71" i="59"/>
  <c r="AR73" i="59"/>
  <c r="AU70" i="59"/>
  <c r="AX74" i="59"/>
  <c r="X69" i="59"/>
  <c r="AM69" i="59"/>
  <c r="AR72" i="59"/>
  <c r="AU69" i="59"/>
  <c r="AX73" i="59"/>
  <c r="X68" i="59"/>
  <c r="AM68" i="59"/>
  <c r="AQ68" i="59"/>
  <c r="AR70" i="59"/>
  <c r="AU68" i="59"/>
  <c r="AX71" i="59"/>
  <c r="X67" i="59"/>
  <c r="AM67" i="59"/>
  <c r="AR69" i="59"/>
  <c r="AU67" i="59"/>
  <c r="AX70" i="59"/>
  <c r="X66" i="59"/>
  <c r="AM66" i="59"/>
  <c r="AQ65" i="59"/>
  <c r="AR67" i="59"/>
  <c r="AU66" i="59"/>
  <c r="AX68" i="59"/>
  <c r="X65" i="59"/>
  <c r="AM65" i="59"/>
  <c r="AR66" i="59"/>
  <c r="AU65" i="59"/>
  <c r="AX67" i="59"/>
  <c r="L67" i="59"/>
  <c r="K67" i="59"/>
  <c r="J67" i="59"/>
  <c r="I67" i="59"/>
  <c r="H67" i="59"/>
  <c r="C46" i="59"/>
  <c r="C47" i="59"/>
  <c r="H44" i="59"/>
  <c r="D44" i="59"/>
  <c r="D46" i="59"/>
  <c r="D47" i="59"/>
  <c r="I44" i="59"/>
  <c r="E47" i="59"/>
  <c r="J44" i="59"/>
  <c r="K44" i="59"/>
  <c r="L44" i="59"/>
  <c r="H45" i="59"/>
  <c r="I45" i="59"/>
  <c r="J45" i="59"/>
  <c r="K45" i="59"/>
  <c r="L45" i="59"/>
  <c r="H46" i="59"/>
  <c r="I46" i="59"/>
  <c r="J46" i="59"/>
  <c r="K46" i="59"/>
  <c r="L46" i="59"/>
  <c r="C52" i="59"/>
  <c r="C59" i="59"/>
  <c r="D59" i="59"/>
  <c r="X50" i="59"/>
  <c r="AB45" i="59"/>
  <c r="AC46" i="59"/>
  <c r="AC47" i="59"/>
  <c r="AC48" i="59"/>
  <c r="AB49" i="59"/>
  <c r="AC50" i="59"/>
  <c r="AC51" i="59"/>
  <c r="AM50" i="59"/>
  <c r="AQ51" i="59"/>
  <c r="AR53" i="59"/>
  <c r="AU50" i="59"/>
  <c r="AX54" i="59"/>
  <c r="X49" i="59"/>
  <c r="AM49" i="59"/>
  <c r="AR52" i="59"/>
  <c r="AU49" i="59"/>
  <c r="AX53" i="59"/>
  <c r="X48" i="59"/>
  <c r="AM48" i="59"/>
  <c r="AQ48" i="59"/>
  <c r="AR50" i="59"/>
  <c r="AU48" i="59"/>
  <c r="AX51" i="59"/>
  <c r="X47" i="59"/>
  <c r="AM47" i="59"/>
  <c r="AR49" i="59"/>
  <c r="AU47" i="59"/>
  <c r="AX50" i="59"/>
  <c r="X46" i="59"/>
  <c r="AM46" i="59"/>
  <c r="AQ45" i="59"/>
  <c r="AR47" i="59"/>
  <c r="AU46" i="59"/>
  <c r="AX48" i="59"/>
  <c r="X45" i="59"/>
  <c r="AM45" i="59"/>
  <c r="AR46" i="59"/>
  <c r="AU45" i="59"/>
  <c r="AX47" i="59"/>
  <c r="L47" i="59"/>
  <c r="K47" i="59"/>
  <c r="J47" i="59"/>
  <c r="I47" i="59"/>
  <c r="H47" i="59"/>
  <c r="C25" i="59"/>
  <c r="C26" i="59"/>
  <c r="C27" i="59"/>
  <c r="H24" i="59"/>
  <c r="D27" i="59"/>
  <c r="I24" i="59"/>
  <c r="E25" i="59"/>
  <c r="E27" i="59"/>
  <c r="J24" i="59"/>
  <c r="K24" i="59"/>
  <c r="L24" i="59"/>
  <c r="H25" i="59"/>
  <c r="I25" i="59"/>
  <c r="J25" i="59"/>
  <c r="K25" i="59"/>
  <c r="L25" i="59"/>
  <c r="H26" i="59"/>
  <c r="I26" i="59"/>
  <c r="J26" i="59"/>
  <c r="K26" i="59"/>
  <c r="L26" i="59"/>
  <c r="C32" i="59"/>
  <c r="C39" i="59"/>
  <c r="D39" i="59"/>
  <c r="X30" i="59"/>
  <c r="AB25" i="59"/>
  <c r="AC26" i="59"/>
  <c r="AC27" i="59"/>
  <c r="AC28" i="59"/>
  <c r="AB29" i="59"/>
  <c r="AC30" i="59"/>
  <c r="AC31" i="59"/>
  <c r="AM30" i="59"/>
  <c r="AQ31" i="59"/>
  <c r="AR33" i="59"/>
  <c r="AU30" i="59"/>
  <c r="AX34" i="59"/>
  <c r="X29" i="59"/>
  <c r="AM29" i="59"/>
  <c r="AR32" i="59"/>
  <c r="AU29" i="59"/>
  <c r="AX33" i="59"/>
  <c r="X28" i="59"/>
  <c r="AM28" i="59"/>
  <c r="AQ28" i="59"/>
  <c r="AR30" i="59"/>
  <c r="AU28" i="59"/>
  <c r="AX31" i="59"/>
  <c r="X27" i="59"/>
  <c r="AM27" i="59"/>
  <c r="AR29" i="59"/>
  <c r="AU27" i="59"/>
  <c r="AX30" i="59"/>
  <c r="X26" i="59"/>
  <c r="AM26" i="59"/>
  <c r="AQ25" i="59"/>
  <c r="AR27" i="59"/>
  <c r="AU26" i="59"/>
  <c r="AX28" i="59"/>
  <c r="X25" i="59"/>
  <c r="AM25" i="59"/>
  <c r="AR26" i="59"/>
  <c r="AU25" i="59"/>
  <c r="AX27" i="59"/>
  <c r="L27" i="59"/>
  <c r="K27" i="59"/>
  <c r="J27" i="59"/>
  <c r="I27" i="59"/>
  <c r="H27" i="59"/>
  <c r="C5" i="59"/>
  <c r="C6" i="59"/>
  <c r="C7" i="59"/>
  <c r="H4" i="59"/>
  <c r="D6" i="59"/>
  <c r="D7" i="59"/>
  <c r="I4" i="59"/>
  <c r="E7" i="59"/>
  <c r="J4" i="59"/>
  <c r="K4" i="59"/>
  <c r="L4" i="59"/>
  <c r="H5" i="59"/>
  <c r="I5" i="59"/>
  <c r="J5" i="59"/>
  <c r="K5" i="59"/>
  <c r="L5" i="59"/>
  <c r="H6" i="59"/>
  <c r="I6" i="59"/>
  <c r="J6" i="59"/>
  <c r="K6" i="59"/>
  <c r="L6" i="59"/>
  <c r="C12" i="59"/>
  <c r="C19" i="59"/>
  <c r="D19" i="59"/>
  <c r="X10" i="59"/>
  <c r="AB5" i="59"/>
  <c r="AC6" i="59"/>
  <c r="AC7" i="59"/>
  <c r="AC8" i="59"/>
  <c r="AB9" i="59"/>
  <c r="AC10" i="59"/>
  <c r="AC11" i="59"/>
  <c r="AM10" i="59"/>
  <c r="AQ11" i="59"/>
  <c r="AR13" i="59"/>
  <c r="AU10" i="59"/>
  <c r="AX14" i="59"/>
  <c r="X9" i="59"/>
  <c r="AM9" i="59"/>
  <c r="AR12" i="59"/>
  <c r="AU9" i="59"/>
  <c r="AX13" i="59"/>
  <c r="X8" i="59"/>
  <c r="AM8" i="59"/>
  <c r="AQ8" i="59"/>
  <c r="AR10" i="59"/>
  <c r="AU8" i="59"/>
  <c r="AX11" i="59"/>
  <c r="X7" i="59"/>
  <c r="AM7" i="59"/>
  <c r="AR9" i="59"/>
  <c r="AU7" i="59"/>
  <c r="AX10" i="59"/>
  <c r="X6" i="59"/>
  <c r="AM6" i="59"/>
  <c r="AQ5" i="59"/>
  <c r="AR7" i="59"/>
  <c r="AU6" i="59"/>
  <c r="AX8" i="59"/>
  <c r="X5" i="59"/>
  <c r="AM5" i="59"/>
  <c r="AR6" i="59"/>
  <c r="AU5" i="59"/>
  <c r="AX7" i="59"/>
  <c r="L7" i="59"/>
  <c r="K7" i="59"/>
  <c r="J7" i="59"/>
  <c r="I7" i="59"/>
  <c r="H7" i="59"/>
  <c r="C107" i="57"/>
  <c r="H104" i="57"/>
  <c r="D104" i="57"/>
  <c r="D107" i="57"/>
  <c r="I104" i="57"/>
  <c r="E104" i="57"/>
  <c r="E105" i="57"/>
  <c r="E107" i="57"/>
  <c r="J104" i="57"/>
  <c r="K104" i="57"/>
  <c r="L104" i="57"/>
  <c r="H105" i="57"/>
  <c r="I105" i="57"/>
  <c r="J105" i="57"/>
  <c r="K105" i="57"/>
  <c r="L105" i="57"/>
  <c r="H106" i="57"/>
  <c r="I106" i="57"/>
  <c r="J106" i="57"/>
  <c r="K106" i="57"/>
  <c r="L106" i="57"/>
  <c r="C112" i="57"/>
  <c r="C119" i="57"/>
  <c r="D119" i="57"/>
  <c r="X110" i="57"/>
  <c r="AB105" i="57"/>
  <c r="AC106" i="57"/>
  <c r="AC107" i="57"/>
  <c r="AC108" i="57"/>
  <c r="AB109" i="57"/>
  <c r="AC110" i="57"/>
  <c r="AC111" i="57"/>
  <c r="AM110" i="57"/>
  <c r="AQ111" i="57"/>
  <c r="AR113" i="57"/>
  <c r="AU110" i="57"/>
  <c r="AX114" i="57"/>
  <c r="X109" i="57"/>
  <c r="AM109" i="57"/>
  <c r="AR112" i="57"/>
  <c r="AU109" i="57"/>
  <c r="AX113" i="57"/>
  <c r="X108" i="57"/>
  <c r="AM108" i="57"/>
  <c r="AQ108" i="57"/>
  <c r="AR110" i="57"/>
  <c r="AU108" i="57"/>
  <c r="AX111" i="57"/>
  <c r="X107" i="57"/>
  <c r="AM107" i="57"/>
  <c r="AR109" i="57"/>
  <c r="AU107" i="57"/>
  <c r="AX110" i="57"/>
  <c r="X106" i="57"/>
  <c r="AM106" i="57"/>
  <c r="AQ105" i="57"/>
  <c r="AR107" i="57"/>
  <c r="AU106" i="57"/>
  <c r="AX108" i="57"/>
  <c r="X105" i="57"/>
  <c r="AM105" i="57"/>
  <c r="AR106" i="57"/>
  <c r="AU105" i="57"/>
  <c r="AX107" i="57"/>
  <c r="L107" i="57"/>
  <c r="K107" i="57"/>
  <c r="J107" i="57"/>
  <c r="I107" i="57"/>
  <c r="H107" i="57"/>
  <c r="C87" i="57"/>
  <c r="H84" i="57"/>
  <c r="D84" i="57"/>
  <c r="D87" i="57"/>
  <c r="I84" i="57"/>
  <c r="E84" i="57"/>
  <c r="E85" i="57"/>
  <c r="E87" i="57"/>
  <c r="J84" i="57"/>
  <c r="K84" i="57"/>
  <c r="L84" i="57"/>
  <c r="H85" i="57"/>
  <c r="I85" i="57"/>
  <c r="J85" i="57"/>
  <c r="K85" i="57"/>
  <c r="L85" i="57"/>
  <c r="H86" i="57"/>
  <c r="I86" i="57"/>
  <c r="J86" i="57"/>
  <c r="K86" i="57"/>
  <c r="L86" i="57"/>
  <c r="C92" i="57"/>
  <c r="C99" i="57"/>
  <c r="D99" i="57"/>
  <c r="X90" i="57"/>
  <c r="AB85" i="57"/>
  <c r="AC86" i="57"/>
  <c r="AC87" i="57"/>
  <c r="AC88" i="57"/>
  <c r="AB89" i="57"/>
  <c r="AC90" i="57"/>
  <c r="AC91" i="57"/>
  <c r="AM90" i="57"/>
  <c r="AQ91" i="57"/>
  <c r="AR93" i="57"/>
  <c r="AU90" i="57"/>
  <c r="AX94" i="57"/>
  <c r="X89" i="57"/>
  <c r="AM89" i="57"/>
  <c r="AR92" i="57"/>
  <c r="AU89" i="57"/>
  <c r="AX93" i="57"/>
  <c r="X88" i="57"/>
  <c r="AM88" i="57"/>
  <c r="AQ88" i="57"/>
  <c r="AR90" i="57"/>
  <c r="AU88" i="57"/>
  <c r="AX91" i="57"/>
  <c r="X87" i="57"/>
  <c r="AM87" i="57"/>
  <c r="AR89" i="57"/>
  <c r="AU87" i="57"/>
  <c r="AX90" i="57"/>
  <c r="X86" i="57"/>
  <c r="AM86" i="57"/>
  <c r="AQ85" i="57"/>
  <c r="AR87" i="57"/>
  <c r="AU86" i="57"/>
  <c r="AX88" i="57"/>
  <c r="X85" i="57"/>
  <c r="AM85" i="57"/>
  <c r="AR86" i="57"/>
  <c r="AU85" i="57"/>
  <c r="AX87" i="57"/>
  <c r="L87" i="57"/>
  <c r="K87" i="57"/>
  <c r="J87" i="57"/>
  <c r="I87" i="57"/>
  <c r="H87" i="57"/>
  <c r="C67" i="57"/>
  <c r="H64" i="57"/>
  <c r="D64" i="57"/>
  <c r="D66" i="57"/>
  <c r="D67" i="57"/>
  <c r="I64" i="57"/>
  <c r="E64" i="57"/>
  <c r="E67" i="57"/>
  <c r="J64" i="57"/>
  <c r="K64" i="57"/>
  <c r="L64" i="57"/>
  <c r="H65" i="57"/>
  <c r="I65" i="57"/>
  <c r="J65" i="57"/>
  <c r="K65" i="57"/>
  <c r="L65" i="57"/>
  <c r="H66" i="57"/>
  <c r="I66" i="57"/>
  <c r="J66" i="57"/>
  <c r="K66" i="57"/>
  <c r="L66" i="57"/>
  <c r="C72" i="57"/>
  <c r="C79" i="57"/>
  <c r="D79" i="57"/>
  <c r="X70" i="57"/>
  <c r="AB65" i="57"/>
  <c r="AC66" i="57"/>
  <c r="AC67" i="57"/>
  <c r="AC68" i="57"/>
  <c r="AB69" i="57"/>
  <c r="AC70" i="57"/>
  <c r="AC71" i="57"/>
  <c r="AM70" i="57"/>
  <c r="AQ71" i="57"/>
  <c r="AR73" i="57"/>
  <c r="AU70" i="57"/>
  <c r="AX74" i="57"/>
  <c r="X69" i="57"/>
  <c r="AM69" i="57"/>
  <c r="AR72" i="57"/>
  <c r="AU69" i="57"/>
  <c r="AX73" i="57"/>
  <c r="X68" i="57"/>
  <c r="AM68" i="57"/>
  <c r="AQ68" i="57"/>
  <c r="AR70" i="57"/>
  <c r="AU68" i="57"/>
  <c r="AX71" i="57"/>
  <c r="X67" i="57"/>
  <c r="AM67" i="57"/>
  <c r="AR69" i="57"/>
  <c r="AU67" i="57"/>
  <c r="AX70" i="57"/>
  <c r="X66" i="57"/>
  <c r="AM66" i="57"/>
  <c r="AQ65" i="57"/>
  <c r="AR67" i="57"/>
  <c r="AU66" i="57"/>
  <c r="AX68" i="57"/>
  <c r="X65" i="57"/>
  <c r="AM65" i="57"/>
  <c r="AR66" i="57"/>
  <c r="AU65" i="57"/>
  <c r="AX67" i="57"/>
  <c r="L67" i="57"/>
  <c r="K67" i="57"/>
  <c r="J67" i="57"/>
  <c r="I67" i="57"/>
  <c r="H67" i="57"/>
  <c r="C46" i="57"/>
  <c r="C47" i="57"/>
  <c r="H44" i="57"/>
  <c r="D44" i="57"/>
  <c r="D46" i="57"/>
  <c r="D47" i="57"/>
  <c r="I44" i="57"/>
  <c r="E47" i="57"/>
  <c r="J44" i="57"/>
  <c r="K44" i="57"/>
  <c r="L44" i="57"/>
  <c r="H45" i="57"/>
  <c r="I45" i="57"/>
  <c r="J45" i="57"/>
  <c r="K45" i="57"/>
  <c r="L45" i="57"/>
  <c r="H46" i="57"/>
  <c r="I46" i="57"/>
  <c r="J46" i="57"/>
  <c r="K46" i="57"/>
  <c r="L46" i="57"/>
  <c r="C52" i="57"/>
  <c r="C59" i="57"/>
  <c r="D59" i="57"/>
  <c r="X50" i="57"/>
  <c r="AB45" i="57"/>
  <c r="AC46" i="57"/>
  <c r="AC47" i="57"/>
  <c r="AC48" i="57"/>
  <c r="AB49" i="57"/>
  <c r="AC50" i="57"/>
  <c r="AC51" i="57"/>
  <c r="AM50" i="57"/>
  <c r="AQ51" i="57"/>
  <c r="AR53" i="57"/>
  <c r="AU50" i="57"/>
  <c r="AX54" i="57"/>
  <c r="X49" i="57"/>
  <c r="AM49" i="57"/>
  <c r="AR52" i="57"/>
  <c r="AU49" i="57"/>
  <c r="AX53" i="57"/>
  <c r="X48" i="57"/>
  <c r="AM48" i="57"/>
  <c r="AQ48" i="57"/>
  <c r="AR50" i="57"/>
  <c r="AU48" i="57"/>
  <c r="AX51" i="57"/>
  <c r="X47" i="57"/>
  <c r="AM47" i="57"/>
  <c r="AR49" i="57"/>
  <c r="AU47" i="57"/>
  <c r="AX50" i="57"/>
  <c r="X46" i="57"/>
  <c r="AM46" i="57"/>
  <c r="AQ45" i="57"/>
  <c r="AR47" i="57"/>
  <c r="AU46" i="57"/>
  <c r="AX48" i="57"/>
  <c r="X45" i="57"/>
  <c r="AM45" i="57"/>
  <c r="AR46" i="57"/>
  <c r="AU45" i="57"/>
  <c r="AX47" i="57"/>
  <c r="L47" i="57"/>
  <c r="K47" i="57"/>
  <c r="J47" i="57"/>
  <c r="I47" i="57"/>
  <c r="H47" i="57"/>
  <c r="C25" i="57"/>
  <c r="C26" i="57"/>
  <c r="C27" i="57"/>
  <c r="H24" i="57"/>
  <c r="D27" i="57"/>
  <c r="I24" i="57"/>
  <c r="E25" i="57"/>
  <c r="E27" i="57"/>
  <c r="J24" i="57"/>
  <c r="K24" i="57"/>
  <c r="L24" i="57"/>
  <c r="H25" i="57"/>
  <c r="I25" i="57"/>
  <c r="J25" i="57"/>
  <c r="K25" i="57"/>
  <c r="L25" i="57"/>
  <c r="H26" i="57"/>
  <c r="I26" i="57"/>
  <c r="J26" i="57"/>
  <c r="K26" i="57"/>
  <c r="L26" i="57"/>
  <c r="C32" i="57"/>
  <c r="C39" i="57"/>
  <c r="D39" i="57"/>
  <c r="X30" i="57"/>
  <c r="AB25" i="57"/>
  <c r="AC26" i="57"/>
  <c r="AC27" i="57"/>
  <c r="AC28" i="57"/>
  <c r="AB29" i="57"/>
  <c r="AC30" i="57"/>
  <c r="AC31" i="57"/>
  <c r="AM30" i="57"/>
  <c r="AQ31" i="57"/>
  <c r="AR33" i="57"/>
  <c r="AU30" i="57"/>
  <c r="AX34" i="57"/>
  <c r="X29" i="57"/>
  <c r="AM29" i="57"/>
  <c r="AR32" i="57"/>
  <c r="AU29" i="57"/>
  <c r="AX33" i="57"/>
  <c r="X28" i="57"/>
  <c r="AM28" i="57"/>
  <c r="AQ28" i="57"/>
  <c r="AR30" i="57"/>
  <c r="AU28" i="57"/>
  <c r="AX31" i="57"/>
  <c r="X27" i="57"/>
  <c r="AM27" i="57"/>
  <c r="AR29" i="57"/>
  <c r="AU27" i="57"/>
  <c r="AX30" i="57"/>
  <c r="X26" i="57"/>
  <c r="AM26" i="57"/>
  <c r="AQ25" i="57"/>
  <c r="AR27" i="57"/>
  <c r="AU26" i="57"/>
  <c r="AX28" i="57"/>
  <c r="X25" i="57"/>
  <c r="AM25" i="57"/>
  <c r="AR26" i="57"/>
  <c r="AU25" i="57"/>
  <c r="AX27" i="57"/>
  <c r="L27" i="57"/>
  <c r="K27" i="57"/>
  <c r="J27" i="57"/>
  <c r="I27" i="57"/>
  <c r="H27" i="57"/>
  <c r="C5" i="57"/>
  <c r="C6" i="57"/>
  <c r="C7" i="57"/>
  <c r="H4" i="57"/>
  <c r="D6" i="57"/>
  <c r="D7" i="57"/>
  <c r="I4" i="57"/>
  <c r="E7" i="57"/>
  <c r="J4" i="57"/>
  <c r="K4" i="57"/>
  <c r="L4" i="57"/>
  <c r="H5" i="57"/>
  <c r="I5" i="57"/>
  <c r="J5" i="57"/>
  <c r="K5" i="57"/>
  <c r="L5" i="57"/>
  <c r="H6" i="57"/>
  <c r="I6" i="57"/>
  <c r="J6" i="57"/>
  <c r="K6" i="57"/>
  <c r="L6" i="57"/>
  <c r="C12" i="57"/>
  <c r="C19" i="57"/>
  <c r="D19" i="57"/>
  <c r="X10" i="57"/>
  <c r="AB5" i="57"/>
  <c r="AC6" i="57"/>
  <c r="AC7" i="57"/>
  <c r="AC8" i="57"/>
  <c r="AB9" i="57"/>
  <c r="AC10" i="57"/>
  <c r="AC11" i="57"/>
  <c r="AM10" i="57"/>
  <c r="AQ11" i="57"/>
  <c r="AR13" i="57"/>
  <c r="AU10" i="57"/>
  <c r="AX14" i="57"/>
  <c r="X9" i="57"/>
  <c r="AM9" i="57"/>
  <c r="AR12" i="57"/>
  <c r="AU9" i="57"/>
  <c r="AX13" i="57"/>
  <c r="X8" i="57"/>
  <c r="AM8" i="57"/>
  <c r="AQ8" i="57"/>
  <c r="AR10" i="57"/>
  <c r="AU8" i="57"/>
  <c r="AX11" i="57"/>
  <c r="X7" i="57"/>
  <c r="AM7" i="57"/>
  <c r="AR9" i="57"/>
  <c r="AU7" i="57"/>
  <c r="AX10" i="57"/>
  <c r="X6" i="57"/>
  <c r="AM6" i="57"/>
  <c r="AQ5" i="57"/>
  <c r="AR7" i="57"/>
  <c r="AU6" i="57"/>
  <c r="AX8" i="57"/>
  <c r="X5" i="57"/>
  <c r="AM5" i="57"/>
  <c r="AR6" i="57"/>
  <c r="AU5" i="57"/>
  <c r="AX7" i="57"/>
  <c r="L7" i="57"/>
  <c r="K7" i="57"/>
  <c r="J7" i="57"/>
  <c r="I7" i="57"/>
  <c r="H7" i="57"/>
  <c r="C107" i="55"/>
  <c r="H104" i="55"/>
  <c r="D104" i="55"/>
  <c r="D107" i="55"/>
  <c r="I104" i="55"/>
  <c r="E104" i="55"/>
  <c r="E105" i="55"/>
  <c r="E107" i="55"/>
  <c r="J104" i="55"/>
  <c r="K104" i="55"/>
  <c r="L104" i="55"/>
  <c r="H105" i="55"/>
  <c r="I105" i="55"/>
  <c r="J105" i="55"/>
  <c r="K105" i="55"/>
  <c r="L105" i="55"/>
  <c r="H106" i="55"/>
  <c r="I106" i="55"/>
  <c r="J106" i="55"/>
  <c r="K106" i="55"/>
  <c r="L106" i="55"/>
  <c r="C112" i="55"/>
  <c r="C119" i="55"/>
  <c r="D119" i="55"/>
  <c r="X110" i="55"/>
  <c r="AB105" i="55"/>
  <c r="AC106" i="55"/>
  <c r="AC107" i="55"/>
  <c r="AC108" i="55"/>
  <c r="AB109" i="55"/>
  <c r="AC110" i="55"/>
  <c r="AC111" i="55"/>
  <c r="AM110" i="55"/>
  <c r="AQ111" i="55"/>
  <c r="AR113" i="55"/>
  <c r="AU110" i="55"/>
  <c r="AX114" i="55"/>
  <c r="X109" i="55"/>
  <c r="AM109" i="55"/>
  <c r="AR112" i="55"/>
  <c r="AU109" i="55"/>
  <c r="AX113" i="55"/>
  <c r="X108" i="55"/>
  <c r="AM108" i="55"/>
  <c r="AQ108" i="55"/>
  <c r="AR110" i="55"/>
  <c r="AU108" i="55"/>
  <c r="AX111" i="55"/>
  <c r="X107" i="55"/>
  <c r="AM107" i="55"/>
  <c r="AR109" i="55"/>
  <c r="AU107" i="55"/>
  <c r="AX110" i="55"/>
  <c r="X106" i="55"/>
  <c r="AM106" i="55"/>
  <c r="AQ105" i="55"/>
  <c r="AR107" i="55"/>
  <c r="AU106" i="55"/>
  <c r="AX108" i="55"/>
  <c r="X105" i="55"/>
  <c r="AM105" i="55"/>
  <c r="AR106" i="55"/>
  <c r="AU105" i="55"/>
  <c r="AX107" i="55"/>
  <c r="L107" i="55"/>
  <c r="K107" i="55"/>
  <c r="J107" i="55"/>
  <c r="I107" i="55"/>
  <c r="H107" i="55"/>
  <c r="C87" i="55"/>
  <c r="H84" i="55"/>
  <c r="D84" i="55"/>
  <c r="D87" i="55"/>
  <c r="I84" i="55"/>
  <c r="E84" i="55"/>
  <c r="E85" i="55"/>
  <c r="E87" i="55"/>
  <c r="J84" i="55"/>
  <c r="K84" i="55"/>
  <c r="L84" i="55"/>
  <c r="H85" i="55"/>
  <c r="I85" i="55"/>
  <c r="J85" i="55"/>
  <c r="K85" i="55"/>
  <c r="L85" i="55"/>
  <c r="H86" i="55"/>
  <c r="I86" i="55"/>
  <c r="J86" i="55"/>
  <c r="K86" i="55"/>
  <c r="L86" i="55"/>
  <c r="C92" i="55"/>
  <c r="C99" i="55"/>
  <c r="D99" i="55"/>
  <c r="X90" i="55"/>
  <c r="AB85" i="55"/>
  <c r="AC86" i="55"/>
  <c r="AC87" i="55"/>
  <c r="AC88" i="55"/>
  <c r="AB89" i="55"/>
  <c r="AC90" i="55"/>
  <c r="AC91" i="55"/>
  <c r="AM90" i="55"/>
  <c r="AQ91" i="55"/>
  <c r="AR93" i="55"/>
  <c r="AU90" i="55"/>
  <c r="AX94" i="55"/>
  <c r="X89" i="55"/>
  <c r="AM89" i="55"/>
  <c r="AR92" i="55"/>
  <c r="AU89" i="55"/>
  <c r="AX93" i="55"/>
  <c r="X88" i="55"/>
  <c r="AM88" i="55"/>
  <c r="AQ88" i="55"/>
  <c r="AR90" i="55"/>
  <c r="AU88" i="55"/>
  <c r="AX91" i="55"/>
  <c r="X87" i="55"/>
  <c r="AM87" i="55"/>
  <c r="AR89" i="55"/>
  <c r="AU87" i="55"/>
  <c r="AX90" i="55"/>
  <c r="X86" i="55"/>
  <c r="AM86" i="55"/>
  <c r="AQ85" i="55"/>
  <c r="AR87" i="55"/>
  <c r="AU86" i="55"/>
  <c r="AX88" i="55"/>
  <c r="X85" i="55"/>
  <c r="AM85" i="55"/>
  <c r="AR86" i="55"/>
  <c r="AU85" i="55"/>
  <c r="AX87" i="55"/>
  <c r="L87" i="55"/>
  <c r="K87" i="55"/>
  <c r="J87" i="55"/>
  <c r="I87" i="55"/>
  <c r="H87" i="55"/>
  <c r="C67" i="55"/>
  <c r="H64" i="55"/>
  <c r="D64" i="55"/>
  <c r="D66" i="55"/>
  <c r="D67" i="55"/>
  <c r="I64" i="55"/>
  <c r="E64" i="55"/>
  <c r="E67" i="55"/>
  <c r="J64" i="55"/>
  <c r="K64" i="55"/>
  <c r="L64" i="55"/>
  <c r="H65" i="55"/>
  <c r="I65" i="55"/>
  <c r="J65" i="55"/>
  <c r="K65" i="55"/>
  <c r="L65" i="55"/>
  <c r="H66" i="55"/>
  <c r="I66" i="55"/>
  <c r="J66" i="55"/>
  <c r="K66" i="55"/>
  <c r="L66" i="55"/>
  <c r="C72" i="55"/>
  <c r="C79" i="55"/>
  <c r="D79" i="55"/>
  <c r="X70" i="55"/>
  <c r="AB65" i="55"/>
  <c r="AC66" i="55"/>
  <c r="AC67" i="55"/>
  <c r="AC68" i="55"/>
  <c r="AB69" i="55"/>
  <c r="AC70" i="55"/>
  <c r="AC71" i="55"/>
  <c r="AM70" i="55"/>
  <c r="AQ71" i="55"/>
  <c r="AR73" i="55"/>
  <c r="AU70" i="55"/>
  <c r="AX74" i="55"/>
  <c r="X69" i="55"/>
  <c r="AM69" i="55"/>
  <c r="AR72" i="55"/>
  <c r="AU69" i="55"/>
  <c r="AX73" i="55"/>
  <c r="X68" i="55"/>
  <c r="AM68" i="55"/>
  <c r="AQ68" i="55"/>
  <c r="AR70" i="55"/>
  <c r="AU68" i="55"/>
  <c r="AX71" i="55"/>
  <c r="X67" i="55"/>
  <c r="AM67" i="55"/>
  <c r="AR69" i="55"/>
  <c r="AU67" i="55"/>
  <c r="AX70" i="55"/>
  <c r="X66" i="55"/>
  <c r="AM66" i="55"/>
  <c r="AQ65" i="55"/>
  <c r="AR67" i="55"/>
  <c r="AU66" i="55"/>
  <c r="AX68" i="55"/>
  <c r="X65" i="55"/>
  <c r="AM65" i="55"/>
  <c r="AR66" i="55"/>
  <c r="AU65" i="55"/>
  <c r="AX67" i="55"/>
  <c r="L67" i="55"/>
  <c r="K67" i="55"/>
  <c r="J67" i="55"/>
  <c r="I67" i="55"/>
  <c r="H67" i="55"/>
  <c r="C46" i="55"/>
  <c r="C47" i="55"/>
  <c r="H44" i="55"/>
  <c r="D44" i="55"/>
  <c r="D46" i="55"/>
  <c r="D47" i="55"/>
  <c r="I44" i="55"/>
  <c r="E47" i="55"/>
  <c r="J44" i="55"/>
  <c r="K44" i="55"/>
  <c r="L44" i="55"/>
  <c r="H45" i="55"/>
  <c r="I45" i="55"/>
  <c r="J45" i="55"/>
  <c r="K45" i="55"/>
  <c r="L45" i="55"/>
  <c r="H46" i="55"/>
  <c r="I46" i="55"/>
  <c r="J46" i="55"/>
  <c r="K46" i="55"/>
  <c r="L46" i="55"/>
  <c r="C52" i="55"/>
  <c r="C59" i="55"/>
  <c r="D59" i="55"/>
  <c r="X50" i="55"/>
  <c r="AB45" i="55"/>
  <c r="AC46" i="55"/>
  <c r="AC47" i="55"/>
  <c r="AC48" i="55"/>
  <c r="AB49" i="55"/>
  <c r="AC50" i="55"/>
  <c r="AC51" i="55"/>
  <c r="AM50" i="55"/>
  <c r="AQ51" i="55"/>
  <c r="AR53" i="55"/>
  <c r="AU50" i="55"/>
  <c r="AX54" i="55"/>
  <c r="X49" i="55"/>
  <c r="AM49" i="55"/>
  <c r="AR52" i="55"/>
  <c r="AU49" i="55"/>
  <c r="AX53" i="55"/>
  <c r="X48" i="55"/>
  <c r="AM48" i="55"/>
  <c r="AQ48" i="55"/>
  <c r="AR50" i="55"/>
  <c r="AU48" i="55"/>
  <c r="AX51" i="55"/>
  <c r="X47" i="55"/>
  <c r="AM47" i="55"/>
  <c r="AR49" i="55"/>
  <c r="AU47" i="55"/>
  <c r="AX50" i="55"/>
  <c r="X46" i="55"/>
  <c r="AM46" i="55"/>
  <c r="AQ45" i="55"/>
  <c r="AR47" i="55"/>
  <c r="AU46" i="55"/>
  <c r="AX48" i="55"/>
  <c r="X45" i="55"/>
  <c r="AM45" i="55"/>
  <c r="AR46" i="55"/>
  <c r="AU45" i="55"/>
  <c r="AX47" i="55"/>
  <c r="L47" i="55"/>
  <c r="K47" i="55"/>
  <c r="J47" i="55"/>
  <c r="I47" i="55"/>
  <c r="H47" i="55"/>
  <c r="C25" i="55"/>
  <c r="C26" i="55"/>
  <c r="C27" i="55"/>
  <c r="H24" i="55"/>
  <c r="D27" i="55"/>
  <c r="I24" i="55"/>
  <c r="E25" i="55"/>
  <c r="E27" i="55"/>
  <c r="J24" i="55"/>
  <c r="K24" i="55"/>
  <c r="L24" i="55"/>
  <c r="H25" i="55"/>
  <c r="I25" i="55"/>
  <c r="J25" i="55"/>
  <c r="K25" i="55"/>
  <c r="L25" i="55"/>
  <c r="H26" i="55"/>
  <c r="I26" i="55"/>
  <c r="J26" i="55"/>
  <c r="K26" i="55"/>
  <c r="L26" i="55"/>
  <c r="C32" i="55"/>
  <c r="C39" i="55"/>
  <c r="D39" i="55"/>
  <c r="X30" i="55"/>
  <c r="AB25" i="55"/>
  <c r="AC26" i="55"/>
  <c r="AC27" i="55"/>
  <c r="AC28" i="55"/>
  <c r="AB29" i="55"/>
  <c r="AC30" i="55"/>
  <c r="AC31" i="55"/>
  <c r="AM30" i="55"/>
  <c r="AQ31" i="55"/>
  <c r="AR33" i="55"/>
  <c r="AU30" i="55"/>
  <c r="AX34" i="55"/>
  <c r="X29" i="55"/>
  <c r="AM29" i="55"/>
  <c r="AR32" i="55"/>
  <c r="AU29" i="55"/>
  <c r="AX33" i="55"/>
  <c r="X28" i="55"/>
  <c r="AM28" i="55"/>
  <c r="AQ28" i="55"/>
  <c r="AR30" i="55"/>
  <c r="AU28" i="55"/>
  <c r="AX31" i="55"/>
  <c r="X27" i="55"/>
  <c r="AM27" i="55"/>
  <c r="AR29" i="55"/>
  <c r="AU27" i="55"/>
  <c r="AX30" i="55"/>
  <c r="X26" i="55"/>
  <c r="AM26" i="55"/>
  <c r="AQ25" i="55"/>
  <c r="AR27" i="55"/>
  <c r="AU26" i="55"/>
  <c r="AX28" i="55"/>
  <c r="X25" i="55"/>
  <c r="AM25" i="55"/>
  <c r="AR26" i="55"/>
  <c r="AU25" i="55"/>
  <c r="AX27" i="55"/>
  <c r="L27" i="55"/>
  <c r="K27" i="55"/>
  <c r="J27" i="55"/>
  <c r="I27" i="55"/>
  <c r="H27" i="55"/>
  <c r="C5" i="55"/>
  <c r="C6" i="55"/>
  <c r="C7" i="55"/>
  <c r="H4" i="55"/>
  <c r="D6" i="55"/>
  <c r="D7" i="55"/>
  <c r="I4" i="55"/>
  <c r="E7" i="55"/>
  <c r="J4" i="55"/>
  <c r="K4" i="55"/>
  <c r="L4" i="55"/>
  <c r="H5" i="55"/>
  <c r="I5" i="55"/>
  <c r="J5" i="55"/>
  <c r="K5" i="55"/>
  <c r="L5" i="55"/>
  <c r="H6" i="55"/>
  <c r="I6" i="55"/>
  <c r="J6" i="55"/>
  <c r="K6" i="55"/>
  <c r="L6" i="55"/>
  <c r="C12" i="55"/>
  <c r="C19" i="55"/>
  <c r="D19" i="55"/>
  <c r="X10" i="55"/>
  <c r="AB5" i="55"/>
  <c r="AC6" i="55"/>
  <c r="AC7" i="55"/>
  <c r="AC8" i="55"/>
  <c r="AB9" i="55"/>
  <c r="AC10" i="55"/>
  <c r="AC11" i="55"/>
  <c r="AM10" i="55"/>
  <c r="AQ11" i="55"/>
  <c r="AR13" i="55"/>
  <c r="AU10" i="55"/>
  <c r="AX14" i="55"/>
  <c r="X9" i="55"/>
  <c r="AM9" i="55"/>
  <c r="AR12" i="55"/>
  <c r="AU9" i="55"/>
  <c r="AX13" i="55"/>
  <c r="X8" i="55"/>
  <c r="AM8" i="55"/>
  <c r="AQ8" i="55"/>
  <c r="AR10" i="55"/>
  <c r="AU8" i="55"/>
  <c r="AX11" i="55"/>
  <c r="X7" i="55"/>
  <c r="AM7" i="55"/>
  <c r="AR9" i="55"/>
  <c r="AU7" i="55"/>
  <c r="AX10" i="55"/>
  <c r="X6" i="55"/>
  <c r="AM6" i="55"/>
  <c r="AQ5" i="55"/>
  <c r="AR7" i="55"/>
  <c r="AU6" i="55"/>
  <c r="AX8" i="55"/>
  <c r="X5" i="55"/>
  <c r="AM5" i="55"/>
  <c r="AR6" i="55"/>
  <c r="AU5" i="55"/>
  <c r="AX7" i="55"/>
  <c r="L7" i="55"/>
  <c r="K7" i="55"/>
  <c r="J7" i="55"/>
  <c r="I7" i="55"/>
  <c r="H7" i="55"/>
  <c r="C107" i="53"/>
  <c r="H104" i="53"/>
  <c r="D104" i="53"/>
  <c r="D107" i="53"/>
  <c r="I104" i="53"/>
  <c r="E104" i="53"/>
  <c r="E105" i="53"/>
  <c r="E107" i="53"/>
  <c r="J104" i="53"/>
  <c r="K104" i="53"/>
  <c r="L104" i="53"/>
  <c r="H105" i="53"/>
  <c r="I105" i="53"/>
  <c r="J105" i="53"/>
  <c r="K105" i="53"/>
  <c r="L105" i="53"/>
  <c r="H106" i="53"/>
  <c r="I106" i="53"/>
  <c r="J106" i="53"/>
  <c r="K106" i="53"/>
  <c r="L106" i="53"/>
  <c r="C112" i="53"/>
  <c r="C119" i="53"/>
  <c r="D119" i="53"/>
  <c r="X110" i="53"/>
  <c r="AB105" i="53"/>
  <c r="AC106" i="53"/>
  <c r="AC107" i="53"/>
  <c r="AC108" i="53"/>
  <c r="AB109" i="53"/>
  <c r="AC110" i="53"/>
  <c r="AC111" i="53"/>
  <c r="AM110" i="53"/>
  <c r="AQ111" i="53"/>
  <c r="AR113" i="53"/>
  <c r="AU110" i="53"/>
  <c r="AX114" i="53"/>
  <c r="X109" i="53"/>
  <c r="AM109" i="53"/>
  <c r="AR112" i="53"/>
  <c r="AU109" i="53"/>
  <c r="AX113" i="53"/>
  <c r="X108" i="53"/>
  <c r="AM108" i="53"/>
  <c r="AQ108" i="53"/>
  <c r="AR110" i="53"/>
  <c r="AU108" i="53"/>
  <c r="AX111" i="53"/>
  <c r="X107" i="53"/>
  <c r="AM107" i="53"/>
  <c r="AR109" i="53"/>
  <c r="AU107" i="53"/>
  <c r="AX110" i="53"/>
  <c r="X106" i="53"/>
  <c r="AM106" i="53"/>
  <c r="AQ105" i="53"/>
  <c r="AR107" i="53"/>
  <c r="AU106" i="53"/>
  <c r="AX108" i="53"/>
  <c r="X105" i="53"/>
  <c r="AM105" i="53"/>
  <c r="AR106" i="53"/>
  <c r="AU105" i="53"/>
  <c r="AX107" i="53"/>
  <c r="L107" i="53"/>
  <c r="K107" i="53"/>
  <c r="J107" i="53"/>
  <c r="I107" i="53"/>
  <c r="H107" i="53"/>
  <c r="C87" i="53"/>
  <c r="H84" i="53"/>
  <c r="D84" i="53"/>
  <c r="D87" i="53"/>
  <c r="I84" i="53"/>
  <c r="E84" i="53"/>
  <c r="E85" i="53"/>
  <c r="E87" i="53"/>
  <c r="J84" i="53"/>
  <c r="K84" i="53"/>
  <c r="L84" i="53"/>
  <c r="H85" i="53"/>
  <c r="I85" i="53"/>
  <c r="J85" i="53"/>
  <c r="K85" i="53"/>
  <c r="L85" i="53"/>
  <c r="H86" i="53"/>
  <c r="I86" i="53"/>
  <c r="J86" i="53"/>
  <c r="K86" i="53"/>
  <c r="L86" i="53"/>
  <c r="C92" i="53"/>
  <c r="C99" i="53"/>
  <c r="D99" i="53"/>
  <c r="X90" i="53"/>
  <c r="AB85" i="53"/>
  <c r="AC86" i="53"/>
  <c r="AC87" i="53"/>
  <c r="AC88" i="53"/>
  <c r="AB89" i="53"/>
  <c r="AC90" i="53"/>
  <c r="AC91" i="53"/>
  <c r="AM90" i="53"/>
  <c r="AQ91" i="53"/>
  <c r="AR93" i="53"/>
  <c r="AU90" i="53"/>
  <c r="AX94" i="53"/>
  <c r="X89" i="53"/>
  <c r="AM89" i="53"/>
  <c r="AR92" i="53"/>
  <c r="AU89" i="53"/>
  <c r="AX93" i="53"/>
  <c r="X88" i="53"/>
  <c r="AM88" i="53"/>
  <c r="AQ88" i="53"/>
  <c r="AR90" i="53"/>
  <c r="AU88" i="53"/>
  <c r="AX91" i="53"/>
  <c r="X87" i="53"/>
  <c r="AM87" i="53"/>
  <c r="AR89" i="53"/>
  <c r="AU87" i="53"/>
  <c r="AX90" i="53"/>
  <c r="X86" i="53"/>
  <c r="AM86" i="53"/>
  <c r="AQ85" i="53"/>
  <c r="AR87" i="53"/>
  <c r="AU86" i="53"/>
  <c r="AX88" i="53"/>
  <c r="X85" i="53"/>
  <c r="AM85" i="53"/>
  <c r="AR86" i="53"/>
  <c r="AU85" i="53"/>
  <c r="AX87" i="53"/>
  <c r="L87" i="53"/>
  <c r="K87" i="53"/>
  <c r="J87" i="53"/>
  <c r="I87" i="53"/>
  <c r="H87" i="53"/>
  <c r="C67" i="53"/>
  <c r="H64" i="53"/>
  <c r="D64" i="53"/>
  <c r="D66" i="53"/>
  <c r="D67" i="53"/>
  <c r="I64" i="53"/>
  <c r="E64" i="53"/>
  <c r="E67" i="53"/>
  <c r="J64" i="53"/>
  <c r="K64" i="53"/>
  <c r="L64" i="53"/>
  <c r="H65" i="53"/>
  <c r="I65" i="53"/>
  <c r="J65" i="53"/>
  <c r="K65" i="53"/>
  <c r="L65" i="53"/>
  <c r="H66" i="53"/>
  <c r="I66" i="53"/>
  <c r="J66" i="53"/>
  <c r="K66" i="53"/>
  <c r="L66" i="53"/>
  <c r="C72" i="53"/>
  <c r="C79" i="53"/>
  <c r="D79" i="53"/>
  <c r="X70" i="53"/>
  <c r="AB65" i="53"/>
  <c r="AC66" i="53"/>
  <c r="AC67" i="53"/>
  <c r="AC68" i="53"/>
  <c r="AB69" i="53"/>
  <c r="AC70" i="53"/>
  <c r="AC71" i="53"/>
  <c r="AM70" i="53"/>
  <c r="AQ71" i="53"/>
  <c r="AR73" i="53"/>
  <c r="AU70" i="53"/>
  <c r="AX74" i="53"/>
  <c r="X69" i="53"/>
  <c r="AM69" i="53"/>
  <c r="AR72" i="53"/>
  <c r="AU69" i="53"/>
  <c r="AX73" i="53"/>
  <c r="X68" i="53"/>
  <c r="AM68" i="53"/>
  <c r="AQ68" i="53"/>
  <c r="AR70" i="53"/>
  <c r="AU68" i="53"/>
  <c r="AX71" i="53"/>
  <c r="X67" i="53"/>
  <c r="AM67" i="53"/>
  <c r="AR69" i="53"/>
  <c r="AU67" i="53"/>
  <c r="AX70" i="53"/>
  <c r="X66" i="53"/>
  <c r="AM66" i="53"/>
  <c r="AQ65" i="53"/>
  <c r="AR67" i="53"/>
  <c r="AU66" i="53"/>
  <c r="AX68" i="53"/>
  <c r="X65" i="53"/>
  <c r="AM65" i="53"/>
  <c r="AR66" i="53"/>
  <c r="AU65" i="53"/>
  <c r="AX67" i="53"/>
  <c r="L67" i="53"/>
  <c r="K67" i="53"/>
  <c r="J67" i="53"/>
  <c r="I67" i="53"/>
  <c r="H67" i="53"/>
  <c r="C46" i="53"/>
  <c r="C47" i="53"/>
  <c r="H44" i="53"/>
  <c r="D44" i="53"/>
  <c r="D46" i="53"/>
  <c r="D47" i="53"/>
  <c r="I44" i="53"/>
  <c r="E47" i="53"/>
  <c r="J44" i="53"/>
  <c r="K44" i="53"/>
  <c r="L44" i="53"/>
  <c r="H45" i="53"/>
  <c r="I45" i="53"/>
  <c r="J45" i="53"/>
  <c r="K45" i="53"/>
  <c r="L45" i="53"/>
  <c r="H46" i="53"/>
  <c r="I46" i="53"/>
  <c r="J46" i="53"/>
  <c r="K46" i="53"/>
  <c r="L46" i="53"/>
  <c r="C52" i="53"/>
  <c r="C59" i="53"/>
  <c r="D59" i="53"/>
  <c r="X50" i="53"/>
  <c r="AB45" i="53"/>
  <c r="AC46" i="53"/>
  <c r="AC47" i="53"/>
  <c r="AC48" i="53"/>
  <c r="AB49" i="53"/>
  <c r="AC50" i="53"/>
  <c r="AC51" i="53"/>
  <c r="AM50" i="53"/>
  <c r="AQ51" i="53"/>
  <c r="AR53" i="53"/>
  <c r="AU50" i="53"/>
  <c r="AX54" i="53"/>
  <c r="X49" i="53"/>
  <c r="AM49" i="53"/>
  <c r="AR52" i="53"/>
  <c r="AU49" i="53"/>
  <c r="AX53" i="53"/>
  <c r="X48" i="53"/>
  <c r="AM48" i="53"/>
  <c r="AQ48" i="53"/>
  <c r="AR50" i="53"/>
  <c r="AU48" i="53"/>
  <c r="AX51" i="53"/>
  <c r="X47" i="53"/>
  <c r="AM47" i="53"/>
  <c r="AR49" i="53"/>
  <c r="AU47" i="53"/>
  <c r="AX50" i="53"/>
  <c r="X46" i="53"/>
  <c r="AM46" i="53"/>
  <c r="AQ45" i="53"/>
  <c r="AR47" i="53"/>
  <c r="AU46" i="53"/>
  <c r="AX48" i="53"/>
  <c r="X45" i="53"/>
  <c r="AM45" i="53"/>
  <c r="AR46" i="53"/>
  <c r="AU45" i="53"/>
  <c r="AX47" i="53"/>
  <c r="L47" i="53"/>
  <c r="K47" i="53"/>
  <c r="J47" i="53"/>
  <c r="I47" i="53"/>
  <c r="H47" i="53"/>
  <c r="C25" i="53"/>
  <c r="C26" i="53"/>
  <c r="C27" i="53"/>
  <c r="H24" i="53"/>
  <c r="D27" i="53"/>
  <c r="I24" i="53"/>
  <c r="E25" i="53"/>
  <c r="E27" i="53"/>
  <c r="J24" i="53"/>
  <c r="K24" i="53"/>
  <c r="L24" i="53"/>
  <c r="H25" i="53"/>
  <c r="I25" i="53"/>
  <c r="J25" i="53"/>
  <c r="K25" i="53"/>
  <c r="L25" i="53"/>
  <c r="H26" i="53"/>
  <c r="I26" i="53"/>
  <c r="J26" i="53"/>
  <c r="K26" i="53"/>
  <c r="L26" i="53"/>
  <c r="C32" i="53"/>
  <c r="C39" i="53"/>
  <c r="D39" i="53"/>
  <c r="X30" i="53"/>
  <c r="AB25" i="53"/>
  <c r="AC26" i="53"/>
  <c r="AC27" i="53"/>
  <c r="AC28" i="53"/>
  <c r="AB29" i="53"/>
  <c r="AC30" i="53"/>
  <c r="AC31" i="53"/>
  <c r="AM30" i="53"/>
  <c r="AQ31" i="53"/>
  <c r="AR33" i="53"/>
  <c r="AU30" i="53"/>
  <c r="AX34" i="53"/>
  <c r="X29" i="53"/>
  <c r="AM29" i="53"/>
  <c r="AR32" i="53"/>
  <c r="AU29" i="53"/>
  <c r="AX33" i="53"/>
  <c r="X28" i="53"/>
  <c r="AM28" i="53"/>
  <c r="AQ28" i="53"/>
  <c r="AR30" i="53"/>
  <c r="AU28" i="53"/>
  <c r="AX31" i="53"/>
  <c r="X27" i="53"/>
  <c r="AM27" i="53"/>
  <c r="AR29" i="53"/>
  <c r="AU27" i="53"/>
  <c r="AX30" i="53"/>
  <c r="X26" i="53"/>
  <c r="AM26" i="53"/>
  <c r="AQ25" i="53"/>
  <c r="AR27" i="53"/>
  <c r="AU26" i="53"/>
  <c r="AX28" i="53"/>
  <c r="X25" i="53"/>
  <c r="AM25" i="53"/>
  <c r="AR26" i="53"/>
  <c r="AU25" i="53"/>
  <c r="AX27" i="53"/>
  <c r="L27" i="53"/>
  <c r="K27" i="53"/>
  <c r="J27" i="53"/>
  <c r="I27" i="53"/>
  <c r="H27" i="53"/>
  <c r="C5" i="53"/>
  <c r="C6" i="53"/>
  <c r="C7" i="53"/>
  <c r="H4" i="53"/>
  <c r="D6" i="53"/>
  <c r="D7" i="53"/>
  <c r="I4" i="53"/>
  <c r="E7" i="53"/>
  <c r="J4" i="53"/>
  <c r="K4" i="53"/>
  <c r="L4" i="53"/>
  <c r="H5" i="53"/>
  <c r="I5" i="53"/>
  <c r="J5" i="53"/>
  <c r="K5" i="53"/>
  <c r="L5" i="53"/>
  <c r="H6" i="53"/>
  <c r="I6" i="53"/>
  <c r="J6" i="53"/>
  <c r="K6" i="53"/>
  <c r="L6" i="53"/>
  <c r="C12" i="53"/>
  <c r="C19" i="53"/>
  <c r="D19" i="53"/>
  <c r="X10" i="53"/>
  <c r="AB5" i="53"/>
  <c r="AC6" i="53"/>
  <c r="AC7" i="53"/>
  <c r="AC8" i="53"/>
  <c r="AB9" i="53"/>
  <c r="AC10" i="53"/>
  <c r="AC11" i="53"/>
  <c r="AM10" i="53"/>
  <c r="AQ11" i="53"/>
  <c r="AR13" i="53"/>
  <c r="AU10" i="53"/>
  <c r="AX14" i="53"/>
  <c r="X9" i="53"/>
  <c r="AM9" i="53"/>
  <c r="AR12" i="53"/>
  <c r="AU9" i="53"/>
  <c r="AX13" i="53"/>
  <c r="X8" i="53"/>
  <c r="AM8" i="53"/>
  <c r="AQ8" i="53"/>
  <c r="AR10" i="53"/>
  <c r="AU8" i="53"/>
  <c r="AX11" i="53"/>
  <c r="X7" i="53"/>
  <c r="AM7" i="53"/>
  <c r="AR9" i="53"/>
  <c r="AU7" i="53"/>
  <c r="AX10" i="53"/>
  <c r="X6" i="53"/>
  <c r="AM6" i="53"/>
  <c r="AQ5" i="53"/>
  <c r="AR7" i="53"/>
  <c r="AU6" i="53"/>
  <c r="AX8" i="53"/>
  <c r="X5" i="53"/>
  <c r="AM5" i="53"/>
  <c r="AR6" i="53"/>
  <c r="AU5" i="53"/>
  <c r="AX7" i="53"/>
  <c r="L7" i="53"/>
  <c r="K7" i="53"/>
  <c r="J7" i="53"/>
  <c r="I7" i="53"/>
  <c r="H7" i="53"/>
  <c r="C107" i="51"/>
  <c r="H104" i="51"/>
  <c r="D104" i="51"/>
  <c r="D107" i="51"/>
  <c r="I104" i="51"/>
  <c r="E104" i="51"/>
  <c r="E105" i="51"/>
  <c r="E107" i="51"/>
  <c r="J104" i="51"/>
  <c r="K104" i="51"/>
  <c r="L104" i="51"/>
  <c r="H105" i="51"/>
  <c r="I105" i="51"/>
  <c r="J105" i="51"/>
  <c r="K105" i="51"/>
  <c r="L105" i="51"/>
  <c r="H106" i="51"/>
  <c r="I106" i="51"/>
  <c r="J106" i="51"/>
  <c r="K106" i="51"/>
  <c r="L106" i="51"/>
  <c r="C112" i="51"/>
  <c r="C119" i="51"/>
  <c r="D119" i="51"/>
  <c r="X110" i="51"/>
  <c r="AB105" i="51"/>
  <c r="AC106" i="51"/>
  <c r="AC107" i="51"/>
  <c r="AC108" i="51"/>
  <c r="AB109" i="51"/>
  <c r="AC110" i="51"/>
  <c r="AC111" i="51"/>
  <c r="AM110" i="51"/>
  <c r="AQ111" i="51"/>
  <c r="AR113" i="51"/>
  <c r="AU110" i="51"/>
  <c r="AX114" i="51"/>
  <c r="X109" i="51"/>
  <c r="AM109" i="51"/>
  <c r="AR112" i="51"/>
  <c r="AU109" i="51"/>
  <c r="AX113" i="51"/>
  <c r="X108" i="51"/>
  <c r="AM108" i="51"/>
  <c r="AQ108" i="51"/>
  <c r="AR110" i="51"/>
  <c r="AU108" i="51"/>
  <c r="AX111" i="51"/>
  <c r="X107" i="51"/>
  <c r="AM107" i="51"/>
  <c r="AR109" i="51"/>
  <c r="AU107" i="51"/>
  <c r="AX110" i="51"/>
  <c r="X106" i="51"/>
  <c r="AM106" i="51"/>
  <c r="AQ105" i="51"/>
  <c r="AR107" i="51"/>
  <c r="AU106" i="51"/>
  <c r="AX108" i="51"/>
  <c r="X105" i="51"/>
  <c r="AM105" i="51"/>
  <c r="AR106" i="51"/>
  <c r="AU105" i="51"/>
  <c r="AX107" i="51"/>
  <c r="L107" i="51"/>
  <c r="K107" i="51"/>
  <c r="J107" i="51"/>
  <c r="I107" i="51"/>
  <c r="H107" i="51"/>
  <c r="C87" i="51"/>
  <c r="H84" i="51"/>
  <c r="D84" i="51"/>
  <c r="D87" i="51"/>
  <c r="I84" i="51"/>
  <c r="E84" i="51"/>
  <c r="E85" i="51"/>
  <c r="E87" i="51"/>
  <c r="J84" i="51"/>
  <c r="K84" i="51"/>
  <c r="L84" i="51"/>
  <c r="H85" i="51"/>
  <c r="I85" i="51"/>
  <c r="J85" i="51"/>
  <c r="K85" i="51"/>
  <c r="L85" i="51"/>
  <c r="H86" i="51"/>
  <c r="I86" i="51"/>
  <c r="J86" i="51"/>
  <c r="K86" i="51"/>
  <c r="L86" i="51"/>
  <c r="C92" i="51"/>
  <c r="C99" i="51"/>
  <c r="D99" i="51"/>
  <c r="X90" i="51"/>
  <c r="AB85" i="51"/>
  <c r="AC86" i="51"/>
  <c r="AC87" i="51"/>
  <c r="AC88" i="51"/>
  <c r="AB89" i="51"/>
  <c r="AC90" i="51"/>
  <c r="AC91" i="51"/>
  <c r="AM90" i="51"/>
  <c r="AQ91" i="51"/>
  <c r="AR93" i="51"/>
  <c r="AU90" i="51"/>
  <c r="AX94" i="51"/>
  <c r="X89" i="51"/>
  <c r="AM89" i="51"/>
  <c r="AR92" i="51"/>
  <c r="AU89" i="51"/>
  <c r="AX93" i="51"/>
  <c r="X88" i="51"/>
  <c r="AM88" i="51"/>
  <c r="AQ88" i="51"/>
  <c r="AR90" i="51"/>
  <c r="AU88" i="51"/>
  <c r="AX91" i="51"/>
  <c r="X87" i="51"/>
  <c r="AM87" i="51"/>
  <c r="AR89" i="51"/>
  <c r="AU87" i="51"/>
  <c r="AX90" i="51"/>
  <c r="X86" i="51"/>
  <c r="AM86" i="51"/>
  <c r="AQ85" i="51"/>
  <c r="AR87" i="51"/>
  <c r="AU86" i="51"/>
  <c r="AX88" i="51"/>
  <c r="X85" i="51"/>
  <c r="AM85" i="51"/>
  <c r="AR86" i="51"/>
  <c r="AU85" i="51"/>
  <c r="AX87" i="51"/>
  <c r="L87" i="51"/>
  <c r="K87" i="51"/>
  <c r="J87" i="51"/>
  <c r="I87" i="51"/>
  <c r="H87" i="51"/>
  <c r="C67" i="51"/>
  <c r="H64" i="51"/>
  <c r="D64" i="51"/>
  <c r="D66" i="51"/>
  <c r="D67" i="51"/>
  <c r="I64" i="51"/>
  <c r="E64" i="51"/>
  <c r="E67" i="51"/>
  <c r="J64" i="51"/>
  <c r="K64" i="51"/>
  <c r="L64" i="51"/>
  <c r="H65" i="51"/>
  <c r="I65" i="51"/>
  <c r="J65" i="51"/>
  <c r="K65" i="51"/>
  <c r="L65" i="51"/>
  <c r="H66" i="51"/>
  <c r="I66" i="51"/>
  <c r="J66" i="51"/>
  <c r="K66" i="51"/>
  <c r="L66" i="51"/>
  <c r="C72" i="51"/>
  <c r="C79" i="51"/>
  <c r="D79" i="51"/>
  <c r="X70" i="51"/>
  <c r="AB65" i="51"/>
  <c r="AC66" i="51"/>
  <c r="AC67" i="51"/>
  <c r="AC68" i="51"/>
  <c r="AB69" i="51"/>
  <c r="AC70" i="51"/>
  <c r="AC71" i="51"/>
  <c r="AM70" i="51"/>
  <c r="AQ71" i="51"/>
  <c r="AR73" i="51"/>
  <c r="AU70" i="51"/>
  <c r="AX74" i="51"/>
  <c r="X69" i="51"/>
  <c r="AM69" i="51"/>
  <c r="AR72" i="51"/>
  <c r="AU69" i="51"/>
  <c r="AX73" i="51"/>
  <c r="X68" i="51"/>
  <c r="AM68" i="51"/>
  <c r="AQ68" i="51"/>
  <c r="AR70" i="51"/>
  <c r="AU68" i="51"/>
  <c r="AX71" i="51"/>
  <c r="X67" i="51"/>
  <c r="AM67" i="51"/>
  <c r="AR69" i="51"/>
  <c r="AU67" i="51"/>
  <c r="AX70" i="51"/>
  <c r="X66" i="51"/>
  <c r="AM66" i="51"/>
  <c r="AQ65" i="51"/>
  <c r="AR67" i="51"/>
  <c r="AU66" i="51"/>
  <c r="AX68" i="51"/>
  <c r="X65" i="51"/>
  <c r="AM65" i="51"/>
  <c r="AR66" i="51"/>
  <c r="AU65" i="51"/>
  <c r="AX67" i="51"/>
  <c r="L67" i="51"/>
  <c r="K67" i="51"/>
  <c r="J67" i="51"/>
  <c r="I67" i="51"/>
  <c r="H67" i="51"/>
  <c r="C46" i="51"/>
  <c r="C47" i="51"/>
  <c r="H44" i="51"/>
  <c r="D44" i="51"/>
  <c r="D46" i="51"/>
  <c r="D47" i="51"/>
  <c r="I44" i="51"/>
  <c r="E47" i="51"/>
  <c r="J44" i="51"/>
  <c r="K44" i="51"/>
  <c r="L44" i="51"/>
  <c r="H45" i="51"/>
  <c r="I45" i="51"/>
  <c r="J45" i="51"/>
  <c r="K45" i="51"/>
  <c r="L45" i="51"/>
  <c r="H46" i="51"/>
  <c r="I46" i="51"/>
  <c r="J46" i="51"/>
  <c r="K46" i="51"/>
  <c r="L46" i="51"/>
  <c r="C52" i="51"/>
  <c r="C59" i="51"/>
  <c r="D59" i="51"/>
  <c r="X50" i="51"/>
  <c r="AB45" i="51"/>
  <c r="AC46" i="51"/>
  <c r="AC47" i="51"/>
  <c r="AC48" i="51"/>
  <c r="AB49" i="51"/>
  <c r="AC50" i="51"/>
  <c r="AC51" i="51"/>
  <c r="AM50" i="51"/>
  <c r="AQ51" i="51"/>
  <c r="AR53" i="51"/>
  <c r="AU50" i="51"/>
  <c r="AX54" i="51"/>
  <c r="X49" i="51"/>
  <c r="AM49" i="51"/>
  <c r="AR52" i="51"/>
  <c r="AU49" i="51"/>
  <c r="AX53" i="51"/>
  <c r="X48" i="51"/>
  <c r="AM48" i="51"/>
  <c r="AQ48" i="51"/>
  <c r="AR50" i="51"/>
  <c r="AU48" i="51"/>
  <c r="AX51" i="51"/>
  <c r="X47" i="51"/>
  <c r="AM47" i="51"/>
  <c r="AR49" i="51"/>
  <c r="AU47" i="51"/>
  <c r="AX50" i="51"/>
  <c r="X46" i="51"/>
  <c r="AM46" i="51"/>
  <c r="AQ45" i="51"/>
  <c r="AR47" i="51"/>
  <c r="AU46" i="51"/>
  <c r="AX48" i="51"/>
  <c r="X45" i="51"/>
  <c r="AM45" i="51"/>
  <c r="AR46" i="51"/>
  <c r="AU45" i="51"/>
  <c r="AX47" i="51"/>
  <c r="L47" i="51"/>
  <c r="K47" i="51"/>
  <c r="J47" i="51"/>
  <c r="I47" i="51"/>
  <c r="H47" i="51"/>
  <c r="C25" i="51"/>
  <c r="C26" i="51"/>
  <c r="C27" i="51"/>
  <c r="H24" i="51"/>
  <c r="D27" i="51"/>
  <c r="I24" i="51"/>
  <c r="E25" i="51"/>
  <c r="E27" i="51"/>
  <c r="J24" i="51"/>
  <c r="K24" i="51"/>
  <c r="L24" i="51"/>
  <c r="H25" i="51"/>
  <c r="I25" i="51"/>
  <c r="J25" i="51"/>
  <c r="K25" i="51"/>
  <c r="L25" i="51"/>
  <c r="H26" i="51"/>
  <c r="I26" i="51"/>
  <c r="J26" i="51"/>
  <c r="K26" i="51"/>
  <c r="L26" i="51"/>
  <c r="C32" i="51"/>
  <c r="C39" i="51"/>
  <c r="D39" i="51"/>
  <c r="X30" i="51"/>
  <c r="AB25" i="51"/>
  <c r="AC26" i="51"/>
  <c r="AC27" i="51"/>
  <c r="AC28" i="51"/>
  <c r="AB29" i="51"/>
  <c r="AC30" i="51"/>
  <c r="AC31" i="51"/>
  <c r="AM30" i="51"/>
  <c r="AQ31" i="51"/>
  <c r="AR33" i="51"/>
  <c r="AU30" i="51"/>
  <c r="AX34" i="51"/>
  <c r="X29" i="51"/>
  <c r="AM29" i="51"/>
  <c r="AR32" i="51"/>
  <c r="AU29" i="51"/>
  <c r="AX33" i="51"/>
  <c r="X28" i="51"/>
  <c r="AM28" i="51"/>
  <c r="AQ28" i="51"/>
  <c r="AR30" i="51"/>
  <c r="AU28" i="51"/>
  <c r="AX31" i="51"/>
  <c r="X27" i="51"/>
  <c r="AM27" i="51"/>
  <c r="AR29" i="51"/>
  <c r="AU27" i="51"/>
  <c r="AX30" i="51"/>
  <c r="X26" i="51"/>
  <c r="AM26" i="51"/>
  <c r="AQ25" i="51"/>
  <c r="AR27" i="51"/>
  <c r="AU26" i="51"/>
  <c r="AX28" i="51"/>
  <c r="X25" i="51"/>
  <c r="AM25" i="51"/>
  <c r="AR26" i="51"/>
  <c r="AU25" i="51"/>
  <c r="AX27" i="51"/>
  <c r="L27" i="51"/>
  <c r="K27" i="51"/>
  <c r="J27" i="51"/>
  <c r="I27" i="51"/>
  <c r="H27" i="51"/>
  <c r="C5" i="51"/>
  <c r="C6" i="51"/>
  <c r="C7" i="51"/>
  <c r="H4" i="51"/>
  <c r="D6" i="51"/>
  <c r="D7" i="51"/>
  <c r="I4" i="51"/>
  <c r="E7" i="51"/>
  <c r="J4" i="51"/>
  <c r="K4" i="51"/>
  <c r="L4" i="51"/>
  <c r="H5" i="51"/>
  <c r="I5" i="51"/>
  <c r="J5" i="51"/>
  <c r="K5" i="51"/>
  <c r="L5" i="51"/>
  <c r="H6" i="51"/>
  <c r="I6" i="51"/>
  <c r="J6" i="51"/>
  <c r="K6" i="51"/>
  <c r="L6" i="51"/>
  <c r="C12" i="51"/>
  <c r="C19" i="51"/>
  <c r="D19" i="51"/>
  <c r="X10" i="51"/>
  <c r="AB5" i="51"/>
  <c r="AC6" i="51"/>
  <c r="AC7" i="51"/>
  <c r="AC8" i="51"/>
  <c r="AB9" i="51"/>
  <c r="AC10" i="51"/>
  <c r="AC11" i="51"/>
  <c r="AM10" i="51"/>
  <c r="AQ11" i="51"/>
  <c r="AR13" i="51"/>
  <c r="AU10" i="51"/>
  <c r="AX14" i="51"/>
  <c r="X9" i="51"/>
  <c r="AM9" i="51"/>
  <c r="AR12" i="51"/>
  <c r="AU9" i="51"/>
  <c r="AX13" i="51"/>
  <c r="X8" i="51"/>
  <c r="AM8" i="51"/>
  <c r="AQ8" i="51"/>
  <c r="AR10" i="51"/>
  <c r="AU8" i="51"/>
  <c r="AX11" i="51"/>
  <c r="X7" i="51"/>
  <c r="AM7" i="51"/>
  <c r="AR9" i="51"/>
  <c r="AU7" i="51"/>
  <c r="AX10" i="51"/>
  <c r="X6" i="51"/>
  <c r="AM6" i="51"/>
  <c r="AQ5" i="51"/>
  <c r="AR7" i="51"/>
  <c r="AU6" i="51"/>
  <c r="AX8" i="51"/>
  <c r="X5" i="51"/>
  <c r="AM5" i="51"/>
  <c r="AR6" i="51"/>
  <c r="AU5" i="51"/>
  <c r="AX7" i="51"/>
  <c r="L7" i="51"/>
  <c r="K7" i="51"/>
  <c r="J7" i="51"/>
  <c r="I7" i="51"/>
  <c r="H7" i="51"/>
  <c r="C107" i="49"/>
  <c r="H104" i="49"/>
  <c r="D104" i="49"/>
  <c r="D107" i="49"/>
  <c r="I104" i="49"/>
  <c r="E104" i="49"/>
  <c r="E105" i="49"/>
  <c r="E107" i="49"/>
  <c r="J104" i="49"/>
  <c r="K104" i="49"/>
  <c r="L104" i="49"/>
  <c r="H105" i="49"/>
  <c r="I105" i="49"/>
  <c r="J105" i="49"/>
  <c r="K105" i="49"/>
  <c r="L105" i="49"/>
  <c r="H106" i="49"/>
  <c r="I106" i="49"/>
  <c r="J106" i="49"/>
  <c r="K106" i="49"/>
  <c r="L106" i="49"/>
  <c r="C112" i="49"/>
  <c r="C119" i="49"/>
  <c r="D119" i="49"/>
  <c r="X110" i="49"/>
  <c r="AB105" i="49"/>
  <c r="AC106" i="49"/>
  <c r="AC107" i="49"/>
  <c r="AC108" i="49"/>
  <c r="AB109" i="49"/>
  <c r="AC110" i="49"/>
  <c r="AC111" i="49"/>
  <c r="AM110" i="49"/>
  <c r="AQ111" i="49"/>
  <c r="AR113" i="49"/>
  <c r="AU110" i="49"/>
  <c r="AX114" i="49"/>
  <c r="X109" i="49"/>
  <c r="AM109" i="49"/>
  <c r="AR112" i="49"/>
  <c r="AU109" i="49"/>
  <c r="AX113" i="49"/>
  <c r="X108" i="49"/>
  <c r="AM108" i="49"/>
  <c r="AQ108" i="49"/>
  <c r="AR110" i="49"/>
  <c r="AU108" i="49"/>
  <c r="AX111" i="49"/>
  <c r="X107" i="49"/>
  <c r="AM107" i="49"/>
  <c r="AR109" i="49"/>
  <c r="AU107" i="49"/>
  <c r="AX110" i="49"/>
  <c r="X106" i="49"/>
  <c r="AM106" i="49"/>
  <c r="AQ105" i="49"/>
  <c r="AR107" i="49"/>
  <c r="AU106" i="49"/>
  <c r="AX108" i="49"/>
  <c r="X105" i="49"/>
  <c r="AM105" i="49"/>
  <c r="AR106" i="49"/>
  <c r="AU105" i="49"/>
  <c r="AX107" i="49"/>
  <c r="L107" i="49"/>
  <c r="K107" i="49"/>
  <c r="J107" i="49"/>
  <c r="I107" i="49"/>
  <c r="H107" i="49"/>
  <c r="C87" i="49"/>
  <c r="H84" i="49"/>
  <c r="D84" i="49"/>
  <c r="D87" i="49"/>
  <c r="I84" i="49"/>
  <c r="E84" i="49"/>
  <c r="E85" i="49"/>
  <c r="E87" i="49"/>
  <c r="J84" i="49"/>
  <c r="K84" i="49"/>
  <c r="L84" i="49"/>
  <c r="H85" i="49"/>
  <c r="I85" i="49"/>
  <c r="J85" i="49"/>
  <c r="K85" i="49"/>
  <c r="L85" i="49"/>
  <c r="H86" i="49"/>
  <c r="I86" i="49"/>
  <c r="J86" i="49"/>
  <c r="K86" i="49"/>
  <c r="L86" i="49"/>
  <c r="C92" i="49"/>
  <c r="C99" i="49"/>
  <c r="D99" i="49"/>
  <c r="X90" i="49"/>
  <c r="AB85" i="49"/>
  <c r="AC86" i="49"/>
  <c r="AC87" i="49"/>
  <c r="AC88" i="49"/>
  <c r="AB89" i="49"/>
  <c r="AC90" i="49"/>
  <c r="AC91" i="49"/>
  <c r="AM90" i="49"/>
  <c r="AQ91" i="49"/>
  <c r="AR93" i="49"/>
  <c r="AU90" i="49"/>
  <c r="AX94" i="49"/>
  <c r="X89" i="49"/>
  <c r="AM89" i="49"/>
  <c r="AR92" i="49"/>
  <c r="AU89" i="49"/>
  <c r="AX93" i="49"/>
  <c r="X88" i="49"/>
  <c r="AM88" i="49"/>
  <c r="AQ88" i="49"/>
  <c r="AR90" i="49"/>
  <c r="AU88" i="49"/>
  <c r="AX91" i="49"/>
  <c r="X87" i="49"/>
  <c r="AM87" i="49"/>
  <c r="AR89" i="49"/>
  <c r="AU87" i="49"/>
  <c r="AX90" i="49"/>
  <c r="X86" i="49"/>
  <c r="AM86" i="49"/>
  <c r="AQ85" i="49"/>
  <c r="AR87" i="49"/>
  <c r="AU86" i="49"/>
  <c r="AX88" i="49"/>
  <c r="X85" i="49"/>
  <c r="AM85" i="49"/>
  <c r="AR86" i="49"/>
  <c r="AU85" i="49"/>
  <c r="AX87" i="49"/>
  <c r="L87" i="49"/>
  <c r="K87" i="49"/>
  <c r="J87" i="49"/>
  <c r="I87" i="49"/>
  <c r="H87" i="49"/>
  <c r="C67" i="49"/>
  <c r="H64" i="49"/>
  <c r="D64" i="49"/>
  <c r="D66" i="49"/>
  <c r="D67" i="49"/>
  <c r="I64" i="49"/>
  <c r="E64" i="49"/>
  <c r="E67" i="49"/>
  <c r="J64" i="49"/>
  <c r="K64" i="49"/>
  <c r="L64" i="49"/>
  <c r="H65" i="49"/>
  <c r="I65" i="49"/>
  <c r="J65" i="49"/>
  <c r="K65" i="49"/>
  <c r="L65" i="49"/>
  <c r="H66" i="49"/>
  <c r="I66" i="49"/>
  <c r="J66" i="49"/>
  <c r="K66" i="49"/>
  <c r="L66" i="49"/>
  <c r="C72" i="49"/>
  <c r="C79" i="49"/>
  <c r="D79" i="49"/>
  <c r="X70" i="49"/>
  <c r="AB65" i="49"/>
  <c r="AC66" i="49"/>
  <c r="AC67" i="49"/>
  <c r="AC68" i="49"/>
  <c r="AB69" i="49"/>
  <c r="AC70" i="49"/>
  <c r="AC71" i="49"/>
  <c r="AM70" i="49"/>
  <c r="AQ71" i="49"/>
  <c r="AR73" i="49"/>
  <c r="AU70" i="49"/>
  <c r="AX74" i="49"/>
  <c r="X69" i="49"/>
  <c r="AM69" i="49"/>
  <c r="AR72" i="49"/>
  <c r="AU69" i="49"/>
  <c r="AX73" i="49"/>
  <c r="X68" i="49"/>
  <c r="AM68" i="49"/>
  <c r="AQ68" i="49"/>
  <c r="AR70" i="49"/>
  <c r="AU68" i="49"/>
  <c r="AX71" i="49"/>
  <c r="X67" i="49"/>
  <c r="AM67" i="49"/>
  <c r="AR69" i="49"/>
  <c r="AU67" i="49"/>
  <c r="AX70" i="49"/>
  <c r="X66" i="49"/>
  <c r="AM66" i="49"/>
  <c r="AQ65" i="49"/>
  <c r="AR67" i="49"/>
  <c r="AU66" i="49"/>
  <c r="AX68" i="49"/>
  <c r="X65" i="49"/>
  <c r="AM65" i="49"/>
  <c r="AR66" i="49"/>
  <c r="AU65" i="49"/>
  <c r="AX67" i="49"/>
  <c r="L67" i="49"/>
  <c r="K67" i="49"/>
  <c r="J67" i="49"/>
  <c r="I67" i="49"/>
  <c r="H67" i="49"/>
  <c r="C46" i="49"/>
  <c r="C47" i="49"/>
  <c r="H44" i="49"/>
  <c r="D44" i="49"/>
  <c r="D46" i="49"/>
  <c r="D47" i="49"/>
  <c r="I44" i="49"/>
  <c r="E47" i="49"/>
  <c r="J44" i="49"/>
  <c r="K44" i="49"/>
  <c r="L44" i="49"/>
  <c r="H45" i="49"/>
  <c r="I45" i="49"/>
  <c r="J45" i="49"/>
  <c r="K45" i="49"/>
  <c r="L45" i="49"/>
  <c r="H46" i="49"/>
  <c r="I46" i="49"/>
  <c r="J46" i="49"/>
  <c r="K46" i="49"/>
  <c r="L46" i="49"/>
  <c r="C52" i="49"/>
  <c r="C59" i="49"/>
  <c r="D59" i="49"/>
  <c r="X50" i="49"/>
  <c r="AB45" i="49"/>
  <c r="AC46" i="49"/>
  <c r="AC47" i="49"/>
  <c r="AC48" i="49"/>
  <c r="AB49" i="49"/>
  <c r="AC50" i="49"/>
  <c r="AC51" i="49"/>
  <c r="AM50" i="49"/>
  <c r="AQ51" i="49"/>
  <c r="AR53" i="49"/>
  <c r="AU50" i="49"/>
  <c r="AX54" i="49"/>
  <c r="X49" i="49"/>
  <c r="AM49" i="49"/>
  <c r="AR52" i="49"/>
  <c r="AU49" i="49"/>
  <c r="AX53" i="49"/>
  <c r="X48" i="49"/>
  <c r="AM48" i="49"/>
  <c r="AQ48" i="49"/>
  <c r="AR50" i="49"/>
  <c r="AU48" i="49"/>
  <c r="AX51" i="49"/>
  <c r="X47" i="49"/>
  <c r="AM47" i="49"/>
  <c r="AR49" i="49"/>
  <c r="AU47" i="49"/>
  <c r="AX50" i="49"/>
  <c r="X46" i="49"/>
  <c r="AM46" i="49"/>
  <c r="AQ45" i="49"/>
  <c r="AR47" i="49"/>
  <c r="AU46" i="49"/>
  <c r="AX48" i="49"/>
  <c r="X45" i="49"/>
  <c r="AM45" i="49"/>
  <c r="AR46" i="49"/>
  <c r="AU45" i="49"/>
  <c r="AX47" i="49"/>
  <c r="L47" i="49"/>
  <c r="K47" i="49"/>
  <c r="J47" i="49"/>
  <c r="I47" i="49"/>
  <c r="H47" i="49"/>
  <c r="C25" i="49"/>
  <c r="C26" i="49"/>
  <c r="C27" i="49"/>
  <c r="H24" i="49"/>
  <c r="D27" i="49"/>
  <c r="I24" i="49"/>
  <c r="E25" i="49"/>
  <c r="E27" i="49"/>
  <c r="J24" i="49"/>
  <c r="K24" i="49"/>
  <c r="L24" i="49"/>
  <c r="H25" i="49"/>
  <c r="I25" i="49"/>
  <c r="J25" i="49"/>
  <c r="K25" i="49"/>
  <c r="L25" i="49"/>
  <c r="H26" i="49"/>
  <c r="I26" i="49"/>
  <c r="J26" i="49"/>
  <c r="K26" i="49"/>
  <c r="L26" i="49"/>
  <c r="C32" i="49"/>
  <c r="C39" i="49"/>
  <c r="D39" i="49"/>
  <c r="X30" i="49"/>
  <c r="AB25" i="49"/>
  <c r="AC26" i="49"/>
  <c r="AC27" i="49"/>
  <c r="AC28" i="49"/>
  <c r="AB29" i="49"/>
  <c r="AC30" i="49"/>
  <c r="AC31" i="49"/>
  <c r="AM30" i="49"/>
  <c r="AQ31" i="49"/>
  <c r="AR33" i="49"/>
  <c r="AU30" i="49"/>
  <c r="AX34" i="49"/>
  <c r="X29" i="49"/>
  <c r="AM29" i="49"/>
  <c r="AR32" i="49"/>
  <c r="AU29" i="49"/>
  <c r="AX33" i="49"/>
  <c r="X28" i="49"/>
  <c r="AM28" i="49"/>
  <c r="AQ28" i="49"/>
  <c r="AR30" i="49"/>
  <c r="AU28" i="49"/>
  <c r="AX31" i="49"/>
  <c r="X27" i="49"/>
  <c r="AM27" i="49"/>
  <c r="AR29" i="49"/>
  <c r="AU27" i="49"/>
  <c r="AX30" i="49"/>
  <c r="X26" i="49"/>
  <c r="AM26" i="49"/>
  <c r="AQ25" i="49"/>
  <c r="AR27" i="49"/>
  <c r="AU26" i="49"/>
  <c r="AX28" i="49"/>
  <c r="X25" i="49"/>
  <c r="AM25" i="49"/>
  <c r="AR26" i="49"/>
  <c r="AU25" i="49"/>
  <c r="AX27" i="49"/>
  <c r="L27" i="49"/>
  <c r="K27" i="49"/>
  <c r="J27" i="49"/>
  <c r="I27" i="49"/>
  <c r="H27" i="49"/>
  <c r="C5" i="49"/>
  <c r="C6" i="49"/>
  <c r="C7" i="49"/>
  <c r="H4" i="49"/>
  <c r="D6" i="49"/>
  <c r="D7" i="49"/>
  <c r="I4" i="49"/>
  <c r="E7" i="49"/>
  <c r="J4" i="49"/>
  <c r="K4" i="49"/>
  <c r="L4" i="49"/>
  <c r="H5" i="49"/>
  <c r="I5" i="49"/>
  <c r="J5" i="49"/>
  <c r="K5" i="49"/>
  <c r="L5" i="49"/>
  <c r="H6" i="49"/>
  <c r="I6" i="49"/>
  <c r="J6" i="49"/>
  <c r="K6" i="49"/>
  <c r="L6" i="49"/>
  <c r="C12" i="49"/>
  <c r="C19" i="49"/>
  <c r="D19" i="49"/>
  <c r="X10" i="49"/>
  <c r="AB5" i="49"/>
  <c r="AC6" i="49"/>
  <c r="AC7" i="49"/>
  <c r="AC8" i="49"/>
  <c r="AB9" i="49"/>
  <c r="AC10" i="49"/>
  <c r="AC11" i="49"/>
  <c r="AM10" i="49"/>
  <c r="AQ11" i="49"/>
  <c r="AR13" i="49"/>
  <c r="AU10" i="49"/>
  <c r="AX14" i="49"/>
  <c r="X9" i="49"/>
  <c r="AM9" i="49"/>
  <c r="AR12" i="49"/>
  <c r="AU9" i="49"/>
  <c r="AX13" i="49"/>
  <c r="X8" i="49"/>
  <c r="AM8" i="49"/>
  <c r="AQ8" i="49"/>
  <c r="AR10" i="49"/>
  <c r="AU8" i="49"/>
  <c r="AX11" i="49"/>
  <c r="X7" i="49"/>
  <c r="AM7" i="49"/>
  <c r="AR9" i="49"/>
  <c r="AU7" i="49"/>
  <c r="AX10" i="49"/>
  <c r="X6" i="49"/>
  <c r="AM6" i="49"/>
  <c r="AQ5" i="49"/>
  <c r="AR7" i="49"/>
  <c r="AU6" i="49"/>
  <c r="AX8" i="49"/>
  <c r="X5" i="49"/>
  <c r="AM5" i="49"/>
  <c r="AR6" i="49"/>
  <c r="AU5" i="49"/>
  <c r="AX7" i="49"/>
  <c r="L7" i="49"/>
  <c r="K7" i="49"/>
  <c r="J7" i="49"/>
  <c r="I7" i="49"/>
  <c r="H7" i="49"/>
  <c r="C23" i="48"/>
  <c r="C14" i="48"/>
  <c r="E105" i="46"/>
  <c r="E104" i="46"/>
  <c r="D104" i="46"/>
  <c r="E85" i="46"/>
  <c r="E84" i="46"/>
  <c r="D84" i="46"/>
  <c r="D64" i="46"/>
  <c r="E64" i="46"/>
  <c r="D44" i="46"/>
  <c r="E25" i="46"/>
  <c r="C107" i="46"/>
  <c r="H104" i="46"/>
  <c r="D107" i="46"/>
  <c r="I104" i="46"/>
  <c r="E107" i="46"/>
  <c r="J104" i="46"/>
  <c r="K104" i="46"/>
  <c r="L104" i="46"/>
  <c r="H105" i="46"/>
  <c r="I105" i="46"/>
  <c r="J105" i="46"/>
  <c r="K105" i="46"/>
  <c r="L105" i="46"/>
  <c r="H106" i="46"/>
  <c r="I106" i="46"/>
  <c r="J106" i="46"/>
  <c r="K106" i="46"/>
  <c r="L106" i="46"/>
  <c r="C112" i="46"/>
  <c r="C119" i="46"/>
  <c r="D119" i="46"/>
  <c r="X110" i="46"/>
  <c r="AB105" i="46"/>
  <c r="AC106" i="46"/>
  <c r="AC107" i="46"/>
  <c r="AC108" i="46"/>
  <c r="AB109" i="46"/>
  <c r="AC110" i="46"/>
  <c r="AC111" i="46"/>
  <c r="AM110" i="46"/>
  <c r="AQ111" i="46"/>
  <c r="AR113" i="46"/>
  <c r="AU110" i="46"/>
  <c r="AX114" i="46"/>
  <c r="X109" i="46"/>
  <c r="AM109" i="46"/>
  <c r="AR112" i="46"/>
  <c r="AU109" i="46"/>
  <c r="AX113" i="46"/>
  <c r="X108" i="46"/>
  <c r="AM108" i="46"/>
  <c r="AQ108" i="46"/>
  <c r="AR110" i="46"/>
  <c r="AU108" i="46"/>
  <c r="AX111" i="46"/>
  <c r="X107" i="46"/>
  <c r="AM107" i="46"/>
  <c r="AR109" i="46"/>
  <c r="AU107" i="46"/>
  <c r="AX110" i="46"/>
  <c r="X106" i="46"/>
  <c r="AM106" i="46"/>
  <c r="AQ105" i="46"/>
  <c r="AR107" i="46"/>
  <c r="AU106" i="46"/>
  <c r="AX108" i="46"/>
  <c r="X105" i="46"/>
  <c r="AM105" i="46"/>
  <c r="AR106" i="46"/>
  <c r="AU105" i="46"/>
  <c r="AX107" i="46"/>
  <c r="L107" i="46"/>
  <c r="K107" i="46"/>
  <c r="J107" i="46"/>
  <c r="I107" i="46"/>
  <c r="H107" i="46"/>
  <c r="C87" i="46"/>
  <c r="H84" i="46"/>
  <c r="D87" i="46"/>
  <c r="I84" i="46"/>
  <c r="E87" i="46"/>
  <c r="J84" i="46"/>
  <c r="K84" i="46"/>
  <c r="L84" i="46"/>
  <c r="H85" i="46"/>
  <c r="I85" i="46"/>
  <c r="J85" i="46"/>
  <c r="K85" i="46"/>
  <c r="L85" i="46"/>
  <c r="H86" i="46"/>
  <c r="I86" i="46"/>
  <c r="J86" i="46"/>
  <c r="K86" i="46"/>
  <c r="L86" i="46"/>
  <c r="C92" i="46"/>
  <c r="C99" i="46"/>
  <c r="D99" i="46"/>
  <c r="X90" i="46"/>
  <c r="AB85" i="46"/>
  <c r="AC86" i="46"/>
  <c r="AC87" i="46"/>
  <c r="AC88" i="46"/>
  <c r="AB89" i="46"/>
  <c r="AC90" i="46"/>
  <c r="AC91" i="46"/>
  <c r="AM90" i="46"/>
  <c r="AQ91" i="46"/>
  <c r="AR93" i="46"/>
  <c r="AU90" i="46"/>
  <c r="AX94" i="46"/>
  <c r="X89" i="46"/>
  <c r="AM89" i="46"/>
  <c r="AR92" i="46"/>
  <c r="AU89" i="46"/>
  <c r="AX93" i="46"/>
  <c r="X88" i="46"/>
  <c r="AM88" i="46"/>
  <c r="AQ88" i="46"/>
  <c r="AR90" i="46"/>
  <c r="AU88" i="46"/>
  <c r="AX91" i="46"/>
  <c r="X87" i="46"/>
  <c r="AM87" i="46"/>
  <c r="AR89" i="46"/>
  <c r="AU87" i="46"/>
  <c r="AX90" i="46"/>
  <c r="X86" i="46"/>
  <c r="AM86" i="46"/>
  <c r="AQ85" i="46"/>
  <c r="AR87" i="46"/>
  <c r="AU86" i="46"/>
  <c r="AX88" i="46"/>
  <c r="X85" i="46"/>
  <c r="AM85" i="46"/>
  <c r="AR86" i="46"/>
  <c r="AU85" i="46"/>
  <c r="AX87" i="46"/>
  <c r="L87" i="46"/>
  <c r="K87" i="46"/>
  <c r="J87" i="46"/>
  <c r="I87" i="46"/>
  <c r="H87" i="46"/>
  <c r="C67" i="46"/>
  <c r="H64" i="46"/>
  <c r="D66" i="46"/>
  <c r="D67" i="46"/>
  <c r="I64" i="46"/>
  <c r="E67" i="46"/>
  <c r="J64" i="46"/>
  <c r="K64" i="46"/>
  <c r="L64" i="46"/>
  <c r="H65" i="46"/>
  <c r="I65" i="46"/>
  <c r="J65" i="46"/>
  <c r="K65" i="46"/>
  <c r="L65" i="46"/>
  <c r="H66" i="46"/>
  <c r="I66" i="46"/>
  <c r="J66" i="46"/>
  <c r="K66" i="46"/>
  <c r="L66" i="46"/>
  <c r="C72" i="46"/>
  <c r="C79" i="46"/>
  <c r="D79" i="46"/>
  <c r="X70" i="46"/>
  <c r="AB65" i="46"/>
  <c r="AC66" i="46"/>
  <c r="AC67" i="46"/>
  <c r="AC68" i="46"/>
  <c r="AB69" i="46"/>
  <c r="AC70" i="46"/>
  <c r="AC71" i="46"/>
  <c r="AM70" i="46"/>
  <c r="AQ71" i="46"/>
  <c r="AR73" i="46"/>
  <c r="AU70" i="46"/>
  <c r="AX74" i="46"/>
  <c r="X69" i="46"/>
  <c r="AM69" i="46"/>
  <c r="AR72" i="46"/>
  <c r="AU69" i="46"/>
  <c r="AX73" i="46"/>
  <c r="X68" i="46"/>
  <c r="AM68" i="46"/>
  <c r="AQ68" i="46"/>
  <c r="AR70" i="46"/>
  <c r="AU68" i="46"/>
  <c r="AX71" i="46"/>
  <c r="X67" i="46"/>
  <c r="AM67" i="46"/>
  <c r="AR69" i="46"/>
  <c r="AU67" i="46"/>
  <c r="AX70" i="46"/>
  <c r="X66" i="46"/>
  <c r="AM66" i="46"/>
  <c r="AQ65" i="46"/>
  <c r="AR67" i="46"/>
  <c r="AU66" i="46"/>
  <c r="AX68" i="46"/>
  <c r="X65" i="46"/>
  <c r="AM65" i="46"/>
  <c r="AR66" i="46"/>
  <c r="AU65" i="46"/>
  <c r="AX67" i="46"/>
  <c r="L67" i="46"/>
  <c r="K67" i="46"/>
  <c r="J67" i="46"/>
  <c r="I67" i="46"/>
  <c r="H67" i="46"/>
  <c r="C46" i="46"/>
  <c r="C47" i="46"/>
  <c r="H44" i="46"/>
  <c r="D46" i="46"/>
  <c r="D47" i="46"/>
  <c r="I44" i="46"/>
  <c r="E47" i="46"/>
  <c r="J44" i="46"/>
  <c r="K44" i="46"/>
  <c r="L44" i="46"/>
  <c r="H45" i="46"/>
  <c r="I45" i="46"/>
  <c r="J45" i="46"/>
  <c r="K45" i="46"/>
  <c r="L45" i="46"/>
  <c r="H46" i="46"/>
  <c r="I46" i="46"/>
  <c r="J46" i="46"/>
  <c r="K46" i="46"/>
  <c r="L46" i="46"/>
  <c r="C52" i="46"/>
  <c r="C59" i="46"/>
  <c r="D59" i="46"/>
  <c r="X50" i="46"/>
  <c r="AB45" i="46"/>
  <c r="AC46" i="46"/>
  <c r="AC47" i="46"/>
  <c r="AC48" i="46"/>
  <c r="AB49" i="46"/>
  <c r="AC50" i="46"/>
  <c r="AC51" i="46"/>
  <c r="AM50" i="46"/>
  <c r="AQ51" i="46"/>
  <c r="AR53" i="46"/>
  <c r="AU50" i="46"/>
  <c r="AX54" i="46"/>
  <c r="X49" i="46"/>
  <c r="AM49" i="46"/>
  <c r="AR52" i="46"/>
  <c r="AU49" i="46"/>
  <c r="AX53" i="46"/>
  <c r="X48" i="46"/>
  <c r="AM48" i="46"/>
  <c r="AQ48" i="46"/>
  <c r="AR50" i="46"/>
  <c r="AU48" i="46"/>
  <c r="AX51" i="46"/>
  <c r="X47" i="46"/>
  <c r="AM47" i="46"/>
  <c r="AR49" i="46"/>
  <c r="AU47" i="46"/>
  <c r="AX50" i="46"/>
  <c r="X46" i="46"/>
  <c r="AM46" i="46"/>
  <c r="AQ45" i="46"/>
  <c r="AR47" i="46"/>
  <c r="AU46" i="46"/>
  <c r="AX48" i="46"/>
  <c r="X45" i="46"/>
  <c r="AM45" i="46"/>
  <c r="AR46" i="46"/>
  <c r="AU45" i="46"/>
  <c r="AX47" i="46"/>
  <c r="L47" i="46"/>
  <c r="K47" i="46"/>
  <c r="J47" i="46"/>
  <c r="I47" i="46"/>
  <c r="H47" i="46"/>
  <c r="C25" i="46"/>
  <c r="C26" i="46"/>
  <c r="C27" i="46"/>
  <c r="H24" i="46"/>
  <c r="D27" i="46"/>
  <c r="I24" i="46"/>
  <c r="E27" i="46"/>
  <c r="J24" i="46"/>
  <c r="K24" i="46"/>
  <c r="L24" i="46"/>
  <c r="H25" i="46"/>
  <c r="I25" i="46"/>
  <c r="J25" i="46"/>
  <c r="K25" i="46"/>
  <c r="L25" i="46"/>
  <c r="H26" i="46"/>
  <c r="I26" i="46"/>
  <c r="J26" i="46"/>
  <c r="K26" i="46"/>
  <c r="L26" i="46"/>
  <c r="C32" i="46"/>
  <c r="C39" i="46"/>
  <c r="D39" i="46"/>
  <c r="X30" i="46"/>
  <c r="AB25" i="46"/>
  <c r="AC26" i="46"/>
  <c r="AC27" i="46"/>
  <c r="AC28" i="46"/>
  <c r="AB29" i="46"/>
  <c r="AC30" i="46"/>
  <c r="AC31" i="46"/>
  <c r="AM30" i="46"/>
  <c r="AQ31" i="46"/>
  <c r="AR33" i="46"/>
  <c r="AU30" i="46"/>
  <c r="AX34" i="46"/>
  <c r="X29" i="46"/>
  <c r="AM29" i="46"/>
  <c r="AR32" i="46"/>
  <c r="AU29" i="46"/>
  <c r="AX33" i="46"/>
  <c r="X28" i="46"/>
  <c r="AM28" i="46"/>
  <c r="AQ28" i="46"/>
  <c r="AR30" i="46"/>
  <c r="AU28" i="46"/>
  <c r="AX31" i="46"/>
  <c r="X27" i="46"/>
  <c r="AM27" i="46"/>
  <c r="AR29" i="46"/>
  <c r="AU27" i="46"/>
  <c r="AX30" i="46"/>
  <c r="X26" i="46"/>
  <c r="AM26" i="46"/>
  <c r="AQ25" i="46"/>
  <c r="AR27" i="46"/>
  <c r="AU26" i="46"/>
  <c r="AX28" i="46"/>
  <c r="X25" i="46"/>
  <c r="AM25" i="46"/>
  <c r="AR26" i="46"/>
  <c r="AU25" i="46"/>
  <c r="AX27" i="46"/>
  <c r="L27" i="46"/>
  <c r="K27" i="46"/>
  <c r="J27" i="46"/>
  <c r="I27" i="46"/>
  <c r="H27" i="46"/>
  <c r="D104" i="45"/>
  <c r="E104" i="45"/>
  <c r="E105" i="45"/>
  <c r="E85" i="45"/>
  <c r="E84" i="45"/>
  <c r="D84" i="45"/>
  <c r="E64" i="45"/>
  <c r="D64" i="45"/>
  <c r="D44" i="45"/>
  <c r="E25" i="45"/>
  <c r="C107" i="45"/>
  <c r="H104" i="45"/>
  <c r="D107" i="45"/>
  <c r="I104" i="45"/>
  <c r="E107" i="45"/>
  <c r="J104" i="45"/>
  <c r="K104" i="45"/>
  <c r="L104" i="45"/>
  <c r="H105" i="45"/>
  <c r="I105" i="45"/>
  <c r="J105" i="45"/>
  <c r="K105" i="45"/>
  <c r="L105" i="45"/>
  <c r="H106" i="45"/>
  <c r="I106" i="45"/>
  <c r="J106" i="45"/>
  <c r="K106" i="45"/>
  <c r="L106" i="45"/>
  <c r="C112" i="45"/>
  <c r="C119" i="45"/>
  <c r="D119" i="45"/>
  <c r="X110" i="45"/>
  <c r="AB105" i="45"/>
  <c r="AC106" i="45"/>
  <c r="AC107" i="45"/>
  <c r="AC108" i="45"/>
  <c r="AB109" i="45"/>
  <c r="AC110" i="45"/>
  <c r="AC111" i="45"/>
  <c r="AM110" i="45"/>
  <c r="AQ111" i="45"/>
  <c r="AR113" i="45"/>
  <c r="AU110" i="45"/>
  <c r="AX114" i="45"/>
  <c r="X109" i="45"/>
  <c r="AM109" i="45"/>
  <c r="AR112" i="45"/>
  <c r="AU109" i="45"/>
  <c r="AX113" i="45"/>
  <c r="X108" i="45"/>
  <c r="AM108" i="45"/>
  <c r="AQ108" i="45"/>
  <c r="AR110" i="45"/>
  <c r="AU108" i="45"/>
  <c r="AX111" i="45"/>
  <c r="X107" i="45"/>
  <c r="AM107" i="45"/>
  <c r="AR109" i="45"/>
  <c r="AU107" i="45"/>
  <c r="AX110" i="45"/>
  <c r="X106" i="45"/>
  <c r="AM106" i="45"/>
  <c r="AQ105" i="45"/>
  <c r="AR107" i="45"/>
  <c r="AU106" i="45"/>
  <c r="AX108" i="45"/>
  <c r="X105" i="45"/>
  <c r="AM105" i="45"/>
  <c r="AR106" i="45"/>
  <c r="AU105" i="45"/>
  <c r="AX107" i="45"/>
  <c r="L107" i="45"/>
  <c r="K107" i="45"/>
  <c r="J107" i="45"/>
  <c r="I107" i="45"/>
  <c r="H107" i="45"/>
  <c r="C87" i="45"/>
  <c r="H84" i="45"/>
  <c r="D87" i="45"/>
  <c r="I84" i="45"/>
  <c r="E87" i="45"/>
  <c r="J84" i="45"/>
  <c r="K84" i="45"/>
  <c r="L84" i="45"/>
  <c r="H85" i="45"/>
  <c r="I85" i="45"/>
  <c r="J85" i="45"/>
  <c r="K85" i="45"/>
  <c r="L85" i="45"/>
  <c r="H86" i="45"/>
  <c r="I86" i="45"/>
  <c r="J86" i="45"/>
  <c r="K86" i="45"/>
  <c r="L86" i="45"/>
  <c r="C92" i="45"/>
  <c r="C99" i="45"/>
  <c r="D99" i="45"/>
  <c r="X90" i="45"/>
  <c r="AB85" i="45"/>
  <c r="AC86" i="45"/>
  <c r="AC87" i="45"/>
  <c r="AC88" i="45"/>
  <c r="AB89" i="45"/>
  <c r="AC90" i="45"/>
  <c r="AC91" i="45"/>
  <c r="AM90" i="45"/>
  <c r="AQ91" i="45"/>
  <c r="AR93" i="45"/>
  <c r="AU90" i="45"/>
  <c r="AX94" i="45"/>
  <c r="X89" i="45"/>
  <c r="AM89" i="45"/>
  <c r="AR92" i="45"/>
  <c r="AU89" i="45"/>
  <c r="AX93" i="45"/>
  <c r="X88" i="45"/>
  <c r="AM88" i="45"/>
  <c r="AQ88" i="45"/>
  <c r="AR90" i="45"/>
  <c r="AU88" i="45"/>
  <c r="AX91" i="45"/>
  <c r="X87" i="45"/>
  <c r="AM87" i="45"/>
  <c r="AR89" i="45"/>
  <c r="AU87" i="45"/>
  <c r="AX90" i="45"/>
  <c r="X86" i="45"/>
  <c r="AM86" i="45"/>
  <c r="AQ85" i="45"/>
  <c r="AR87" i="45"/>
  <c r="AU86" i="45"/>
  <c r="AX88" i="45"/>
  <c r="X85" i="45"/>
  <c r="AM85" i="45"/>
  <c r="AR86" i="45"/>
  <c r="AU85" i="45"/>
  <c r="AX87" i="45"/>
  <c r="L87" i="45"/>
  <c r="K87" i="45"/>
  <c r="J87" i="45"/>
  <c r="I87" i="45"/>
  <c r="H87" i="45"/>
  <c r="C67" i="45"/>
  <c r="H64" i="45"/>
  <c r="D66" i="45"/>
  <c r="D67" i="45"/>
  <c r="I64" i="45"/>
  <c r="E67" i="45"/>
  <c r="J64" i="45"/>
  <c r="K64" i="45"/>
  <c r="L64" i="45"/>
  <c r="H65" i="45"/>
  <c r="I65" i="45"/>
  <c r="J65" i="45"/>
  <c r="K65" i="45"/>
  <c r="L65" i="45"/>
  <c r="H66" i="45"/>
  <c r="I66" i="45"/>
  <c r="J66" i="45"/>
  <c r="K66" i="45"/>
  <c r="L66" i="45"/>
  <c r="C72" i="45"/>
  <c r="C79" i="45"/>
  <c r="D79" i="45"/>
  <c r="X70" i="45"/>
  <c r="AB65" i="45"/>
  <c r="AC66" i="45"/>
  <c r="AC67" i="45"/>
  <c r="AC68" i="45"/>
  <c r="AB69" i="45"/>
  <c r="AC70" i="45"/>
  <c r="AC71" i="45"/>
  <c r="AM70" i="45"/>
  <c r="AQ71" i="45"/>
  <c r="AR73" i="45"/>
  <c r="AU70" i="45"/>
  <c r="AX74" i="45"/>
  <c r="X69" i="45"/>
  <c r="AM69" i="45"/>
  <c r="AR72" i="45"/>
  <c r="AU69" i="45"/>
  <c r="AX73" i="45"/>
  <c r="X68" i="45"/>
  <c r="AM68" i="45"/>
  <c r="AQ68" i="45"/>
  <c r="AR70" i="45"/>
  <c r="AU68" i="45"/>
  <c r="AX71" i="45"/>
  <c r="X67" i="45"/>
  <c r="AM67" i="45"/>
  <c r="AR69" i="45"/>
  <c r="AU67" i="45"/>
  <c r="AX70" i="45"/>
  <c r="X66" i="45"/>
  <c r="AM66" i="45"/>
  <c r="AQ65" i="45"/>
  <c r="AR67" i="45"/>
  <c r="AU66" i="45"/>
  <c r="AX68" i="45"/>
  <c r="X65" i="45"/>
  <c r="AM65" i="45"/>
  <c r="AR66" i="45"/>
  <c r="AU65" i="45"/>
  <c r="AX67" i="45"/>
  <c r="L67" i="45"/>
  <c r="K67" i="45"/>
  <c r="J67" i="45"/>
  <c r="I67" i="45"/>
  <c r="H67" i="45"/>
  <c r="C46" i="45"/>
  <c r="C47" i="45"/>
  <c r="H44" i="45"/>
  <c r="D46" i="45"/>
  <c r="D47" i="45"/>
  <c r="I44" i="45"/>
  <c r="E47" i="45"/>
  <c r="J44" i="45"/>
  <c r="K44" i="45"/>
  <c r="L44" i="45"/>
  <c r="H45" i="45"/>
  <c r="I45" i="45"/>
  <c r="J45" i="45"/>
  <c r="K45" i="45"/>
  <c r="L45" i="45"/>
  <c r="H46" i="45"/>
  <c r="I46" i="45"/>
  <c r="J46" i="45"/>
  <c r="K46" i="45"/>
  <c r="L46" i="45"/>
  <c r="C52" i="45"/>
  <c r="C59" i="45"/>
  <c r="D59" i="45"/>
  <c r="X50" i="45"/>
  <c r="AB45" i="45"/>
  <c r="AC46" i="45"/>
  <c r="AC47" i="45"/>
  <c r="AC48" i="45"/>
  <c r="AB49" i="45"/>
  <c r="AC50" i="45"/>
  <c r="AC51" i="45"/>
  <c r="AM50" i="45"/>
  <c r="AQ51" i="45"/>
  <c r="AR53" i="45"/>
  <c r="AU50" i="45"/>
  <c r="AX54" i="45"/>
  <c r="X49" i="45"/>
  <c r="AM49" i="45"/>
  <c r="AR52" i="45"/>
  <c r="AU49" i="45"/>
  <c r="AX53" i="45"/>
  <c r="X48" i="45"/>
  <c r="AM48" i="45"/>
  <c r="AQ48" i="45"/>
  <c r="AR50" i="45"/>
  <c r="AU48" i="45"/>
  <c r="AX51" i="45"/>
  <c r="X47" i="45"/>
  <c r="AM47" i="45"/>
  <c r="AR49" i="45"/>
  <c r="AU47" i="45"/>
  <c r="AX50" i="45"/>
  <c r="X46" i="45"/>
  <c r="AM46" i="45"/>
  <c r="AQ45" i="45"/>
  <c r="AR47" i="45"/>
  <c r="AU46" i="45"/>
  <c r="AX48" i="45"/>
  <c r="X45" i="45"/>
  <c r="AM45" i="45"/>
  <c r="AR46" i="45"/>
  <c r="AU45" i="45"/>
  <c r="AX47" i="45"/>
  <c r="L47" i="45"/>
  <c r="K47" i="45"/>
  <c r="J47" i="45"/>
  <c r="I47" i="45"/>
  <c r="H47" i="45"/>
  <c r="C25" i="45"/>
  <c r="C26" i="45"/>
  <c r="C27" i="45"/>
  <c r="H24" i="45"/>
  <c r="D27" i="45"/>
  <c r="I24" i="45"/>
  <c r="E27" i="45"/>
  <c r="J24" i="45"/>
  <c r="K24" i="45"/>
  <c r="L24" i="45"/>
  <c r="H25" i="45"/>
  <c r="I25" i="45"/>
  <c r="J25" i="45"/>
  <c r="K25" i="45"/>
  <c r="L25" i="45"/>
  <c r="H26" i="45"/>
  <c r="I26" i="45"/>
  <c r="J26" i="45"/>
  <c r="K26" i="45"/>
  <c r="L26" i="45"/>
  <c r="C32" i="45"/>
  <c r="C39" i="45"/>
  <c r="D39" i="45"/>
  <c r="X30" i="45"/>
  <c r="AB25" i="45"/>
  <c r="AC26" i="45"/>
  <c r="AC27" i="45"/>
  <c r="AC28" i="45"/>
  <c r="AB29" i="45"/>
  <c r="AC30" i="45"/>
  <c r="AC31" i="45"/>
  <c r="AM30" i="45"/>
  <c r="AQ31" i="45"/>
  <c r="AR33" i="45"/>
  <c r="AU30" i="45"/>
  <c r="AX34" i="45"/>
  <c r="X29" i="45"/>
  <c r="AM29" i="45"/>
  <c r="AR32" i="45"/>
  <c r="AU29" i="45"/>
  <c r="AX33" i="45"/>
  <c r="X28" i="45"/>
  <c r="AM28" i="45"/>
  <c r="AQ28" i="45"/>
  <c r="AR30" i="45"/>
  <c r="AU28" i="45"/>
  <c r="AX31" i="45"/>
  <c r="X27" i="45"/>
  <c r="AM27" i="45"/>
  <c r="AR29" i="45"/>
  <c r="AU27" i="45"/>
  <c r="AX30" i="45"/>
  <c r="X26" i="45"/>
  <c r="AM26" i="45"/>
  <c r="AQ25" i="45"/>
  <c r="AR27" i="45"/>
  <c r="AU26" i="45"/>
  <c r="AX28" i="45"/>
  <c r="X25" i="45"/>
  <c r="AM25" i="45"/>
  <c r="AR26" i="45"/>
  <c r="AU25" i="45"/>
  <c r="AX27" i="45"/>
  <c r="L27" i="45"/>
  <c r="K27" i="45"/>
  <c r="J27" i="45"/>
  <c r="I27" i="45"/>
  <c r="H27" i="45"/>
  <c r="C105" i="42"/>
  <c r="C106" i="42"/>
  <c r="C107" i="42"/>
  <c r="H104" i="42"/>
  <c r="D106" i="42"/>
  <c r="D107" i="42"/>
  <c r="I104" i="42"/>
  <c r="E107" i="42"/>
  <c r="J104" i="42"/>
  <c r="K104" i="42"/>
  <c r="L104" i="42"/>
  <c r="H105" i="42"/>
  <c r="I105" i="42"/>
  <c r="J105" i="42"/>
  <c r="K105" i="42"/>
  <c r="L105" i="42"/>
  <c r="H106" i="42"/>
  <c r="I106" i="42"/>
  <c r="J106" i="42"/>
  <c r="K106" i="42"/>
  <c r="L106" i="42"/>
  <c r="C112" i="42"/>
  <c r="C119" i="42"/>
  <c r="D119" i="42"/>
  <c r="X110" i="42"/>
  <c r="AB105" i="42"/>
  <c r="AC106" i="42"/>
  <c r="AC107" i="42"/>
  <c r="AC108" i="42"/>
  <c r="AB109" i="42"/>
  <c r="AC110" i="42"/>
  <c r="AC111" i="42"/>
  <c r="AM110" i="42"/>
  <c r="AQ111" i="42"/>
  <c r="AR113" i="42"/>
  <c r="AU110" i="42"/>
  <c r="AX114" i="42"/>
  <c r="X109" i="42"/>
  <c r="AM109" i="42"/>
  <c r="AR112" i="42"/>
  <c r="AU109" i="42"/>
  <c r="AX113" i="42"/>
  <c r="X108" i="42"/>
  <c r="AM108" i="42"/>
  <c r="AQ108" i="42"/>
  <c r="AR110" i="42"/>
  <c r="AU108" i="42"/>
  <c r="AX111" i="42"/>
  <c r="X107" i="42"/>
  <c r="AM107" i="42"/>
  <c r="AR109" i="42"/>
  <c r="AU107" i="42"/>
  <c r="AX110" i="42"/>
  <c r="X106" i="42"/>
  <c r="AM106" i="42"/>
  <c r="AQ105" i="42"/>
  <c r="AR107" i="42"/>
  <c r="AU106" i="42"/>
  <c r="AX108" i="42"/>
  <c r="X105" i="42"/>
  <c r="AM105" i="42"/>
  <c r="AR106" i="42"/>
  <c r="AU105" i="42"/>
  <c r="AX107" i="42"/>
  <c r="L107" i="42"/>
  <c r="K107" i="42"/>
  <c r="J107" i="42"/>
  <c r="I107" i="42"/>
  <c r="H107" i="42"/>
  <c r="C85" i="42"/>
  <c r="C86" i="42"/>
  <c r="C87" i="42"/>
  <c r="H84" i="42"/>
  <c r="D86" i="42"/>
  <c r="D87" i="42"/>
  <c r="I84" i="42"/>
  <c r="E87" i="42"/>
  <c r="J84" i="42"/>
  <c r="K84" i="42"/>
  <c r="L84" i="42"/>
  <c r="H85" i="42"/>
  <c r="I85" i="42"/>
  <c r="J85" i="42"/>
  <c r="K85" i="42"/>
  <c r="L85" i="42"/>
  <c r="H86" i="42"/>
  <c r="I86" i="42"/>
  <c r="J86" i="42"/>
  <c r="K86" i="42"/>
  <c r="L86" i="42"/>
  <c r="C92" i="42"/>
  <c r="C99" i="42"/>
  <c r="D99" i="42"/>
  <c r="X90" i="42"/>
  <c r="AB85" i="42"/>
  <c r="AC86" i="42"/>
  <c r="AC87" i="42"/>
  <c r="AC88" i="42"/>
  <c r="AB89" i="42"/>
  <c r="AC90" i="42"/>
  <c r="AC91" i="42"/>
  <c r="AM90" i="42"/>
  <c r="AQ91" i="42"/>
  <c r="AR93" i="42"/>
  <c r="AU90" i="42"/>
  <c r="AX94" i="42"/>
  <c r="X89" i="42"/>
  <c r="AM89" i="42"/>
  <c r="AR92" i="42"/>
  <c r="AU89" i="42"/>
  <c r="AX93" i="42"/>
  <c r="X88" i="42"/>
  <c r="AM88" i="42"/>
  <c r="AQ88" i="42"/>
  <c r="AR90" i="42"/>
  <c r="AU88" i="42"/>
  <c r="AX91" i="42"/>
  <c r="X87" i="42"/>
  <c r="AM87" i="42"/>
  <c r="AR89" i="42"/>
  <c r="AU87" i="42"/>
  <c r="AX90" i="42"/>
  <c r="X86" i="42"/>
  <c r="AM86" i="42"/>
  <c r="AQ85" i="42"/>
  <c r="AR87" i="42"/>
  <c r="AU86" i="42"/>
  <c r="AX88" i="42"/>
  <c r="X85" i="42"/>
  <c r="AM85" i="42"/>
  <c r="AR86" i="42"/>
  <c r="AU85" i="42"/>
  <c r="AX87" i="42"/>
  <c r="L87" i="42"/>
  <c r="K87" i="42"/>
  <c r="J87" i="42"/>
  <c r="I87" i="42"/>
  <c r="H87" i="42"/>
  <c r="C65" i="42"/>
  <c r="C66" i="42"/>
  <c r="C67" i="42"/>
  <c r="H64" i="42"/>
  <c r="D66" i="42"/>
  <c r="D67" i="42"/>
  <c r="I64" i="42"/>
  <c r="E67" i="42"/>
  <c r="J64" i="42"/>
  <c r="K64" i="42"/>
  <c r="L64" i="42"/>
  <c r="H65" i="42"/>
  <c r="I65" i="42"/>
  <c r="J65" i="42"/>
  <c r="K65" i="42"/>
  <c r="L65" i="42"/>
  <c r="H66" i="42"/>
  <c r="I66" i="42"/>
  <c r="J66" i="42"/>
  <c r="K66" i="42"/>
  <c r="L66" i="42"/>
  <c r="C72" i="42"/>
  <c r="C79" i="42"/>
  <c r="D79" i="42"/>
  <c r="X70" i="42"/>
  <c r="AB65" i="42"/>
  <c r="AC66" i="42"/>
  <c r="AC67" i="42"/>
  <c r="AC68" i="42"/>
  <c r="AB69" i="42"/>
  <c r="AC70" i="42"/>
  <c r="AC71" i="42"/>
  <c r="AM70" i="42"/>
  <c r="AQ71" i="42"/>
  <c r="AR73" i="42"/>
  <c r="AU70" i="42"/>
  <c r="AX74" i="42"/>
  <c r="X69" i="42"/>
  <c r="AM69" i="42"/>
  <c r="AR72" i="42"/>
  <c r="AU69" i="42"/>
  <c r="AX73" i="42"/>
  <c r="X68" i="42"/>
  <c r="AM68" i="42"/>
  <c r="AQ68" i="42"/>
  <c r="AR70" i="42"/>
  <c r="AU68" i="42"/>
  <c r="AX71" i="42"/>
  <c r="X67" i="42"/>
  <c r="AM67" i="42"/>
  <c r="AR69" i="42"/>
  <c r="AU67" i="42"/>
  <c r="AX70" i="42"/>
  <c r="X66" i="42"/>
  <c r="AM66" i="42"/>
  <c r="AQ65" i="42"/>
  <c r="AR67" i="42"/>
  <c r="AU66" i="42"/>
  <c r="AX68" i="42"/>
  <c r="X65" i="42"/>
  <c r="AM65" i="42"/>
  <c r="AR66" i="42"/>
  <c r="AU65" i="42"/>
  <c r="AX67" i="42"/>
  <c r="L67" i="42"/>
  <c r="K67" i="42"/>
  <c r="J67" i="42"/>
  <c r="I67" i="42"/>
  <c r="H67" i="42"/>
  <c r="C45" i="42"/>
  <c r="C46" i="42"/>
  <c r="C47" i="42"/>
  <c r="H44" i="42"/>
  <c r="D46" i="42"/>
  <c r="D47" i="42"/>
  <c r="I44" i="42"/>
  <c r="E47" i="42"/>
  <c r="J44" i="42"/>
  <c r="K44" i="42"/>
  <c r="L44" i="42"/>
  <c r="H45" i="42"/>
  <c r="I45" i="42"/>
  <c r="J45" i="42"/>
  <c r="K45" i="42"/>
  <c r="L45" i="42"/>
  <c r="H46" i="42"/>
  <c r="I46" i="42"/>
  <c r="J46" i="42"/>
  <c r="K46" i="42"/>
  <c r="L46" i="42"/>
  <c r="C52" i="42"/>
  <c r="C59" i="42"/>
  <c r="D59" i="42"/>
  <c r="X50" i="42"/>
  <c r="AB45" i="42"/>
  <c r="AC46" i="42"/>
  <c r="AC47" i="42"/>
  <c r="AC48" i="42"/>
  <c r="AB49" i="42"/>
  <c r="AC50" i="42"/>
  <c r="AC51" i="42"/>
  <c r="AM50" i="42"/>
  <c r="AQ51" i="42"/>
  <c r="AR53" i="42"/>
  <c r="AU50" i="42"/>
  <c r="AX54" i="42"/>
  <c r="X49" i="42"/>
  <c r="AM49" i="42"/>
  <c r="AR52" i="42"/>
  <c r="AU49" i="42"/>
  <c r="AX53" i="42"/>
  <c r="X48" i="42"/>
  <c r="AM48" i="42"/>
  <c r="AQ48" i="42"/>
  <c r="AR50" i="42"/>
  <c r="AU48" i="42"/>
  <c r="AX51" i="42"/>
  <c r="X47" i="42"/>
  <c r="AM47" i="42"/>
  <c r="AR49" i="42"/>
  <c r="AU47" i="42"/>
  <c r="AX50" i="42"/>
  <c r="X46" i="42"/>
  <c r="AM46" i="42"/>
  <c r="AQ45" i="42"/>
  <c r="AR47" i="42"/>
  <c r="AU46" i="42"/>
  <c r="AX48" i="42"/>
  <c r="X45" i="42"/>
  <c r="AM45" i="42"/>
  <c r="AR46" i="42"/>
  <c r="AU45" i="42"/>
  <c r="AX47" i="42"/>
  <c r="L47" i="42"/>
  <c r="K47" i="42"/>
  <c r="J47" i="42"/>
  <c r="I47" i="42"/>
  <c r="H47" i="42"/>
  <c r="C25" i="42"/>
  <c r="C26" i="42"/>
  <c r="C27" i="42"/>
  <c r="H24" i="42"/>
  <c r="D26" i="42"/>
  <c r="D27" i="42"/>
  <c r="I24" i="42"/>
  <c r="E27" i="42"/>
  <c r="J24" i="42"/>
  <c r="K24" i="42"/>
  <c r="L24" i="42"/>
  <c r="H25" i="42"/>
  <c r="I25" i="42"/>
  <c r="J25" i="42"/>
  <c r="K25" i="42"/>
  <c r="L25" i="42"/>
  <c r="H26" i="42"/>
  <c r="I26" i="42"/>
  <c r="J26" i="42"/>
  <c r="K26" i="42"/>
  <c r="L26" i="42"/>
  <c r="C32" i="42"/>
  <c r="C39" i="42"/>
  <c r="D39" i="42"/>
  <c r="X30" i="42"/>
  <c r="AB25" i="42"/>
  <c r="AC26" i="42"/>
  <c r="AC27" i="42"/>
  <c r="AC28" i="42"/>
  <c r="AB29" i="42"/>
  <c r="AC30" i="42"/>
  <c r="AC31" i="42"/>
  <c r="AM30" i="42"/>
  <c r="AQ31" i="42"/>
  <c r="AR33" i="42"/>
  <c r="AU30" i="42"/>
  <c r="AX34" i="42"/>
  <c r="X29" i="42"/>
  <c r="AM29" i="42"/>
  <c r="AR32" i="42"/>
  <c r="AU29" i="42"/>
  <c r="AX33" i="42"/>
  <c r="X28" i="42"/>
  <c r="AM28" i="42"/>
  <c r="AQ28" i="42"/>
  <c r="AR30" i="42"/>
  <c r="AU28" i="42"/>
  <c r="AX31" i="42"/>
  <c r="X27" i="42"/>
  <c r="AM27" i="42"/>
  <c r="AR29" i="42"/>
  <c r="AU27" i="42"/>
  <c r="AX30" i="42"/>
  <c r="X26" i="42"/>
  <c r="AM26" i="42"/>
  <c r="AQ25" i="42"/>
  <c r="AR27" i="42"/>
  <c r="AU26" i="42"/>
  <c r="AX28" i="42"/>
  <c r="X25" i="42"/>
  <c r="AM25" i="42"/>
  <c r="AR26" i="42"/>
  <c r="AU25" i="42"/>
  <c r="AX27" i="42"/>
  <c r="L27" i="42"/>
  <c r="K27" i="42"/>
  <c r="J27" i="42"/>
  <c r="I27" i="42"/>
  <c r="H27" i="42"/>
  <c r="C105" i="40"/>
  <c r="C106" i="40"/>
  <c r="C107" i="40"/>
  <c r="H104" i="40"/>
  <c r="D106" i="40"/>
  <c r="D107" i="40"/>
  <c r="I104" i="40"/>
  <c r="E107" i="40"/>
  <c r="J104" i="40"/>
  <c r="K104" i="40"/>
  <c r="L104" i="40"/>
  <c r="H105" i="40"/>
  <c r="I105" i="40"/>
  <c r="J105" i="40"/>
  <c r="K105" i="40"/>
  <c r="L105" i="40"/>
  <c r="H106" i="40"/>
  <c r="I106" i="40"/>
  <c r="J106" i="40"/>
  <c r="K106" i="40"/>
  <c r="L106" i="40"/>
  <c r="C112" i="40"/>
  <c r="C119" i="40"/>
  <c r="D119" i="40"/>
  <c r="X110" i="40"/>
  <c r="AB105" i="40"/>
  <c r="AC106" i="40"/>
  <c r="AC107" i="40"/>
  <c r="AC108" i="40"/>
  <c r="AB109" i="40"/>
  <c r="AC110" i="40"/>
  <c r="AC111" i="40"/>
  <c r="AM110" i="40"/>
  <c r="AQ111" i="40"/>
  <c r="AR113" i="40"/>
  <c r="AU110" i="40"/>
  <c r="AX114" i="40"/>
  <c r="X109" i="40"/>
  <c r="AM109" i="40"/>
  <c r="AR112" i="40"/>
  <c r="AU109" i="40"/>
  <c r="AX113" i="40"/>
  <c r="X108" i="40"/>
  <c r="AM108" i="40"/>
  <c r="AQ108" i="40"/>
  <c r="AR110" i="40"/>
  <c r="AU108" i="40"/>
  <c r="AX111" i="40"/>
  <c r="X107" i="40"/>
  <c r="AM107" i="40"/>
  <c r="AR109" i="40"/>
  <c r="AU107" i="40"/>
  <c r="AX110" i="40"/>
  <c r="X106" i="40"/>
  <c r="AM106" i="40"/>
  <c r="AQ105" i="40"/>
  <c r="AR107" i="40"/>
  <c r="AU106" i="40"/>
  <c r="AX108" i="40"/>
  <c r="X105" i="40"/>
  <c r="AM105" i="40"/>
  <c r="AR106" i="40"/>
  <c r="AU105" i="40"/>
  <c r="AX107" i="40"/>
  <c r="L107" i="40"/>
  <c r="K107" i="40"/>
  <c r="J107" i="40"/>
  <c r="I107" i="40"/>
  <c r="H107" i="40"/>
  <c r="C85" i="40"/>
  <c r="C86" i="40"/>
  <c r="C87" i="40"/>
  <c r="H84" i="40"/>
  <c r="D86" i="40"/>
  <c r="D87" i="40"/>
  <c r="I84" i="40"/>
  <c r="E87" i="40"/>
  <c r="J84" i="40"/>
  <c r="K84" i="40"/>
  <c r="L84" i="40"/>
  <c r="H85" i="40"/>
  <c r="I85" i="40"/>
  <c r="J85" i="40"/>
  <c r="K85" i="40"/>
  <c r="L85" i="40"/>
  <c r="H86" i="40"/>
  <c r="I86" i="40"/>
  <c r="J86" i="40"/>
  <c r="K86" i="40"/>
  <c r="L86" i="40"/>
  <c r="C92" i="40"/>
  <c r="C99" i="40"/>
  <c r="D99" i="40"/>
  <c r="X90" i="40"/>
  <c r="AB85" i="40"/>
  <c r="AC86" i="40"/>
  <c r="AC87" i="40"/>
  <c r="AC88" i="40"/>
  <c r="AB89" i="40"/>
  <c r="AC90" i="40"/>
  <c r="AC91" i="40"/>
  <c r="AM90" i="40"/>
  <c r="AQ91" i="40"/>
  <c r="AR93" i="40"/>
  <c r="AU90" i="40"/>
  <c r="AX94" i="40"/>
  <c r="X89" i="40"/>
  <c r="AM89" i="40"/>
  <c r="AR92" i="40"/>
  <c r="AU89" i="40"/>
  <c r="AX93" i="40"/>
  <c r="X88" i="40"/>
  <c r="AM88" i="40"/>
  <c r="AQ88" i="40"/>
  <c r="AR90" i="40"/>
  <c r="AU88" i="40"/>
  <c r="AX91" i="40"/>
  <c r="X87" i="40"/>
  <c r="AM87" i="40"/>
  <c r="AR89" i="40"/>
  <c r="AU87" i="40"/>
  <c r="AX90" i="40"/>
  <c r="X86" i="40"/>
  <c r="AM86" i="40"/>
  <c r="AQ85" i="40"/>
  <c r="AR87" i="40"/>
  <c r="AU86" i="40"/>
  <c r="AX88" i="40"/>
  <c r="X85" i="40"/>
  <c r="AM85" i="40"/>
  <c r="AR86" i="40"/>
  <c r="AU85" i="40"/>
  <c r="AX87" i="40"/>
  <c r="L87" i="40"/>
  <c r="K87" i="40"/>
  <c r="J87" i="40"/>
  <c r="I87" i="40"/>
  <c r="H87" i="40"/>
  <c r="C65" i="40"/>
  <c r="C66" i="40"/>
  <c r="C67" i="40"/>
  <c r="H64" i="40"/>
  <c r="D66" i="40"/>
  <c r="D67" i="40"/>
  <c r="I64" i="40"/>
  <c r="E67" i="40"/>
  <c r="J64" i="40"/>
  <c r="K64" i="40"/>
  <c r="L64" i="40"/>
  <c r="H65" i="40"/>
  <c r="I65" i="40"/>
  <c r="J65" i="40"/>
  <c r="K65" i="40"/>
  <c r="L65" i="40"/>
  <c r="H66" i="40"/>
  <c r="I66" i="40"/>
  <c r="J66" i="40"/>
  <c r="K66" i="40"/>
  <c r="L66" i="40"/>
  <c r="C72" i="40"/>
  <c r="C79" i="40"/>
  <c r="D79" i="40"/>
  <c r="X70" i="40"/>
  <c r="AB65" i="40"/>
  <c r="AC66" i="40"/>
  <c r="AC67" i="40"/>
  <c r="AC68" i="40"/>
  <c r="AB69" i="40"/>
  <c r="AC70" i="40"/>
  <c r="AC71" i="40"/>
  <c r="AM70" i="40"/>
  <c r="AQ71" i="40"/>
  <c r="AR73" i="40"/>
  <c r="AU70" i="40"/>
  <c r="AX74" i="40"/>
  <c r="X69" i="40"/>
  <c r="AM69" i="40"/>
  <c r="AR72" i="40"/>
  <c r="AU69" i="40"/>
  <c r="AX73" i="40"/>
  <c r="X68" i="40"/>
  <c r="AM68" i="40"/>
  <c r="AQ68" i="40"/>
  <c r="AR70" i="40"/>
  <c r="AU68" i="40"/>
  <c r="AX71" i="40"/>
  <c r="X67" i="40"/>
  <c r="AM67" i="40"/>
  <c r="AR69" i="40"/>
  <c r="AU67" i="40"/>
  <c r="AX70" i="40"/>
  <c r="X66" i="40"/>
  <c r="AM66" i="40"/>
  <c r="AQ65" i="40"/>
  <c r="AR67" i="40"/>
  <c r="AU66" i="40"/>
  <c r="AX68" i="40"/>
  <c r="X65" i="40"/>
  <c r="AM65" i="40"/>
  <c r="AR66" i="40"/>
  <c r="AU65" i="40"/>
  <c r="AX67" i="40"/>
  <c r="L67" i="40"/>
  <c r="K67" i="40"/>
  <c r="J67" i="40"/>
  <c r="I67" i="40"/>
  <c r="H67" i="40"/>
  <c r="C45" i="40"/>
  <c r="C46" i="40"/>
  <c r="C47" i="40"/>
  <c r="H44" i="40"/>
  <c r="D46" i="40"/>
  <c r="D47" i="40"/>
  <c r="I44" i="40"/>
  <c r="E47" i="40"/>
  <c r="J44" i="40"/>
  <c r="K44" i="40"/>
  <c r="L44" i="40"/>
  <c r="H45" i="40"/>
  <c r="I45" i="40"/>
  <c r="J45" i="40"/>
  <c r="K45" i="40"/>
  <c r="L45" i="40"/>
  <c r="H46" i="40"/>
  <c r="I46" i="40"/>
  <c r="J46" i="40"/>
  <c r="K46" i="40"/>
  <c r="L46" i="40"/>
  <c r="C52" i="40"/>
  <c r="C59" i="40"/>
  <c r="D59" i="40"/>
  <c r="X50" i="40"/>
  <c r="AB45" i="40"/>
  <c r="AC46" i="40"/>
  <c r="AC47" i="40"/>
  <c r="AC48" i="40"/>
  <c r="AB49" i="40"/>
  <c r="AC50" i="40"/>
  <c r="AC51" i="40"/>
  <c r="AM50" i="40"/>
  <c r="AQ51" i="40"/>
  <c r="AR53" i="40"/>
  <c r="AU50" i="40"/>
  <c r="AX54" i="40"/>
  <c r="X49" i="40"/>
  <c r="AM49" i="40"/>
  <c r="AR52" i="40"/>
  <c r="AU49" i="40"/>
  <c r="AX53" i="40"/>
  <c r="X48" i="40"/>
  <c r="AM48" i="40"/>
  <c r="AQ48" i="40"/>
  <c r="AR50" i="40"/>
  <c r="AU48" i="40"/>
  <c r="AX51" i="40"/>
  <c r="X47" i="40"/>
  <c r="AM47" i="40"/>
  <c r="AR49" i="40"/>
  <c r="AU47" i="40"/>
  <c r="AX50" i="40"/>
  <c r="X46" i="40"/>
  <c r="AM46" i="40"/>
  <c r="AQ45" i="40"/>
  <c r="AR47" i="40"/>
  <c r="AU46" i="40"/>
  <c r="AX48" i="40"/>
  <c r="X45" i="40"/>
  <c r="AM45" i="40"/>
  <c r="AR46" i="40"/>
  <c r="AU45" i="40"/>
  <c r="AX47" i="40"/>
  <c r="L47" i="40"/>
  <c r="K47" i="40"/>
  <c r="J47" i="40"/>
  <c r="I47" i="40"/>
  <c r="H47" i="40"/>
  <c r="C25" i="40"/>
  <c r="C26" i="40"/>
  <c r="C27" i="40"/>
  <c r="H24" i="40"/>
  <c r="D26" i="40"/>
  <c r="D27" i="40"/>
  <c r="I24" i="40"/>
  <c r="E27" i="40"/>
  <c r="J24" i="40"/>
  <c r="K24" i="40"/>
  <c r="L24" i="40"/>
  <c r="H25" i="40"/>
  <c r="I25" i="40"/>
  <c r="J25" i="40"/>
  <c r="K25" i="40"/>
  <c r="L25" i="40"/>
  <c r="H26" i="40"/>
  <c r="I26" i="40"/>
  <c r="J26" i="40"/>
  <c r="K26" i="40"/>
  <c r="L26" i="40"/>
  <c r="C32" i="40"/>
  <c r="C39" i="40"/>
  <c r="D39" i="40"/>
  <c r="X30" i="40"/>
  <c r="AB25" i="40"/>
  <c r="AC26" i="40"/>
  <c r="AC27" i="40"/>
  <c r="AC28" i="40"/>
  <c r="AB29" i="40"/>
  <c r="AC30" i="40"/>
  <c r="AC31" i="40"/>
  <c r="AM30" i="40"/>
  <c r="AQ31" i="40"/>
  <c r="AR33" i="40"/>
  <c r="AU30" i="40"/>
  <c r="AX34" i="40"/>
  <c r="X29" i="40"/>
  <c r="AM29" i="40"/>
  <c r="AR32" i="40"/>
  <c r="AU29" i="40"/>
  <c r="AX33" i="40"/>
  <c r="X28" i="40"/>
  <c r="AM28" i="40"/>
  <c r="AQ28" i="40"/>
  <c r="AR30" i="40"/>
  <c r="AU28" i="40"/>
  <c r="AX31" i="40"/>
  <c r="X27" i="40"/>
  <c r="AM27" i="40"/>
  <c r="AR29" i="40"/>
  <c r="AU27" i="40"/>
  <c r="AX30" i="40"/>
  <c r="X26" i="40"/>
  <c r="AM26" i="40"/>
  <c r="AQ25" i="40"/>
  <c r="AR27" i="40"/>
  <c r="AU26" i="40"/>
  <c r="AX28" i="40"/>
  <c r="X25" i="40"/>
  <c r="AM25" i="40"/>
  <c r="AR26" i="40"/>
  <c r="AU25" i="40"/>
  <c r="AX27" i="40"/>
  <c r="L27" i="40"/>
  <c r="K27" i="40"/>
  <c r="J27" i="40"/>
  <c r="I27" i="40"/>
  <c r="H27" i="40"/>
  <c r="C5" i="46"/>
  <c r="C6" i="46"/>
  <c r="C7" i="46"/>
  <c r="H4" i="46"/>
  <c r="D6" i="46"/>
  <c r="D7" i="46"/>
  <c r="I4" i="46"/>
  <c r="E7" i="46"/>
  <c r="J4" i="46"/>
  <c r="K4" i="46"/>
  <c r="L4" i="46"/>
  <c r="H5" i="46"/>
  <c r="I5" i="46"/>
  <c r="J5" i="46"/>
  <c r="K5" i="46"/>
  <c r="L5" i="46"/>
  <c r="H6" i="46"/>
  <c r="I6" i="46"/>
  <c r="J6" i="46"/>
  <c r="K6" i="46"/>
  <c r="L6" i="46"/>
  <c r="C12" i="46"/>
  <c r="C19" i="46"/>
  <c r="D19" i="46"/>
  <c r="X10" i="46"/>
  <c r="AB5" i="46"/>
  <c r="AC6" i="46"/>
  <c r="AC7" i="46"/>
  <c r="AC8" i="46"/>
  <c r="AB9" i="46"/>
  <c r="AC10" i="46"/>
  <c r="AC11" i="46"/>
  <c r="AM10" i="46"/>
  <c r="AQ11" i="46"/>
  <c r="AR13" i="46"/>
  <c r="AU10" i="46"/>
  <c r="AX14" i="46"/>
  <c r="X9" i="46"/>
  <c r="AM9" i="46"/>
  <c r="AR12" i="46"/>
  <c r="AU9" i="46"/>
  <c r="AX13" i="46"/>
  <c r="X8" i="46"/>
  <c r="AM8" i="46"/>
  <c r="AQ8" i="46"/>
  <c r="AR10" i="46"/>
  <c r="AU8" i="46"/>
  <c r="AX11" i="46"/>
  <c r="X7" i="46"/>
  <c r="AM7" i="46"/>
  <c r="AR9" i="46"/>
  <c r="AU7" i="46"/>
  <c r="AX10" i="46"/>
  <c r="X6" i="46"/>
  <c r="AM6" i="46"/>
  <c r="AQ5" i="46"/>
  <c r="AR7" i="46"/>
  <c r="AU6" i="46"/>
  <c r="AX8" i="46"/>
  <c r="X5" i="46"/>
  <c r="AM5" i="46"/>
  <c r="AR6" i="46"/>
  <c r="AU5" i="46"/>
  <c r="AX7" i="46"/>
  <c r="L7" i="46"/>
  <c r="K7" i="46"/>
  <c r="J7" i="46"/>
  <c r="I7" i="46"/>
  <c r="H7" i="46"/>
  <c r="C5" i="45"/>
  <c r="C6" i="45"/>
  <c r="C7" i="45"/>
  <c r="H4" i="45"/>
  <c r="D6" i="45"/>
  <c r="D7" i="45"/>
  <c r="I4" i="45"/>
  <c r="E7" i="45"/>
  <c r="J4" i="45"/>
  <c r="K4" i="45"/>
  <c r="L4" i="45"/>
  <c r="H5" i="45"/>
  <c r="I5" i="45"/>
  <c r="J5" i="45"/>
  <c r="K5" i="45"/>
  <c r="L5" i="45"/>
  <c r="H6" i="45"/>
  <c r="I6" i="45"/>
  <c r="J6" i="45"/>
  <c r="K6" i="45"/>
  <c r="L6" i="45"/>
  <c r="C12" i="45"/>
  <c r="C19" i="45"/>
  <c r="D19" i="45"/>
  <c r="X10" i="45"/>
  <c r="AB5" i="45"/>
  <c r="AC6" i="45"/>
  <c r="AC7" i="45"/>
  <c r="AC8" i="45"/>
  <c r="AB9" i="45"/>
  <c r="AC10" i="45"/>
  <c r="AC11" i="45"/>
  <c r="AM10" i="45"/>
  <c r="AQ11" i="45"/>
  <c r="AR13" i="45"/>
  <c r="AU10" i="45"/>
  <c r="AX14" i="45"/>
  <c r="X9" i="45"/>
  <c r="AM9" i="45"/>
  <c r="AR12" i="45"/>
  <c r="AU9" i="45"/>
  <c r="AX13" i="45"/>
  <c r="X8" i="45"/>
  <c r="AM8" i="45"/>
  <c r="AQ8" i="45"/>
  <c r="AR10" i="45"/>
  <c r="AU8" i="45"/>
  <c r="AX11" i="45"/>
  <c r="X7" i="45"/>
  <c r="AM7" i="45"/>
  <c r="AR9" i="45"/>
  <c r="AU7" i="45"/>
  <c r="AX10" i="45"/>
  <c r="X6" i="45"/>
  <c r="AM6" i="45"/>
  <c r="AQ5" i="45"/>
  <c r="AR7" i="45"/>
  <c r="AU6" i="45"/>
  <c r="AX8" i="45"/>
  <c r="X5" i="45"/>
  <c r="AM5" i="45"/>
  <c r="AR6" i="45"/>
  <c r="AU5" i="45"/>
  <c r="AX7" i="45"/>
  <c r="L7" i="45"/>
  <c r="K7" i="45"/>
  <c r="J7" i="45"/>
  <c r="I7" i="45"/>
  <c r="H7" i="45"/>
  <c r="C5" i="42"/>
  <c r="C6" i="42"/>
  <c r="C7" i="42"/>
  <c r="H4" i="42"/>
  <c r="D6" i="42"/>
  <c r="D7" i="42"/>
  <c r="I4" i="42"/>
  <c r="E7" i="42"/>
  <c r="J4" i="42"/>
  <c r="K4" i="42"/>
  <c r="L4" i="42"/>
  <c r="H5" i="42"/>
  <c r="I5" i="42"/>
  <c r="J5" i="42"/>
  <c r="K5" i="42"/>
  <c r="L5" i="42"/>
  <c r="H6" i="42"/>
  <c r="I6" i="42"/>
  <c r="J6" i="42"/>
  <c r="K6" i="42"/>
  <c r="L6" i="42"/>
  <c r="C12" i="42"/>
  <c r="C19" i="42"/>
  <c r="D19" i="42"/>
  <c r="X10" i="42"/>
  <c r="AB5" i="42"/>
  <c r="AC6" i="42"/>
  <c r="AC7" i="42"/>
  <c r="AC8" i="42"/>
  <c r="AB9" i="42"/>
  <c r="AC10" i="42"/>
  <c r="AC11" i="42"/>
  <c r="AM10" i="42"/>
  <c r="AQ11" i="42"/>
  <c r="AR13" i="42"/>
  <c r="AU10" i="42"/>
  <c r="AX14" i="42"/>
  <c r="X9" i="42"/>
  <c r="AM9" i="42"/>
  <c r="AR12" i="42"/>
  <c r="AU9" i="42"/>
  <c r="AX13" i="42"/>
  <c r="X8" i="42"/>
  <c r="AM8" i="42"/>
  <c r="AQ8" i="42"/>
  <c r="AR10" i="42"/>
  <c r="AU8" i="42"/>
  <c r="AX11" i="42"/>
  <c r="X7" i="42"/>
  <c r="AM7" i="42"/>
  <c r="AR9" i="42"/>
  <c r="AU7" i="42"/>
  <c r="AX10" i="42"/>
  <c r="X6" i="42"/>
  <c r="AM6" i="42"/>
  <c r="AQ5" i="42"/>
  <c r="AR7" i="42"/>
  <c r="AU6" i="42"/>
  <c r="AX8" i="42"/>
  <c r="X5" i="42"/>
  <c r="AM5" i="42"/>
  <c r="AR6" i="42"/>
  <c r="AU5" i="42"/>
  <c r="AX7" i="42"/>
  <c r="L7" i="42"/>
  <c r="K7" i="42"/>
  <c r="J7" i="42"/>
  <c r="I7" i="42"/>
  <c r="H7" i="42"/>
  <c r="C5" i="40"/>
  <c r="C6" i="40"/>
  <c r="C7" i="40"/>
  <c r="H4" i="40"/>
  <c r="D6" i="40"/>
  <c r="D7" i="40"/>
  <c r="I4" i="40"/>
  <c r="E7" i="40"/>
  <c r="J4" i="40"/>
  <c r="K4" i="40"/>
  <c r="L4" i="40"/>
  <c r="H5" i="40"/>
  <c r="I5" i="40"/>
  <c r="J5" i="40"/>
  <c r="K5" i="40"/>
  <c r="L5" i="40"/>
  <c r="H6" i="40"/>
  <c r="I6" i="40"/>
  <c r="J6" i="40"/>
  <c r="K6" i="40"/>
  <c r="L6" i="40"/>
  <c r="C12" i="40"/>
  <c r="C19" i="40"/>
  <c r="D19" i="40"/>
  <c r="X10" i="40"/>
  <c r="AB5" i="40"/>
  <c r="AC6" i="40"/>
  <c r="AC7" i="40"/>
  <c r="AC8" i="40"/>
  <c r="AB9" i="40"/>
  <c r="AC10" i="40"/>
  <c r="AC11" i="40"/>
  <c r="AM10" i="40"/>
  <c r="AQ11" i="40"/>
  <c r="AR13" i="40"/>
  <c r="AU10" i="40"/>
  <c r="AX14" i="40"/>
  <c r="X9" i="40"/>
  <c r="AM9" i="40"/>
  <c r="AR12" i="40"/>
  <c r="AU9" i="40"/>
  <c r="AX13" i="40"/>
  <c r="X8" i="40"/>
  <c r="AM8" i="40"/>
  <c r="AQ8" i="40"/>
  <c r="AR10" i="40"/>
  <c r="AU8" i="40"/>
  <c r="AX11" i="40"/>
  <c r="X7" i="40"/>
  <c r="AM7" i="40"/>
  <c r="AR9" i="40"/>
  <c r="AU7" i="40"/>
  <c r="AX10" i="40"/>
  <c r="X6" i="40"/>
  <c r="AM6" i="40"/>
  <c r="AQ5" i="40"/>
  <c r="AR7" i="40"/>
  <c r="AU6" i="40"/>
  <c r="AX8" i="40"/>
  <c r="X5" i="40"/>
  <c r="AM5" i="40"/>
  <c r="AR6" i="40"/>
  <c r="AU5" i="40"/>
  <c r="AX7" i="40"/>
  <c r="L7" i="40"/>
  <c r="K7" i="40"/>
  <c r="J7" i="40"/>
  <c r="I7" i="40"/>
  <c r="H7" i="40"/>
  <c r="C105" i="38"/>
  <c r="C106" i="38"/>
  <c r="C107" i="38"/>
  <c r="H104" i="38"/>
  <c r="D106" i="38"/>
  <c r="D107" i="38"/>
  <c r="I104" i="38"/>
  <c r="E107" i="38"/>
  <c r="J104" i="38"/>
  <c r="K104" i="38"/>
  <c r="L104" i="38"/>
  <c r="H105" i="38"/>
  <c r="I105" i="38"/>
  <c r="J105" i="38"/>
  <c r="K105" i="38"/>
  <c r="L105" i="38"/>
  <c r="H106" i="38"/>
  <c r="I106" i="38"/>
  <c r="J106" i="38"/>
  <c r="K106" i="38"/>
  <c r="L106" i="38"/>
  <c r="C112" i="38"/>
  <c r="C119" i="38"/>
  <c r="D119" i="38"/>
  <c r="X110" i="38"/>
  <c r="AB105" i="38"/>
  <c r="AC106" i="38"/>
  <c r="AC107" i="38"/>
  <c r="AC108" i="38"/>
  <c r="AB109" i="38"/>
  <c r="AC110" i="38"/>
  <c r="AC111" i="38"/>
  <c r="AM110" i="38"/>
  <c r="AQ111" i="38"/>
  <c r="AR113" i="38"/>
  <c r="AU110" i="38"/>
  <c r="AX114" i="38"/>
  <c r="X109" i="38"/>
  <c r="AM109" i="38"/>
  <c r="AR112" i="38"/>
  <c r="AU109" i="38"/>
  <c r="AX113" i="38"/>
  <c r="X108" i="38"/>
  <c r="AM108" i="38"/>
  <c r="AQ108" i="38"/>
  <c r="AR110" i="38"/>
  <c r="AU108" i="38"/>
  <c r="AX111" i="38"/>
  <c r="X107" i="38"/>
  <c r="AM107" i="38"/>
  <c r="AR109" i="38"/>
  <c r="AU107" i="38"/>
  <c r="AX110" i="38"/>
  <c r="X106" i="38"/>
  <c r="AM106" i="38"/>
  <c r="AQ105" i="38"/>
  <c r="AR107" i="38"/>
  <c r="AU106" i="38"/>
  <c r="AX108" i="38"/>
  <c r="X105" i="38"/>
  <c r="AM105" i="38"/>
  <c r="AR106" i="38"/>
  <c r="AU105" i="38"/>
  <c r="AX107" i="38"/>
  <c r="L107" i="38"/>
  <c r="K107" i="38"/>
  <c r="J107" i="38"/>
  <c r="I107" i="38"/>
  <c r="H107" i="38"/>
  <c r="C85" i="38"/>
  <c r="C86" i="38"/>
  <c r="C87" i="38"/>
  <c r="H84" i="38"/>
  <c r="D86" i="38"/>
  <c r="D87" i="38"/>
  <c r="I84" i="38"/>
  <c r="E87" i="38"/>
  <c r="J84" i="38"/>
  <c r="K84" i="38"/>
  <c r="L84" i="38"/>
  <c r="H85" i="38"/>
  <c r="I85" i="38"/>
  <c r="J85" i="38"/>
  <c r="K85" i="38"/>
  <c r="L85" i="38"/>
  <c r="H86" i="38"/>
  <c r="I86" i="38"/>
  <c r="J86" i="38"/>
  <c r="K86" i="38"/>
  <c r="L86" i="38"/>
  <c r="C92" i="38"/>
  <c r="C99" i="38"/>
  <c r="D99" i="38"/>
  <c r="X90" i="38"/>
  <c r="AB85" i="38"/>
  <c r="AC86" i="38"/>
  <c r="AC87" i="38"/>
  <c r="AC88" i="38"/>
  <c r="AB89" i="38"/>
  <c r="AC90" i="38"/>
  <c r="AC91" i="38"/>
  <c r="AM90" i="38"/>
  <c r="AQ91" i="38"/>
  <c r="AR93" i="38"/>
  <c r="AU90" i="38"/>
  <c r="AX94" i="38"/>
  <c r="X89" i="38"/>
  <c r="AM89" i="38"/>
  <c r="AR92" i="38"/>
  <c r="AU89" i="38"/>
  <c r="AX93" i="38"/>
  <c r="X88" i="38"/>
  <c r="AM88" i="38"/>
  <c r="AQ88" i="38"/>
  <c r="AR90" i="38"/>
  <c r="AU88" i="38"/>
  <c r="AX91" i="38"/>
  <c r="X87" i="38"/>
  <c r="AM87" i="38"/>
  <c r="AR89" i="38"/>
  <c r="AU87" i="38"/>
  <c r="AX90" i="38"/>
  <c r="X86" i="38"/>
  <c r="AM86" i="38"/>
  <c r="AQ85" i="38"/>
  <c r="AR87" i="38"/>
  <c r="AU86" i="38"/>
  <c r="AX88" i="38"/>
  <c r="X85" i="38"/>
  <c r="AM85" i="38"/>
  <c r="AR86" i="38"/>
  <c r="AU85" i="38"/>
  <c r="AX87" i="38"/>
  <c r="L87" i="38"/>
  <c r="K87" i="38"/>
  <c r="J87" i="38"/>
  <c r="I87" i="38"/>
  <c r="H87" i="38"/>
  <c r="C65" i="38"/>
  <c r="C66" i="38"/>
  <c r="C67" i="38"/>
  <c r="H64" i="38"/>
  <c r="D66" i="38"/>
  <c r="D67" i="38"/>
  <c r="I64" i="38"/>
  <c r="E67" i="38"/>
  <c r="J64" i="38"/>
  <c r="K64" i="38"/>
  <c r="L64" i="38"/>
  <c r="H65" i="38"/>
  <c r="I65" i="38"/>
  <c r="J65" i="38"/>
  <c r="K65" i="38"/>
  <c r="L65" i="38"/>
  <c r="H66" i="38"/>
  <c r="I66" i="38"/>
  <c r="J66" i="38"/>
  <c r="K66" i="38"/>
  <c r="L66" i="38"/>
  <c r="C72" i="38"/>
  <c r="C79" i="38"/>
  <c r="D79" i="38"/>
  <c r="X70" i="38"/>
  <c r="AB65" i="38"/>
  <c r="AC66" i="38"/>
  <c r="AC67" i="38"/>
  <c r="AC68" i="38"/>
  <c r="AB69" i="38"/>
  <c r="AC70" i="38"/>
  <c r="AC71" i="38"/>
  <c r="AM70" i="38"/>
  <c r="AQ71" i="38"/>
  <c r="AR73" i="38"/>
  <c r="AU70" i="38"/>
  <c r="AX74" i="38"/>
  <c r="X69" i="38"/>
  <c r="AM69" i="38"/>
  <c r="AR72" i="38"/>
  <c r="AU69" i="38"/>
  <c r="AX73" i="38"/>
  <c r="X68" i="38"/>
  <c r="AM68" i="38"/>
  <c r="AQ68" i="38"/>
  <c r="AR70" i="38"/>
  <c r="AU68" i="38"/>
  <c r="AX71" i="38"/>
  <c r="X67" i="38"/>
  <c r="AM67" i="38"/>
  <c r="AR69" i="38"/>
  <c r="AU67" i="38"/>
  <c r="AX70" i="38"/>
  <c r="X66" i="38"/>
  <c r="AM66" i="38"/>
  <c r="AQ65" i="38"/>
  <c r="AR67" i="38"/>
  <c r="AU66" i="38"/>
  <c r="AX68" i="38"/>
  <c r="X65" i="38"/>
  <c r="AM65" i="38"/>
  <c r="AR66" i="38"/>
  <c r="AU65" i="38"/>
  <c r="AX67" i="38"/>
  <c r="L67" i="38"/>
  <c r="K67" i="38"/>
  <c r="J67" i="38"/>
  <c r="I67" i="38"/>
  <c r="H67" i="38"/>
  <c r="C45" i="38"/>
  <c r="C46" i="38"/>
  <c r="C47" i="38"/>
  <c r="H44" i="38"/>
  <c r="D46" i="38"/>
  <c r="D47" i="38"/>
  <c r="I44" i="38"/>
  <c r="E47" i="38"/>
  <c r="J44" i="38"/>
  <c r="K44" i="38"/>
  <c r="L44" i="38"/>
  <c r="H45" i="38"/>
  <c r="I45" i="38"/>
  <c r="J45" i="38"/>
  <c r="K45" i="38"/>
  <c r="L45" i="38"/>
  <c r="H46" i="38"/>
  <c r="I46" i="38"/>
  <c r="J46" i="38"/>
  <c r="K46" i="38"/>
  <c r="L46" i="38"/>
  <c r="C52" i="38"/>
  <c r="C59" i="38"/>
  <c r="D59" i="38"/>
  <c r="X50" i="38"/>
  <c r="AB45" i="38"/>
  <c r="AC46" i="38"/>
  <c r="AC47" i="38"/>
  <c r="AC48" i="38"/>
  <c r="AB49" i="38"/>
  <c r="AC50" i="38"/>
  <c r="AC51" i="38"/>
  <c r="AM50" i="38"/>
  <c r="AQ51" i="38"/>
  <c r="AR53" i="38"/>
  <c r="AU50" i="38"/>
  <c r="AX54" i="38"/>
  <c r="X49" i="38"/>
  <c r="AM49" i="38"/>
  <c r="AR52" i="38"/>
  <c r="AU49" i="38"/>
  <c r="AX53" i="38"/>
  <c r="X48" i="38"/>
  <c r="AM48" i="38"/>
  <c r="AQ48" i="38"/>
  <c r="AR50" i="38"/>
  <c r="AU48" i="38"/>
  <c r="AX51" i="38"/>
  <c r="X47" i="38"/>
  <c r="AM47" i="38"/>
  <c r="AR49" i="38"/>
  <c r="AU47" i="38"/>
  <c r="AX50" i="38"/>
  <c r="X46" i="38"/>
  <c r="AM46" i="38"/>
  <c r="AQ45" i="38"/>
  <c r="AR47" i="38"/>
  <c r="AU46" i="38"/>
  <c r="AX48" i="38"/>
  <c r="X45" i="38"/>
  <c r="AM45" i="38"/>
  <c r="AR46" i="38"/>
  <c r="AU45" i="38"/>
  <c r="AX47" i="38"/>
  <c r="L47" i="38"/>
  <c r="K47" i="38"/>
  <c r="J47" i="38"/>
  <c r="I47" i="38"/>
  <c r="H47" i="38"/>
  <c r="C25" i="38"/>
  <c r="C26" i="38"/>
  <c r="C27" i="38"/>
  <c r="H24" i="38"/>
  <c r="D26" i="38"/>
  <c r="D27" i="38"/>
  <c r="I24" i="38"/>
  <c r="E27" i="38"/>
  <c r="J24" i="38"/>
  <c r="K24" i="38"/>
  <c r="L24" i="38"/>
  <c r="H25" i="38"/>
  <c r="I25" i="38"/>
  <c r="J25" i="38"/>
  <c r="K25" i="38"/>
  <c r="L25" i="38"/>
  <c r="H26" i="38"/>
  <c r="I26" i="38"/>
  <c r="J26" i="38"/>
  <c r="K26" i="38"/>
  <c r="L26" i="38"/>
  <c r="C32" i="38"/>
  <c r="C39" i="38"/>
  <c r="D39" i="38"/>
  <c r="X30" i="38"/>
  <c r="AB25" i="38"/>
  <c r="AC26" i="38"/>
  <c r="AC27" i="38"/>
  <c r="AC28" i="38"/>
  <c r="AB29" i="38"/>
  <c r="AC30" i="38"/>
  <c r="AC31" i="38"/>
  <c r="AM30" i="38"/>
  <c r="AQ31" i="38"/>
  <c r="AR33" i="38"/>
  <c r="AU30" i="38"/>
  <c r="AX34" i="38"/>
  <c r="X29" i="38"/>
  <c r="AM29" i="38"/>
  <c r="AR32" i="38"/>
  <c r="AU29" i="38"/>
  <c r="AX33" i="38"/>
  <c r="X28" i="38"/>
  <c r="AM28" i="38"/>
  <c r="AQ28" i="38"/>
  <c r="AR30" i="38"/>
  <c r="AU28" i="38"/>
  <c r="AX31" i="38"/>
  <c r="X27" i="38"/>
  <c r="AM27" i="38"/>
  <c r="AR29" i="38"/>
  <c r="AU27" i="38"/>
  <c r="AX30" i="38"/>
  <c r="X26" i="38"/>
  <c r="AM26" i="38"/>
  <c r="AQ25" i="38"/>
  <c r="AR27" i="38"/>
  <c r="AU26" i="38"/>
  <c r="AX28" i="38"/>
  <c r="X25" i="38"/>
  <c r="AM25" i="38"/>
  <c r="AR26" i="38"/>
  <c r="AU25" i="38"/>
  <c r="AX27" i="38"/>
  <c r="L27" i="38"/>
  <c r="K27" i="38"/>
  <c r="J27" i="38"/>
  <c r="I27" i="38"/>
  <c r="H27" i="38"/>
  <c r="C5" i="38"/>
  <c r="C6" i="38"/>
  <c r="C7" i="38"/>
  <c r="H4" i="38"/>
  <c r="D6" i="38"/>
  <c r="D7" i="38"/>
  <c r="I4" i="38"/>
  <c r="E7" i="38"/>
  <c r="J4" i="38"/>
  <c r="K4" i="38"/>
  <c r="L4" i="38"/>
  <c r="H5" i="38"/>
  <c r="I5" i="38"/>
  <c r="J5" i="38"/>
  <c r="K5" i="38"/>
  <c r="L5" i="38"/>
  <c r="H6" i="38"/>
  <c r="I6" i="38"/>
  <c r="J6" i="38"/>
  <c r="K6" i="38"/>
  <c r="L6" i="38"/>
  <c r="C12" i="38"/>
  <c r="C19" i="38"/>
  <c r="D19" i="38"/>
  <c r="X10" i="38"/>
  <c r="AB5" i="38"/>
  <c r="AC6" i="38"/>
  <c r="AC7" i="38"/>
  <c r="AC8" i="38"/>
  <c r="AB9" i="38"/>
  <c r="AC10" i="38"/>
  <c r="AC11" i="38"/>
  <c r="AM10" i="38"/>
  <c r="AQ11" i="38"/>
  <c r="AR13" i="38"/>
  <c r="AU10" i="38"/>
  <c r="AX14" i="38"/>
  <c r="X9" i="38"/>
  <c r="AM9" i="38"/>
  <c r="AR12" i="38"/>
  <c r="AU9" i="38"/>
  <c r="AX13" i="38"/>
  <c r="X8" i="38"/>
  <c r="AM8" i="38"/>
  <c r="AQ8" i="38"/>
  <c r="AR10" i="38"/>
  <c r="AU8" i="38"/>
  <c r="AX11" i="38"/>
  <c r="X7" i="38"/>
  <c r="AM7" i="38"/>
  <c r="AR9" i="38"/>
  <c r="AU7" i="38"/>
  <c r="AX10" i="38"/>
  <c r="X6" i="38"/>
  <c r="AM6" i="38"/>
  <c r="AQ5" i="38"/>
  <c r="AR7" i="38"/>
  <c r="AU6" i="38"/>
  <c r="AX8" i="38"/>
  <c r="X5" i="38"/>
  <c r="AM5" i="38"/>
  <c r="AR6" i="38"/>
  <c r="AU5" i="38"/>
  <c r="AX7" i="38"/>
  <c r="L7" i="38"/>
  <c r="K7" i="38"/>
  <c r="J7" i="38"/>
  <c r="I7" i="38"/>
  <c r="H7" i="38"/>
  <c r="C105" i="36"/>
  <c r="C106" i="36"/>
  <c r="C107" i="36"/>
  <c r="H104" i="36"/>
  <c r="D106" i="36"/>
  <c r="D107" i="36"/>
  <c r="I104" i="36"/>
  <c r="E107" i="36"/>
  <c r="J104" i="36"/>
  <c r="K104" i="36"/>
  <c r="L104" i="36"/>
  <c r="H105" i="36"/>
  <c r="I105" i="36"/>
  <c r="J105" i="36"/>
  <c r="K105" i="36"/>
  <c r="L105" i="36"/>
  <c r="H106" i="36"/>
  <c r="I106" i="36"/>
  <c r="J106" i="36"/>
  <c r="K106" i="36"/>
  <c r="L106" i="36"/>
  <c r="C112" i="36"/>
  <c r="C119" i="36"/>
  <c r="D119" i="36"/>
  <c r="X110" i="36"/>
  <c r="AB105" i="36"/>
  <c r="AC106" i="36"/>
  <c r="AC107" i="36"/>
  <c r="AC108" i="36"/>
  <c r="AB109" i="36"/>
  <c r="AC110" i="36"/>
  <c r="AC111" i="36"/>
  <c r="AM110" i="36"/>
  <c r="AQ111" i="36"/>
  <c r="AR113" i="36"/>
  <c r="AU110" i="36"/>
  <c r="AX114" i="36"/>
  <c r="X109" i="36"/>
  <c r="AM109" i="36"/>
  <c r="AR112" i="36"/>
  <c r="AU109" i="36"/>
  <c r="AX113" i="36"/>
  <c r="X108" i="36"/>
  <c r="AM108" i="36"/>
  <c r="AQ108" i="36"/>
  <c r="AR110" i="36"/>
  <c r="AU108" i="36"/>
  <c r="AX111" i="36"/>
  <c r="X107" i="36"/>
  <c r="AM107" i="36"/>
  <c r="AR109" i="36"/>
  <c r="AU107" i="36"/>
  <c r="AX110" i="36"/>
  <c r="X106" i="36"/>
  <c r="AM106" i="36"/>
  <c r="AQ105" i="36"/>
  <c r="AR107" i="36"/>
  <c r="AU106" i="36"/>
  <c r="AX108" i="36"/>
  <c r="X105" i="36"/>
  <c r="AM105" i="36"/>
  <c r="AR106" i="36"/>
  <c r="AU105" i="36"/>
  <c r="AX107" i="36"/>
  <c r="L107" i="36"/>
  <c r="K107" i="36"/>
  <c r="J107" i="36"/>
  <c r="I107" i="36"/>
  <c r="H107" i="36"/>
  <c r="C85" i="36"/>
  <c r="C86" i="36"/>
  <c r="C87" i="36"/>
  <c r="H84" i="36"/>
  <c r="D86" i="36"/>
  <c r="D87" i="36"/>
  <c r="I84" i="36"/>
  <c r="E87" i="36"/>
  <c r="J84" i="36"/>
  <c r="K84" i="36"/>
  <c r="L84" i="36"/>
  <c r="H85" i="36"/>
  <c r="I85" i="36"/>
  <c r="J85" i="36"/>
  <c r="K85" i="36"/>
  <c r="L85" i="36"/>
  <c r="H86" i="36"/>
  <c r="I86" i="36"/>
  <c r="J86" i="36"/>
  <c r="K86" i="36"/>
  <c r="L86" i="36"/>
  <c r="C92" i="36"/>
  <c r="C99" i="36"/>
  <c r="D99" i="36"/>
  <c r="X90" i="36"/>
  <c r="AB85" i="36"/>
  <c r="AC86" i="36"/>
  <c r="AC87" i="36"/>
  <c r="AC88" i="36"/>
  <c r="AB89" i="36"/>
  <c r="AC90" i="36"/>
  <c r="AC91" i="36"/>
  <c r="AM90" i="36"/>
  <c r="AQ91" i="36"/>
  <c r="AR93" i="36"/>
  <c r="AU90" i="36"/>
  <c r="AX94" i="36"/>
  <c r="X89" i="36"/>
  <c r="AM89" i="36"/>
  <c r="AR92" i="36"/>
  <c r="AU89" i="36"/>
  <c r="AX93" i="36"/>
  <c r="X88" i="36"/>
  <c r="AM88" i="36"/>
  <c r="AQ88" i="36"/>
  <c r="AR90" i="36"/>
  <c r="AU88" i="36"/>
  <c r="AX91" i="36"/>
  <c r="X87" i="36"/>
  <c r="AM87" i="36"/>
  <c r="AR89" i="36"/>
  <c r="AU87" i="36"/>
  <c r="AX90" i="36"/>
  <c r="X86" i="36"/>
  <c r="AM86" i="36"/>
  <c r="AQ85" i="36"/>
  <c r="AR87" i="36"/>
  <c r="AU86" i="36"/>
  <c r="AX88" i="36"/>
  <c r="X85" i="36"/>
  <c r="AM85" i="36"/>
  <c r="AR86" i="36"/>
  <c r="AU85" i="36"/>
  <c r="AX87" i="36"/>
  <c r="L87" i="36"/>
  <c r="K87" i="36"/>
  <c r="J87" i="36"/>
  <c r="I87" i="36"/>
  <c r="H87" i="36"/>
  <c r="C65" i="36"/>
  <c r="C66" i="36"/>
  <c r="C67" i="36"/>
  <c r="H64" i="36"/>
  <c r="D66" i="36"/>
  <c r="D67" i="36"/>
  <c r="I64" i="36"/>
  <c r="E67" i="36"/>
  <c r="J64" i="36"/>
  <c r="K64" i="36"/>
  <c r="L64" i="36"/>
  <c r="H65" i="36"/>
  <c r="I65" i="36"/>
  <c r="J65" i="36"/>
  <c r="K65" i="36"/>
  <c r="L65" i="36"/>
  <c r="H66" i="36"/>
  <c r="I66" i="36"/>
  <c r="J66" i="36"/>
  <c r="K66" i="36"/>
  <c r="L66" i="36"/>
  <c r="C72" i="36"/>
  <c r="C79" i="36"/>
  <c r="D79" i="36"/>
  <c r="X70" i="36"/>
  <c r="AB65" i="36"/>
  <c r="AC66" i="36"/>
  <c r="AC67" i="36"/>
  <c r="AC68" i="36"/>
  <c r="AB69" i="36"/>
  <c r="AC70" i="36"/>
  <c r="AC71" i="36"/>
  <c r="AM70" i="36"/>
  <c r="AQ71" i="36"/>
  <c r="AR73" i="36"/>
  <c r="AU70" i="36"/>
  <c r="AX74" i="36"/>
  <c r="X69" i="36"/>
  <c r="AM69" i="36"/>
  <c r="AR72" i="36"/>
  <c r="AU69" i="36"/>
  <c r="AX73" i="36"/>
  <c r="X68" i="36"/>
  <c r="AM68" i="36"/>
  <c r="AQ68" i="36"/>
  <c r="AR70" i="36"/>
  <c r="AU68" i="36"/>
  <c r="AX71" i="36"/>
  <c r="X67" i="36"/>
  <c r="AM67" i="36"/>
  <c r="AR69" i="36"/>
  <c r="AU67" i="36"/>
  <c r="AX70" i="36"/>
  <c r="X66" i="36"/>
  <c r="AM66" i="36"/>
  <c r="AQ65" i="36"/>
  <c r="AR67" i="36"/>
  <c r="AU66" i="36"/>
  <c r="AX68" i="36"/>
  <c r="X65" i="36"/>
  <c r="AM65" i="36"/>
  <c r="AR66" i="36"/>
  <c r="AU65" i="36"/>
  <c r="AX67" i="36"/>
  <c r="L67" i="36"/>
  <c r="K67" i="36"/>
  <c r="J67" i="36"/>
  <c r="I67" i="36"/>
  <c r="H67" i="36"/>
  <c r="C45" i="36"/>
  <c r="C46" i="36"/>
  <c r="C47" i="36"/>
  <c r="H44" i="36"/>
  <c r="D46" i="36"/>
  <c r="D47" i="36"/>
  <c r="I44" i="36"/>
  <c r="E47" i="36"/>
  <c r="J44" i="36"/>
  <c r="K44" i="36"/>
  <c r="L44" i="36"/>
  <c r="H45" i="36"/>
  <c r="I45" i="36"/>
  <c r="J45" i="36"/>
  <c r="K45" i="36"/>
  <c r="L45" i="36"/>
  <c r="H46" i="36"/>
  <c r="I46" i="36"/>
  <c r="J46" i="36"/>
  <c r="K46" i="36"/>
  <c r="L46" i="36"/>
  <c r="C52" i="36"/>
  <c r="C59" i="36"/>
  <c r="D59" i="36"/>
  <c r="X50" i="36"/>
  <c r="AB45" i="36"/>
  <c r="AC46" i="36"/>
  <c r="AC47" i="36"/>
  <c r="AC48" i="36"/>
  <c r="AB49" i="36"/>
  <c r="AC50" i="36"/>
  <c r="AC51" i="36"/>
  <c r="AM50" i="36"/>
  <c r="AQ51" i="36"/>
  <c r="AR53" i="36"/>
  <c r="AU50" i="36"/>
  <c r="AX54" i="36"/>
  <c r="X49" i="36"/>
  <c r="AM49" i="36"/>
  <c r="AR52" i="36"/>
  <c r="AU49" i="36"/>
  <c r="AX53" i="36"/>
  <c r="X48" i="36"/>
  <c r="AM48" i="36"/>
  <c r="AQ48" i="36"/>
  <c r="AR50" i="36"/>
  <c r="AU48" i="36"/>
  <c r="AX51" i="36"/>
  <c r="X47" i="36"/>
  <c r="AM47" i="36"/>
  <c r="AR49" i="36"/>
  <c r="AU47" i="36"/>
  <c r="AX50" i="36"/>
  <c r="X46" i="36"/>
  <c r="AM46" i="36"/>
  <c r="AQ45" i="36"/>
  <c r="AR47" i="36"/>
  <c r="AU46" i="36"/>
  <c r="AX48" i="36"/>
  <c r="X45" i="36"/>
  <c r="AM45" i="36"/>
  <c r="AR46" i="36"/>
  <c r="AU45" i="36"/>
  <c r="AX47" i="36"/>
  <c r="L47" i="36"/>
  <c r="K47" i="36"/>
  <c r="J47" i="36"/>
  <c r="I47" i="36"/>
  <c r="H47" i="36"/>
  <c r="C25" i="36"/>
  <c r="C26" i="36"/>
  <c r="C27" i="36"/>
  <c r="H24" i="36"/>
  <c r="D26" i="36"/>
  <c r="D27" i="36"/>
  <c r="I24" i="36"/>
  <c r="E27" i="36"/>
  <c r="J24" i="36"/>
  <c r="K24" i="36"/>
  <c r="L24" i="36"/>
  <c r="H25" i="36"/>
  <c r="I25" i="36"/>
  <c r="J25" i="36"/>
  <c r="K25" i="36"/>
  <c r="L25" i="36"/>
  <c r="H26" i="36"/>
  <c r="I26" i="36"/>
  <c r="J26" i="36"/>
  <c r="K26" i="36"/>
  <c r="L26" i="36"/>
  <c r="C32" i="36"/>
  <c r="C39" i="36"/>
  <c r="D39" i="36"/>
  <c r="X30" i="36"/>
  <c r="AB25" i="36"/>
  <c r="AC26" i="36"/>
  <c r="AC27" i="36"/>
  <c r="AC28" i="36"/>
  <c r="AB29" i="36"/>
  <c r="AC30" i="36"/>
  <c r="AC31" i="36"/>
  <c r="AM30" i="36"/>
  <c r="AQ31" i="36"/>
  <c r="AR33" i="36"/>
  <c r="AU30" i="36"/>
  <c r="AX34" i="36"/>
  <c r="X29" i="36"/>
  <c r="AM29" i="36"/>
  <c r="AR32" i="36"/>
  <c r="AU29" i="36"/>
  <c r="AX33" i="36"/>
  <c r="X28" i="36"/>
  <c r="AM28" i="36"/>
  <c r="AQ28" i="36"/>
  <c r="AR30" i="36"/>
  <c r="AU28" i="36"/>
  <c r="AX31" i="36"/>
  <c r="X27" i="36"/>
  <c r="AM27" i="36"/>
  <c r="AR29" i="36"/>
  <c r="AU27" i="36"/>
  <c r="AX30" i="36"/>
  <c r="X26" i="36"/>
  <c r="AM26" i="36"/>
  <c r="AQ25" i="36"/>
  <c r="AR27" i="36"/>
  <c r="AU26" i="36"/>
  <c r="AX28" i="36"/>
  <c r="X25" i="36"/>
  <c r="AM25" i="36"/>
  <c r="AR26" i="36"/>
  <c r="AU25" i="36"/>
  <c r="AX27" i="36"/>
  <c r="L27" i="36"/>
  <c r="K27" i="36"/>
  <c r="J27" i="36"/>
  <c r="I27" i="36"/>
  <c r="H27" i="36"/>
  <c r="C5" i="36"/>
  <c r="C6" i="36"/>
  <c r="C7" i="36"/>
  <c r="H4" i="36"/>
  <c r="D6" i="36"/>
  <c r="D7" i="36"/>
  <c r="I4" i="36"/>
  <c r="E7" i="36"/>
  <c r="J4" i="36"/>
  <c r="K4" i="36"/>
  <c r="L4" i="36"/>
  <c r="H5" i="36"/>
  <c r="I5" i="36"/>
  <c r="J5" i="36"/>
  <c r="K5" i="36"/>
  <c r="L5" i="36"/>
  <c r="H6" i="36"/>
  <c r="I6" i="36"/>
  <c r="J6" i="36"/>
  <c r="K6" i="36"/>
  <c r="L6" i="36"/>
  <c r="C12" i="36"/>
  <c r="C19" i="36"/>
  <c r="D19" i="36"/>
  <c r="X10" i="36"/>
  <c r="AB5" i="36"/>
  <c r="AC6" i="36"/>
  <c r="AC7" i="36"/>
  <c r="AC8" i="36"/>
  <c r="AB9" i="36"/>
  <c r="AC10" i="36"/>
  <c r="AC11" i="36"/>
  <c r="AM10" i="36"/>
  <c r="AQ11" i="36"/>
  <c r="AR13" i="36"/>
  <c r="AU10" i="36"/>
  <c r="AX14" i="36"/>
  <c r="X9" i="36"/>
  <c r="AM9" i="36"/>
  <c r="AR12" i="36"/>
  <c r="AU9" i="36"/>
  <c r="AX13" i="36"/>
  <c r="X8" i="36"/>
  <c r="AM8" i="36"/>
  <c r="AQ8" i="36"/>
  <c r="AR10" i="36"/>
  <c r="AU8" i="36"/>
  <c r="AX11" i="36"/>
  <c r="X7" i="36"/>
  <c r="AM7" i="36"/>
  <c r="AR9" i="36"/>
  <c r="AU7" i="36"/>
  <c r="AX10" i="36"/>
  <c r="X6" i="36"/>
  <c r="AM6" i="36"/>
  <c r="AQ5" i="36"/>
  <c r="AR7" i="36"/>
  <c r="AU6" i="36"/>
  <c r="AX8" i="36"/>
  <c r="X5" i="36"/>
  <c r="AM5" i="36"/>
  <c r="AR6" i="36"/>
  <c r="AU5" i="36"/>
  <c r="AX7" i="36"/>
  <c r="L7" i="36"/>
  <c r="K7" i="36"/>
  <c r="J7" i="36"/>
  <c r="I7" i="36"/>
  <c r="H7" i="36"/>
  <c r="C105" i="34"/>
  <c r="C106" i="34"/>
  <c r="C107" i="34"/>
  <c r="H104" i="34"/>
  <c r="D106" i="34"/>
  <c r="D107" i="34"/>
  <c r="I104" i="34"/>
  <c r="E107" i="34"/>
  <c r="J104" i="34"/>
  <c r="K104" i="34"/>
  <c r="L104" i="34"/>
  <c r="H105" i="34"/>
  <c r="I105" i="34"/>
  <c r="J105" i="34"/>
  <c r="K105" i="34"/>
  <c r="L105" i="34"/>
  <c r="H106" i="34"/>
  <c r="I106" i="34"/>
  <c r="J106" i="34"/>
  <c r="K106" i="34"/>
  <c r="L106" i="34"/>
  <c r="C112" i="34"/>
  <c r="C119" i="34"/>
  <c r="D119" i="34"/>
  <c r="X110" i="34"/>
  <c r="AB105" i="34"/>
  <c r="AC106" i="34"/>
  <c r="AC107" i="34"/>
  <c r="AC108" i="34"/>
  <c r="AB109" i="34"/>
  <c r="AC110" i="34"/>
  <c r="AC111" i="34"/>
  <c r="AM110" i="34"/>
  <c r="AQ111" i="34"/>
  <c r="AR113" i="34"/>
  <c r="AU110" i="34"/>
  <c r="AX114" i="34"/>
  <c r="X109" i="34"/>
  <c r="AM109" i="34"/>
  <c r="AR112" i="34"/>
  <c r="AU109" i="34"/>
  <c r="AX113" i="34"/>
  <c r="X108" i="34"/>
  <c r="AM108" i="34"/>
  <c r="AQ108" i="34"/>
  <c r="AR110" i="34"/>
  <c r="AU108" i="34"/>
  <c r="AX111" i="34"/>
  <c r="X107" i="34"/>
  <c r="AM107" i="34"/>
  <c r="AR109" i="34"/>
  <c r="AU107" i="34"/>
  <c r="AX110" i="34"/>
  <c r="X106" i="34"/>
  <c r="AM106" i="34"/>
  <c r="AQ105" i="34"/>
  <c r="AR107" i="34"/>
  <c r="AU106" i="34"/>
  <c r="AX108" i="34"/>
  <c r="X105" i="34"/>
  <c r="AM105" i="34"/>
  <c r="AR106" i="34"/>
  <c r="AU105" i="34"/>
  <c r="AX107" i="34"/>
  <c r="L107" i="34"/>
  <c r="K107" i="34"/>
  <c r="J107" i="34"/>
  <c r="I107" i="34"/>
  <c r="H107" i="34"/>
  <c r="C85" i="34"/>
  <c r="C86" i="34"/>
  <c r="C87" i="34"/>
  <c r="H84" i="34"/>
  <c r="D86" i="34"/>
  <c r="D87" i="34"/>
  <c r="I84" i="34"/>
  <c r="E87" i="34"/>
  <c r="J84" i="34"/>
  <c r="K84" i="34"/>
  <c r="L84" i="34"/>
  <c r="H85" i="34"/>
  <c r="I85" i="34"/>
  <c r="J85" i="34"/>
  <c r="K85" i="34"/>
  <c r="L85" i="34"/>
  <c r="H86" i="34"/>
  <c r="I86" i="34"/>
  <c r="J86" i="34"/>
  <c r="K86" i="34"/>
  <c r="L86" i="34"/>
  <c r="C92" i="34"/>
  <c r="C99" i="34"/>
  <c r="D99" i="34"/>
  <c r="X90" i="34"/>
  <c r="AB85" i="34"/>
  <c r="AC86" i="34"/>
  <c r="AC87" i="34"/>
  <c r="AC88" i="34"/>
  <c r="AB89" i="34"/>
  <c r="AC90" i="34"/>
  <c r="AC91" i="34"/>
  <c r="AM90" i="34"/>
  <c r="AQ91" i="34"/>
  <c r="AR93" i="34"/>
  <c r="AU90" i="34"/>
  <c r="AX94" i="34"/>
  <c r="X89" i="34"/>
  <c r="AM89" i="34"/>
  <c r="AR92" i="34"/>
  <c r="AU89" i="34"/>
  <c r="AX93" i="34"/>
  <c r="X88" i="34"/>
  <c r="AM88" i="34"/>
  <c r="AQ88" i="34"/>
  <c r="AR90" i="34"/>
  <c r="AU88" i="34"/>
  <c r="AX91" i="34"/>
  <c r="X87" i="34"/>
  <c r="AM87" i="34"/>
  <c r="AR89" i="34"/>
  <c r="AU87" i="34"/>
  <c r="AX90" i="34"/>
  <c r="X86" i="34"/>
  <c r="AM86" i="34"/>
  <c r="AQ85" i="34"/>
  <c r="AR87" i="34"/>
  <c r="AU86" i="34"/>
  <c r="AX88" i="34"/>
  <c r="X85" i="34"/>
  <c r="AM85" i="34"/>
  <c r="AR86" i="34"/>
  <c r="AU85" i="34"/>
  <c r="AX87" i="34"/>
  <c r="L87" i="34"/>
  <c r="K87" i="34"/>
  <c r="J87" i="34"/>
  <c r="I87" i="34"/>
  <c r="H87" i="34"/>
  <c r="C65" i="34"/>
  <c r="C66" i="34"/>
  <c r="C67" i="34"/>
  <c r="H64" i="34"/>
  <c r="D66" i="34"/>
  <c r="D67" i="34"/>
  <c r="I64" i="34"/>
  <c r="E67" i="34"/>
  <c r="J64" i="34"/>
  <c r="K64" i="34"/>
  <c r="L64" i="34"/>
  <c r="H65" i="34"/>
  <c r="I65" i="34"/>
  <c r="J65" i="34"/>
  <c r="K65" i="34"/>
  <c r="L65" i="34"/>
  <c r="H66" i="34"/>
  <c r="I66" i="34"/>
  <c r="J66" i="34"/>
  <c r="K66" i="34"/>
  <c r="L66" i="34"/>
  <c r="C72" i="34"/>
  <c r="C79" i="34"/>
  <c r="D79" i="34"/>
  <c r="X70" i="34"/>
  <c r="AB65" i="34"/>
  <c r="AC66" i="34"/>
  <c r="AC67" i="34"/>
  <c r="AC68" i="34"/>
  <c r="AB69" i="34"/>
  <c r="AC70" i="34"/>
  <c r="AC71" i="34"/>
  <c r="AM70" i="34"/>
  <c r="AQ71" i="34"/>
  <c r="AR73" i="34"/>
  <c r="AU70" i="34"/>
  <c r="AX74" i="34"/>
  <c r="X69" i="34"/>
  <c r="AM69" i="34"/>
  <c r="AR72" i="34"/>
  <c r="AU69" i="34"/>
  <c r="AX73" i="34"/>
  <c r="X68" i="34"/>
  <c r="AM68" i="34"/>
  <c r="AQ68" i="34"/>
  <c r="AR70" i="34"/>
  <c r="AU68" i="34"/>
  <c r="AX71" i="34"/>
  <c r="X67" i="34"/>
  <c r="AM67" i="34"/>
  <c r="AR69" i="34"/>
  <c r="AU67" i="34"/>
  <c r="AX70" i="34"/>
  <c r="X66" i="34"/>
  <c r="AM66" i="34"/>
  <c r="AQ65" i="34"/>
  <c r="AR67" i="34"/>
  <c r="AU66" i="34"/>
  <c r="AX68" i="34"/>
  <c r="X65" i="34"/>
  <c r="AM65" i="34"/>
  <c r="AR66" i="34"/>
  <c r="AU65" i="34"/>
  <c r="AX67" i="34"/>
  <c r="L67" i="34"/>
  <c r="K67" i="34"/>
  <c r="J67" i="34"/>
  <c r="I67" i="34"/>
  <c r="H67" i="34"/>
  <c r="C45" i="34"/>
  <c r="C46" i="34"/>
  <c r="C47" i="34"/>
  <c r="H44" i="34"/>
  <c r="D46" i="34"/>
  <c r="D47" i="34"/>
  <c r="I44" i="34"/>
  <c r="E47" i="34"/>
  <c r="J44" i="34"/>
  <c r="K44" i="34"/>
  <c r="L44" i="34"/>
  <c r="H45" i="34"/>
  <c r="I45" i="34"/>
  <c r="J45" i="34"/>
  <c r="K45" i="34"/>
  <c r="L45" i="34"/>
  <c r="H46" i="34"/>
  <c r="I46" i="34"/>
  <c r="J46" i="34"/>
  <c r="K46" i="34"/>
  <c r="L46" i="34"/>
  <c r="C52" i="34"/>
  <c r="C59" i="34"/>
  <c r="D59" i="34"/>
  <c r="X50" i="34"/>
  <c r="AB45" i="34"/>
  <c r="AC46" i="34"/>
  <c r="AC47" i="34"/>
  <c r="AC48" i="34"/>
  <c r="AB49" i="34"/>
  <c r="AC50" i="34"/>
  <c r="AC51" i="34"/>
  <c r="AM50" i="34"/>
  <c r="AQ51" i="34"/>
  <c r="AR53" i="34"/>
  <c r="AU50" i="34"/>
  <c r="AX54" i="34"/>
  <c r="X49" i="34"/>
  <c r="AM49" i="34"/>
  <c r="AR52" i="34"/>
  <c r="AU49" i="34"/>
  <c r="AX53" i="34"/>
  <c r="X48" i="34"/>
  <c r="AM48" i="34"/>
  <c r="AQ48" i="34"/>
  <c r="AR50" i="34"/>
  <c r="AU48" i="34"/>
  <c r="AX51" i="34"/>
  <c r="X47" i="34"/>
  <c r="AM47" i="34"/>
  <c r="AR49" i="34"/>
  <c r="AU47" i="34"/>
  <c r="AX50" i="34"/>
  <c r="X46" i="34"/>
  <c r="AM46" i="34"/>
  <c r="AQ45" i="34"/>
  <c r="AR47" i="34"/>
  <c r="AU46" i="34"/>
  <c r="AX48" i="34"/>
  <c r="X45" i="34"/>
  <c r="AM45" i="34"/>
  <c r="AR46" i="34"/>
  <c r="AU45" i="34"/>
  <c r="AX47" i="34"/>
  <c r="L47" i="34"/>
  <c r="K47" i="34"/>
  <c r="J47" i="34"/>
  <c r="I47" i="34"/>
  <c r="H47" i="34"/>
  <c r="C25" i="34"/>
  <c r="C26" i="34"/>
  <c r="C27" i="34"/>
  <c r="H24" i="34"/>
  <c r="D26" i="34"/>
  <c r="D27" i="34"/>
  <c r="I24" i="34"/>
  <c r="E27" i="34"/>
  <c r="J24" i="34"/>
  <c r="K24" i="34"/>
  <c r="L24" i="34"/>
  <c r="H25" i="34"/>
  <c r="I25" i="34"/>
  <c r="J25" i="34"/>
  <c r="K25" i="34"/>
  <c r="L25" i="34"/>
  <c r="H26" i="34"/>
  <c r="I26" i="34"/>
  <c r="J26" i="34"/>
  <c r="K26" i="34"/>
  <c r="L26" i="34"/>
  <c r="C32" i="34"/>
  <c r="C39" i="34"/>
  <c r="D39" i="34"/>
  <c r="X30" i="34"/>
  <c r="AB25" i="34"/>
  <c r="AC26" i="34"/>
  <c r="AC27" i="34"/>
  <c r="AC28" i="34"/>
  <c r="AB29" i="34"/>
  <c r="AC30" i="34"/>
  <c r="AC31" i="34"/>
  <c r="AM30" i="34"/>
  <c r="AQ31" i="34"/>
  <c r="AR33" i="34"/>
  <c r="AU30" i="34"/>
  <c r="AX34" i="34"/>
  <c r="X29" i="34"/>
  <c r="AM29" i="34"/>
  <c r="AR32" i="34"/>
  <c r="AU29" i="34"/>
  <c r="AX33" i="34"/>
  <c r="X28" i="34"/>
  <c r="AM28" i="34"/>
  <c r="AQ28" i="34"/>
  <c r="AR30" i="34"/>
  <c r="AU28" i="34"/>
  <c r="AX31" i="34"/>
  <c r="X27" i="34"/>
  <c r="AM27" i="34"/>
  <c r="AR29" i="34"/>
  <c r="AU27" i="34"/>
  <c r="AX30" i="34"/>
  <c r="X26" i="34"/>
  <c r="AM26" i="34"/>
  <c r="AQ25" i="34"/>
  <c r="AR27" i="34"/>
  <c r="AU26" i="34"/>
  <c r="AX28" i="34"/>
  <c r="X25" i="34"/>
  <c r="AM25" i="34"/>
  <c r="AR26" i="34"/>
  <c r="AU25" i="34"/>
  <c r="AX27" i="34"/>
  <c r="L27" i="34"/>
  <c r="K27" i="34"/>
  <c r="J27" i="34"/>
  <c r="I27" i="34"/>
  <c r="H27" i="34"/>
  <c r="C5" i="34"/>
  <c r="C6" i="34"/>
  <c r="C7" i="34"/>
  <c r="H4" i="34"/>
  <c r="D6" i="34"/>
  <c r="D7" i="34"/>
  <c r="I4" i="34"/>
  <c r="E7" i="34"/>
  <c r="J4" i="34"/>
  <c r="K4" i="34"/>
  <c r="L4" i="34"/>
  <c r="H5" i="34"/>
  <c r="I5" i="34"/>
  <c r="J5" i="34"/>
  <c r="K5" i="34"/>
  <c r="L5" i="34"/>
  <c r="H6" i="34"/>
  <c r="I6" i="34"/>
  <c r="J6" i="34"/>
  <c r="K6" i="34"/>
  <c r="L6" i="34"/>
  <c r="C12" i="34"/>
  <c r="C19" i="34"/>
  <c r="D19" i="34"/>
  <c r="X10" i="34"/>
  <c r="AB5" i="34"/>
  <c r="AC6" i="34"/>
  <c r="AC7" i="34"/>
  <c r="AC8" i="34"/>
  <c r="AB9" i="34"/>
  <c r="AC10" i="34"/>
  <c r="AC11" i="34"/>
  <c r="AM10" i="34"/>
  <c r="AQ11" i="34"/>
  <c r="AR13" i="34"/>
  <c r="AU10" i="34"/>
  <c r="AX14" i="34"/>
  <c r="X9" i="34"/>
  <c r="AM9" i="34"/>
  <c r="AR12" i="34"/>
  <c r="AU9" i="34"/>
  <c r="AX13" i="34"/>
  <c r="X8" i="34"/>
  <c r="AM8" i="34"/>
  <c r="AQ8" i="34"/>
  <c r="AR10" i="34"/>
  <c r="AU8" i="34"/>
  <c r="AX11" i="34"/>
  <c r="X7" i="34"/>
  <c r="AM7" i="34"/>
  <c r="AR9" i="34"/>
  <c r="AU7" i="34"/>
  <c r="AX10" i="34"/>
  <c r="X6" i="34"/>
  <c r="AM6" i="34"/>
  <c r="AQ5" i="34"/>
  <c r="AR7" i="34"/>
  <c r="AU6" i="34"/>
  <c r="AX8" i="34"/>
  <c r="X5" i="34"/>
  <c r="AM5" i="34"/>
  <c r="AR6" i="34"/>
  <c r="AU5" i="34"/>
  <c r="AX7" i="34"/>
  <c r="L7" i="34"/>
  <c r="K7" i="34"/>
  <c r="J7" i="34"/>
  <c r="I7" i="34"/>
  <c r="H7" i="34"/>
  <c r="C105" i="32"/>
  <c r="C106" i="32"/>
  <c r="C107" i="32"/>
  <c r="H104" i="32"/>
  <c r="D106" i="32"/>
  <c r="D107" i="32"/>
  <c r="I104" i="32"/>
  <c r="E107" i="32"/>
  <c r="J104" i="32"/>
  <c r="K104" i="32"/>
  <c r="L104" i="32"/>
  <c r="H105" i="32"/>
  <c r="I105" i="32"/>
  <c r="J105" i="32"/>
  <c r="K105" i="32"/>
  <c r="L105" i="32"/>
  <c r="H106" i="32"/>
  <c r="I106" i="32"/>
  <c r="J106" i="32"/>
  <c r="K106" i="32"/>
  <c r="L106" i="32"/>
  <c r="C112" i="32"/>
  <c r="C119" i="32"/>
  <c r="D119" i="32"/>
  <c r="X110" i="32"/>
  <c r="AB105" i="32"/>
  <c r="AC106" i="32"/>
  <c r="AC107" i="32"/>
  <c r="AC108" i="32"/>
  <c r="AB109" i="32"/>
  <c r="AC110" i="32"/>
  <c r="AC111" i="32"/>
  <c r="AM110" i="32"/>
  <c r="AQ111" i="32"/>
  <c r="AR113" i="32"/>
  <c r="AU110" i="32"/>
  <c r="AX114" i="32"/>
  <c r="X109" i="32"/>
  <c r="AM109" i="32"/>
  <c r="AR112" i="32"/>
  <c r="AU109" i="32"/>
  <c r="AX113" i="32"/>
  <c r="X108" i="32"/>
  <c r="AM108" i="32"/>
  <c r="AQ108" i="32"/>
  <c r="AR110" i="32"/>
  <c r="AU108" i="32"/>
  <c r="AX111" i="32"/>
  <c r="X107" i="32"/>
  <c r="AM107" i="32"/>
  <c r="AR109" i="32"/>
  <c r="AU107" i="32"/>
  <c r="AX110" i="32"/>
  <c r="X106" i="32"/>
  <c r="AM106" i="32"/>
  <c r="AQ105" i="32"/>
  <c r="AR107" i="32"/>
  <c r="AU106" i="32"/>
  <c r="AX108" i="32"/>
  <c r="X105" i="32"/>
  <c r="AM105" i="32"/>
  <c r="AR106" i="32"/>
  <c r="AU105" i="32"/>
  <c r="AX107" i="32"/>
  <c r="L107" i="32"/>
  <c r="K107" i="32"/>
  <c r="J107" i="32"/>
  <c r="I107" i="32"/>
  <c r="H107" i="32"/>
  <c r="C85" i="32"/>
  <c r="C86" i="32"/>
  <c r="C87" i="32"/>
  <c r="H84" i="32"/>
  <c r="D86" i="32"/>
  <c r="D87" i="32"/>
  <c r="I84" i="32"/>
  <c r="E87" i="32"/>
  <c r="J84" i="32"/>
  <c r="K84" i="32"/>
  <c r="L84" i="32"/>
  <c r="H85" i="32"/>
  <c r="I85" i="32"/>
  <c r="J85" i="32"/>
  <c r="K85" i="32"/>
  <c r="L85" i="32"/>
  <c r="H86" i="32"/>
  <c r="I86" i="32"/>
  <c r="J86" i="32"/>
  <c r="K86" i="32"/>
  <c r="L86" i="32"/>
  <c r="C92" i="32"/>
  <c r="C99" i="32"/>
  <c r="D99" i="32"/>
  <c r="X90" i="32"/>
  <c r="AB85" i="32"/>
  <c r="AC86" i="32"/>
  <c r="AC87" i="32"/>
  <c r="AC88" i="32"/>
  <c r="AB89" i="32"/>
  <c r="AC90" i="32"/>
  <c r="AC91" i="32"/>
  <c r="AM90" i="32"/>
  <c r="AQ91" i="32"/>
  <c r="AR93" i="32"/>
  <c r="AU90" i="32"/>
  <c r="AX94" i="32"/>
  <c r="X89" i="32"/>
  <c r="AM89" i="32"/>
  <c r="AR92" i="32"/>
  <c r="AU89" i="32"/>
  <c r="AX93" i="32"/>
  <c r="X88" i="32"/>
  <c r="AM88" i="32"/>
  <c r="AQ88" i="32"/>
  <c r="AR90" i="32"/>
  <c r="AU88" i="32"/>
  <c r="AX91" i="32"/>
  <c r="X87" i="32"/>
  <c r="AM87" i="32"/>
  <c r="AR89" i="32"/>
  <c r="AU87" i="32"/>
  <c r="AX90" i="32"/>
  <c r="X86" i="32"/>
  <c r="AM86" i="32"/>
  <c r="AQ85" i="32"/>
  <c r="AR87" i="32"/>
  <c r="AU86" i="32"/>
  <c r="AX88" i="32"/>
  <c r="X85" i="32"/>
  <c r="AM85" i="32"/>
  <c r="AR86" i="32"/>
  <c r="AU85" i="32"/>
  <c r="AX87" i="32"/>
  <c r="L87" i="32"/>
  <c r="K87" i="32"/>
  <c r="J87" i="32"/>
  <c r="I87" i="32"/>
  <c r="H87" i="32"/>
  <c r="C65" i="32"/>
  <c r="C66" i="32"/>
  <c r="C67" i="32"/>
  <c r="H64" i="32"/>
  <c r="D66" i="32"/>
  <c r="D67" i="32"/>
  <c r="I64" i="32"/>
  <c r="E67" i="32"/>
  <c r="J64" i="32"/>
  <c r="K64" i="32"/>
  <c r="L64" i="32"/>
  <c r="H65" i="32"/>
  <c r="I65" i="32"/>
  <c r="J65" i="32"/>
  <c r="K65" i="32"/>
  <c r="L65" i="32"/>
  <c r="H66" i="32"/>
  <c r="I66" i="32"/>
  <c r="J66" i="32"/>
  <c r="K66" i="32"/>
  <c r="L66" i="32"/>
  <c r="C72" i="32"/>
  <c r="C79" i="32"/>
  <c r="D79" i="32"/>
  <c r="X70" i="32"/>
  <c r="AB65" i="32"/>
  <c r="AC66" i="32"/>
  <c r="AC67" i="32"/>
  <c r="AC68" i="32"/>
  <c r="AB69" i="32"/>
  <c r="AC70" i="32"/>
  <c r="AC71" i="32"/>
  <c r="AM70" i="32"/>
  <c r="AQ71" i="32"/>
  <c r="AR73" i="32"/>
  <c r="AU70" i="32"/>
  <c r="AX74" i="32"/>
  <c r="X69" i="32"/>
  <c r="AM69" i="32"/>
  <c r="AR72" i="32"/>
  <c r="AU69" i="32"/>
  <c r="AX73" i="32"/>
  <c r="X68" i="32"/>
  <c r="AM68" i="32"/>
  <c r="AQ68" i="32"/>
  <c r="AR70" i="32"/>
  <c r="AU68" i="32"/>
  <c r="AX71" i="32"/>
  <c r="X67" i="32"/>
  <c r="AM67" i="32"/>
  <c r="AR69" i="32"/>
  <c r="AU67" i="32"/>
  <c r="AX70" i="32"/>
  <c r="X66" i="32"/>
  <c r="AM66" i="32"/>
  <c r="AQ65" i="32"/>
  <c r="AR67" i="32"/>
  <c r="AU66" i="32"/>
  <c r="AX68" i="32"/>
  <c r="X65" i="32"/>
  <c r="AM65" i="32"/>
  <c r="AR66" i="32"/>
  <c r="AU65" i="32"/>
  <c r="AX67" i="32"/>
  <c r="L67" i="32"/>
  <c r="K67" i="32"/>
  <c r="J67" i="32"/>
  <c r="I67" i="32"/>
  <c r="H67" i="32"/>
  <c r="C45" i="32"/>
  <c r="C46" i="32"/>
  <c r="C47" i="32"/>
  <c r="H44" i="32"/>
  <c r="D46" i="32"/>
  <c r="D47" i="32"/>
  <c r="I44" i="32"/>
  <c r="E47" i="32"/>
  <c r="J44" i="32"/>
  <c r="K44" i="32"/>
  <c r="L44" i="32"/>
  <c r="H45" i="32"/>
  <c r="I45" i="32"/>
  <c r="J45" i="32"/>
  <c r="K45" i="32"/>
  <c r="L45" i="32"/>
  <c r="H46" i="32"/>
  <c r="I46" i="32"/>
  <c r="J46" i="32"/>
  <c r="K46" i="32"/>
  <c r="L46" i="32"/>
  <c r="C52" i="32"/>
  <c r="C59" i="32"/>
  <c r="D59" i="32"/>
  <c r="X50" i="32"/>
  <c r="AB45" i="32"/>
  <c r="AC46" i="32"/>
  <c r="AC47" i="32"/>
  <c r="AC48" i="32"/>
  <c r="AB49" i="32"/>
  <c r="AC50" i="32"/>
  <c r="AC51" i="32"/>
  <c r="AM50" i="32"/>
  <c r="AQ51" i="32"/>
  <c r="AR53" i="32"/>
  <c r="AU50" i="32"/>
  <c r="AX54" i="32"/>
  <c r="X49" i="32"/>
  <c r="AM49" i="32"/>
  <c r="AR52" i="32"/>
  <c r="AU49" i="32"/>
  <c r="AX53" i="32"/>
  <c r="X48" i="32"/>
  <c r="AM48" i="32"/>
  <c r="AQ48" i="32"/>
  <c r="AR50" i="32"/>
  <c r="AU48" i="32"/>
  <c r="AX51" i="32"/>
  <c r="X47" i="32"/>
  <c r="AM47" i="32"/>
  <c r="AR49" i="32"/>
  <c r="AU47" i="32"/>
  <c r="AX50" i="32"/>
  <c r="X46" i="32"/>
  <c r="AM46" i="32"/>
  <c r="AQ45" i="32"/>
  <c r="AR47" i="32"/>
  <c r="AU46" i="32"/>
  <c r="AX48" i="32"/>
  <c r="X45" i="32"/>
  <c r="AM45" i="32"/>
  <c r="AR46" i="32"/>
  <c r="AU45" i="32"/>
  <c r="AX47" i="32"/>
  <c r="L47" i="32"/>
  <c r="K47" i="32"/>
  <c r="J47" i="32"/>
  <c r="I47" i="32"/>
  <c r="H47" i="32"/>
  <c r="C25" i="32"/>
  <c r="C26" i="32"/>
  <c r="C27" i="32"/>
  <c r="H24" i="32"/>
  <c r="D26" i="32"/>
  <c r="D27" i="32"/>
  <c r="I24" i="32"/>
  <c r="E27" i="32"/>
  <c r="J24" i="32"/>
  <c r="K24" i="32"/>
  <c r="L24" i="32"/>
  <c r="H25" i="32"/>
  <c r="I25" i="32"/>
  <c r="J25" i="32"/>
  <c r="K25" i="32"/>
  <c r="L25" i="32"/>
  <c r="H26" i="32"/>
  <c r="I26" i="32"/>
  <c r="J26" i="32"/>
  <c r="K26" i="32"/>
  <c r="L26" i="32"/>
  <c r="C32" i="32"/>
  <c r="C39" i="32"/>
  <c r="D39" i="32"/>
  <c r="X30" i="32"/>
  <c r="AB25" i="32"/>
  <c r="AC26" i="32"/>
  <c r="AC27" i="32"/>
  <c r="AC28" i="32"/>
  <c r="AB29" i="32"/>
  <c r="AC30" i="32"/>
  <c r="AC31" i="32"/>
  <c r="AM30" i="32"/>
  <c r="AQ31" i="32"/>
  <c r="AR33" i="32"/>
  <c r="AU30" i="32"/>
  <c r="AX34" i="32"/>
  <c r="X29" i="32"/>
  <c r="AM29" i="32"/>
  <c r="AR32" i="32"/>
  <c r="AU29" i="32"/>
  <c r="AX33" i="32"/>
  <c r="X28" i="32"/>
  <c r="AM28" i="32"/>
  <c r="AQ28" i="32"/>
  <c r="AR30" i="32"/>
  <c r="AU28" i="32"/>
  <c r="AX31" i="32"/>
  <c r="X27" i="32"/>
  <c r="AM27" i="32"/>
  <c r="AR29" i="32"/>
  <c r="AU27" i="32"/>
  <c r="AX30" i="32"/>
  <c r="X26" i="32"/>
  <c r="AM26" i="32"/>
  <c r="AQ25" i="32"/>
  <c r="AR27" i="32"/>
  <c r="AU26" i="32"/>
  <c r="AX28" i="32"/>
  <c r="X25" i="32"/>
  <c r="AM25" i="32"/>
  <c r="AR26" i="32"/>
  <c r="AU25" i="32"/>
  <c r="AX27" i="32"/>
  <c r="L27" i="32"/>
  <c r="K27" i="32"/>
  <c r="J27" i="32"/>
  <c r="I27" i="32"/>
  <c r="H27" i="32"/>
  <c r="C5" i="32"/>
  <c r="C6" i="32"/>
  <c r="C7" i="32"/>
  <c r="H4" i="32"/>
  <c r="D6" i="32"/>
  <c r="D7" i="32"/>
  <c r="I4" i="32"/>
  <c r="E7" i="32"/>
  <c r="J4" i="32"/>
  <c r="K4" i="32"/>
  <c r="L4" i="32"/>
  <c r="H5" i="32"/>
  <c r="I5" i="32"/>
  <c r="J5" i="32"/>
  <c r="K5" i="32"/>
  <c r="L5" i="32"/>
  <c r="H6" i="32"/>
  <c r="I6" i="32"/>
  <c r="J6" i="32"/>
  <c r="K6" i="32"/>
  <c r="L6" i="32"/>
  <c r="C12" i="32"/>
  <c r="C19" i="32"/>
  <c r="D19" i="32"/>
  <c r="X10" i="32"/>
  <c r="AB5" i="32"/>
  <c r="AC6" i="32"/>
  <c r="AC7" i="32"/>
  <c r="AC8" i="32"/>
  <c r="AB9" i="32"/>
  <c r="AC10" i="32"/>
  <c r="AC11" i="32"/>
  <c r="AM10" i="32"/>
  <c r="AQ11" i="32"/>
  <c r="AR13" i="32"/>
  <c r="AU10" i="32"/>
  <c r="AX14" i="32"/>
  <c r="X9" i="32"/>
  <c r="AM9" i="32"/>
  <c r="AR12" i="32"/>
  <c r="AU9" i="32"/>
  <c r="AX13" i="32"/>
  <c r="X8" i="32"/>
  <c r="AM8" i="32"/>
  <c r="AQ8" i="32"/>
  <c r="AR10" i="32"/>
  <c r="AU8" i="32"/>
  <c r="AX11" i="32"/>
  <c r="X7" i="32"/>
  <c r="AM7" i="32"/>
  <c r="AR9" i="32"/>
  <c r="AU7" i="32"/>
  <c r="AX10" i="32"/>
  <c r="X6" i="32"/>
  <c r="AM6" i="32"/>
  <c r="AQ5" i="32"/>
  <c r="AR7" i="32"/>
  <c r="AU6" i="32"/>
  <c r="AX8" i="32"/>
  <c r="X5" i="32"/>
  <c r="AM5" i="32"/>
  <c r="AR6" i="32"/>
  <c r="AU5" i="32"/>
  <c r="AX7" i="32"/>
  <c r="L7" i="32"/>
  <c r="K7" i="32"/>
  <c r="J7" i="32"/>
  <c r="I7" i="32"/>
  <c r="H7" i="32"/>
  <c r="C107" i="30"/>
  <c r="H104" i="30"/>
  <c r="D104" i="30"/>
  <c r="D107" i="30"/>
  <c r="I104" i="30"/>
  <c r="E104" i="30"/>
  <c r="E105" i="30"/>
  <c r="E107" i="30"/>
  <c r="J104" i="30"/>
  <c r="K104" i="30"/>
  <c r="L104" i="30"/>
  <c r="H105" i="30"/>
  <c r="I105" i="30"/>
  <c r="J105" i="30"/>
  <c r="K105" i="30"/>
  <c r="L105" i="30"/>
  <c r="H106" i="30"/>
  <c r="I106" i="30"/>
  <c r="J106" i="30"/>
  <c r="K106" i="30"/>
  <c r="L106" i="30"/>
  <c r="C112" i="30"/>
  <c r="C119" i="30"/>
  <c r="D119" i="30"/>
  <c r="X110" i="30"/>
  <c r="AB105" i="30"/>
  <c r="AC106" i="30"/>
  <c r="AC107" i="30"/>
  <c r="AC108" i="30"/>
  <c r="AB109" i="30"/>
  <c r="AC110" i="30"/>
  <c r="AC111" i="30"/>
  <c r="AM110" i="30"/>
  <c r="AQ111" i="30"/>
  <c r="AR113" i="30"/>
  <c r="AU110" i="30"/>
  <c r="AX114" i="30"/>
  <c r="X109" i="30"/>
  <c r="AM109" i="30"/>
  <c r="AR112" i="30"/>
  <c r="AU109" i="30"/>
  <c r="AX113" i="30"/>
  <c r="X108" i="30"/>
  <c r="AM108" i="30"/>
  <c r="AQ108" i="30"/>
  <c r="AR110" i="30"/>
  <c r="AU108" i="30"/>
  <c r="AX111" i="30"/>
  <c r="X107" i="30"/>
  <c r="AM107" i="30"/>
  <c r="AR109" i="30"/>
  <c r="AU107" i="30"/>
  <c r="AX110" i="30"/>
  <c r="X106" i="30"/>
  <c r="AM106" i="30"/>
  <c r="AQ105" i="30"/>
  <c r="AR107" i="30"/>
  <c r="AU106" i="30"/>
  <c r="AX108" i="30"/>
  <c r="X105" i="30"/>
  <c r="AM105" i="30"/>
  <c r="AR106" i="30"/>
  <c r="AU105" i="30"/>
  <c r="AX107" i="30"/>
  <c r="L107" i="30"/>
  <c r="K107" i="30"/>
  <c r="J107" i="30"/>
  <c r="I107" i="30"/>
  <c r="H107" i="30"/>
  <c r="C87" i="30"/>
  <c r="H84" i="30"/>
  <c r="D84" i="30"/>
  <c r="D87" i="30"/>
  <c r="I84" i="30"/>
  <c r="E84" i="30"/>
  <c r="E85" i="30"/>
  <c r="E87" i="30"/>
  <c r="J84" i="30"/>
  <c r="K84" i="30"/>
  <c r="L84" i="30"/>
  <c r="H85" i="30"/>
  <c r="I85" i="30"/>
  <c r="J85" i="30"/>
  <c r="K85" i="30"/>
  <c r="L85" i="30"/>
  <c r="H86" i="30"/>
  <c r="I86" i="30"/>
  <c r="J86" i="30"/>
  <c r="K86" i="30"/>
  <c r="L86" i="30"/>
  <c r="C92" i="30"/>
  <c r="C99" i="30"/>
  <c r="D99" i="30"/>
  <c r="X90" i="30"/>
  <c r="AB85" i="30"/>
  <c r="AC86" i="30"/>
  <c r="AC87" i="30"/>
  <c r="AC88" i="30"/>
  <c r="AB89" i="30"/>
  <c r="AC90" i="30"/>
  <c r="AC91" i="30"/>
  <c r="AM90" i="30"/>
  <c r="AQ91" i="30"/>
  <c r="AR93" i="30"/>
  <c r="AU90" i="30"/>
  <c r="AX94" i="30"/>
  <c r="X89" i="30"/>
  <c r="AM89" i="30"/>
  <c r="AR92" i="30"/>
  <c r="AU89" i="30"/>
  <c r="AX93" i="30"/>
  <c r="X88" i="30"/>
  <c r="AM88" i="30"/>
  <c r="AQ88" i="30"/>
  <c r="AR90" i="30"/>
  <c r="AU88" i="30"/>
  <c r="AX91" i="30"/>
  <c r="X87" i="30"/>
  <c r="AM87" i="30"/>
  <c r="AR89" i="30"/>
  <c r="AU87" i="30"/>
  <c r="AX90" i="30"/>
  <c r="X86" i="30"/>
  <c r="AM86" i="30"/>
  <c r="AQ85" i="30"/>
  <c r="AR87" i="30"/>
  <c r="AU86" i="30"/>
  <c r="AX88" i="30"/>
  <c r="X85" i="30"/>
  <c r="AM85" i="30"/>
  <c r="AR86" i="30"/>
  <c r="AU85" i="30"/>
  <c r="AX87" i="30"/>
  <c r="L87" i="30"/>
  <c r="K87" i="30"/>
  <c r="J87" i="30"/>
  <c r="I87" i="30"/>
  <c r="H87" i="30"/>
  <c r="C67" i="30"/>
  <c r="H64" i="30"/>
  <c r="D64" i="30"/>
  <c r="D66" i="30"/>
  <c r="D67" i="30"/>
  <c r="I64" i="30"/>
  <c r="E64" i="30"/>
  <c r="E67" i="30"/>
  <c r="J64" i="30"/>
  <c r="K64" i="30"/>
  <c r="L64" i="30"/>
  <c r="H65" i="30"/>
  <c r="I65" i="30"/>
  <c r="J65" i="30"/>
  <c r="K65" i="30"/>
  <c r="L65" i="30"/>
  <c r="H66" i="30"/>
  <c r="I66" i="30"/>
  <c r="J66" i="30"/>
  <c r="K66" i="30"/>
  <c r="L66" i="30"/>
  <c r="C72" i="30"/>
  <c r="C79" i="30"/>
  <c r="D79" i="30"/>
  <c r="X70" i="30"/>
  <c r="AB65" i="30"/>
  <c r="AC66" i="30"/>
  <c r="AC67" i="30"/>
  <c r="AC68" i="30"/>
  <c r="AB69" i="30"/>
  <c r="AC70" i="30"/>
  <c r="AC71" i="30"/>
  <c r="AM70" i="30"/>
  <c r="AQ71" i="30"/>
  <c r="AR73" i="30"/>
  <c r="AU70" i="30"/>
  <c r="AX74" i="30"/>
  <c r="X69" i="30"/>
  <c r="AM69" i="30"/>
  <c r="AR72" i="30"/>
  <c r="AU69" i="30"/>
  <c r="AX73" i="30"/>
  <c r="X68" i="30"/>
  <c r="AM68" i="30"/>
  <c r="AQ68" i="30"/>
  <c r="AR70" i="30"/>
  <c r="AU68" i="30"/>
  <c r="AX71" i="30"/>
  <c r="X67" i="30"/>
  <c r="AM67" i="30"/>
  <c r="AR69" i="30"/>
  <c r="AU67" i="30"/>
  <c r="AX70" i="30"/>
  <c r="X66" i="30"/>
  <c r="AM66" i="30"/>
  <c r="AQ65" i="30"/>
  <c r="AR67" i="30"/>
  <c r="AU66" i="30"/>
  <c r="AX68" i="30"/>
  <c r="X65" i="30"/>
  <c r="AM65" i="30"/>
  <c r="AR66" i="30"/>
  <c r="AU65" i="30"/>
  <c r="AX67" i="30"/>
  <c r="L67" i="30"/>
  <c r="K67" i="30"/>
  <c r="J67" i="30"/>
  <c r="I67" i="30"/>
  <c r="H67" i="30"/>
  <c r="C46" i="30"/>
  <c r="C47" i="30"/>
  <c r="H44" i="30"/>
  <c r="D44" i="30"/>
  <c r="D46" i="30"/>
  <c r="D47" i="30"/>
  <c r="I44" i="30"/>
  <c r="E47" i="30"/>
  <c r="J44" i="30"/>
  <c r="K44" i="30"/>
  <c r="L44" i="30"/>
  <c r="H45" i="30"/>
  <c r="I45" i="30"/>
  <c r="J45" i="30"/>
  <c r="K45" i="30"/>
  <c r="L45" i="30"/>
  <c r="H46" i="30"/>
  <c r="I46" i="30"/>
  <c r="J46" i="30"/>
  <c r="K46" i="30"/>
  <c r="L46" i="30"/>
  <c r="C52" i="30"/>
  <c r="C59" i="30"/>
  <c r="D59" i="30"/>
  <c r="X50" i="30"/>
  <c r="AB45" i="30"/>
  <c r="AC46" i="30"/>
  <c r="AC47" i="30"/>
  <c r="AC48" i="30"/>
  <c r="AB49" i="30"/>
  <c r="AC50" i="30"/>
  <c r="AC51" i="30"/>
  <c r="AM50" i="30"/>
  <c r="AQ51" i="30"/>
  <c r="AR53" i="30"/>
  <c r="AU50" i="30"/>
  <c r="AX54" i="30"/>
  <c r="X49" i="30"/>
  <c r="AM49" i="30"/>
  <c r="AR52" i="30"/>
  <c r="AU49" i="30"/>
  <c r="AX53" i="30"/>
  <c r="X48" i="30"/>
  <c r="AM48" i="30"/>
  <c r="AQ48" i="30"/>
  <c r="AR50" i="30"/>
  <c r="AU48" i="30"/>
  <c r="AX51" i="30"/>
  <c r="X47" i="30"/>
  <c r="AM47" i="30"/>
  <c r="AR49" i="30"/>
  <c r="AU47" i="30"/>
  <c r="AX50" i="30"/>
  <c r="X46" i="30"/>
  <c r="AM46" i="30"/>
  <c r="AQ45" i="30"/>
  <c r="AR47" i="30"/>
  <c r="AU46" i="30"/>
  <c r="AX48" i="30"/>
  <c r="X45" i="30"/>
  <c r="AM45" i="30"/>
  <c r="AR46" i="30"/>
  <c r="AU45" i="30"/>
  <c r="AX47" i="30"/>
  <c r="L47" i="30"/>
  <c r="K47" i="30"/>
  <c r="J47" i="30"/>
  <c r="I47" i="30"/>
  <c r="H47" i="30"/>
  <c r="C25" i="30"/>
  <c r="C26" i="30"/>
  <c r="C27" i="30"/>
  <c r="H24" i="30"/>
  <c r="D27" i="30"/>
  <c r="I24" i="30"/>
  <c r="E25" i="30"/>
  <c r="E27" i="30"/>
  <c r="J24" i="30"/>
  <c r="K24" i="30"/>
  <c r="L24" i="30"/>
  <c r="H25" i="30"/>
  <c r="I25" i="30"/>
  <c r="J25" i="30"/>
  <c r="K25" i="30"/>
  <c r="L25" i="30"/>
  <c r="H26" i="30"/>
  <c r="I26" i="30"/>
  <c r="J26" i="30"/>
  <c r="K26" i="30"/>
  <c r="L26" i="30"/>
  <c r="C32" i="30"/>
  <c r="C39" i="30"/>
  <c r="D39" i="30"/>
  <c r="X30" i="30"/>
  <c r="AB25" i="30"/>
  <c r="AC26" i="30"/>
  <c r="AC27" i="30"/>
  <c r="AC28" i="30"/>
  <c r="AB29" i="30"/>
  <c r="AC30" i="30"/>
  <c r="AC31" i="30"/>
  <c r="AM30" i="30"/>
  <c r="AQ31" i="30"/>
  <c r="AR33" i="30"/>
  <c r="AU30" i="30"/>
  <c r="AX34" i="30"/>
  <c r="X29" i="30"/>
  <c r="AM29" i="30"/>
  <c r="AR32" i="30"/>
  <c r="AU29" i="30"/>
  <c r="AX33" i="30"/>
  <c r="X28" i="30"/>
  <c r="AM28" i="30"/>
  <c r="AQ28" i="30"/>
  <c r="AR30" i="30"/>
  <c r="AU28" i="30"/>
  <c r="AX31" i="30"/>
  <c r="X27" i="30"/>
  <c r="AM27" i="30"/>
  <c r="AR29" i="30"/>
  <c r="AU27" i="30"/>
  <c r="AX30" i="30"/>
  <c r="X26" i="30"/>
  <c r="AM26" i="30"/>
  <c r="AQ25" i="30"/>
  <c r="AR27" i="30"/>
  <c r="AU26" i="30"/>
  <c r="AX28" i="30"/>
  <c r="X25" i="30"/>
  <c r="AM25" i="30"/>
  <c r="AR26" i="30"/>
  <c r="AU25" i="30"/>
  <c r="AX27" i="30"/>
  <c r="L27" i="30"/>
  <c r="K27" i="30"/>
  <c r="J27" i="30"/>
  <c r="I27" i="30"/>
  <c r="H27" i="30"/>
  <c r="C5" i="30"/>
  <c r="C6" i="30"/>
  <c r="C7" i="30"/>
  <c r="H4" i="30"/>
  <c r="D6" i="30"/>
  <c r="D7" i="30"/>
  <c r="I4" i="30"/>
  <c r="E7" i="30"/>
  <c r="J4" i="30"/>
  <c r="K4" i="30"/>
  <c r="L4" i="30"/>
  <c r="H5" i="30"/>
  <c r="I5" i="30"/>
  <c r="J5" i="30"/>
  <c r="K5" i="30"/>
  <c r="L5" i="30"/>
  <c r="H6" i="30"/>
  <c r="I6" i="30"/>
  <c r="J6" i="30"/>
  <c r="K6" i="30"/>
  <c r="L6" i="30"/>
  <c r="C12" i="30"/>
  <c r="C19" i="30"/>
  <c r="D19" i="30"/>
  <c r="X10" i="30"/>
  <c r="AB5" i="30"/>
  <c r="AC6" i="30"/>
  <c r="AC7" i="30"/>
  <c r="AC8" i="30"/>
  <c r="AB9" i="30"/>
  <c r="AC10" i="30"/>
  <c r="AC11" i="30"/>
  <c r="AM10" i="30"/>
  <c r="AQ11" i="30"/>
  <c r="AR13" i="30"/>
  <c r="AU10" i="30"/>
  <c r="AX14" i="30"/>
  <c r="X9" i="30"/>
  <c r="AM9" i="30"/>
  <c r="AR12" i="30"/>
  <c r="AU9" i="30"/>
  <c r="AX13" i="30"/>
  <c r="X8" i="30"/>
  <c r="AM8" i="30"/>
  <c r="AQ8" i="30"/>
  <c r="AR10" i="30"/>
  <c r="AU8" i="30"/>
  <c r="AX11" i="30"/>
  <c r="X7" i="30"/>
  <c r="AM7" i="30"/>
  <c r="AR9" i="30"/>
  <c r="AU7" i="30"/>
  <c r="AX10" i="30"/>
  <c r="X6" i="30"/>
  <c r="AM6" i="30"/>
  <c r="AQ5" i="30"/>
  <c r="AR7" i="30"/>
  <c r="AU6" i="30"/>
  <c r="AX8" i="30"/>
  <c r="X5" i="30"/>
  <c r="AM5" i="30"/>
  <c r="AR6" i="30"/>
  <c r="AU5" i="30"/>
  <c r="AX7" i="30"/>
  <c r="L7" i="30"/>
  <c r="K7" i="30"/>
  <c r="J7" i="30"/>
  <c r="I7" i="30"/>
  <c r="H7" i="30"/>
  <c r="C107" i="28"/>
  <c r="H104" i="28"/>
  <c r="D104" i="28"/>
  <c r="D107" i="28"/>
  <c r="I104" i="28"/>
  <c r="E104" i="28"/>
  <c r="E105" i="28"/>
  <c r="E107" i="28"/>
  <c r="J104" i="28"/>
  <c r="K104" i="28"/>
  <c r="L104" i="28"/>
  <c r="H105" i="28"/>
  <c r="I105" i="28"/>
  <c r="J105" i="28"/>
  <c r="K105" i="28"/>
  <c r="L105" i="28"/>
  <c r="H106" i="28"/>
  <c r="I106" i="28"/>
  <c r="J106" i="28"/>
  <c r="K106" i="28"/>
  <c r="L106" i="28"/>
  <c r="C112" i="28"/>
  <c r="C119" i="28"/>
  <c r="D119" i="28"/>
  <c r="X110" i="28"/>
  <c r="AB105" i="28"/>
  <c r="AC106" i="28"/>
  <c r="AC107" i="28"/>
  <c r="AC108" i="28"/>
  <c r="AB109" i="28"/>
  <c r="AC110" i="28"/>
  <c r="AC111" i="28"/>
  <c r="AM110" i="28"/>
  <c r="AQ111" i="28"/>
  <c r="AR113" i="28"/>
  <c r="AU110" i="28"/>
  <c r="AX114" i="28"/>
  <c r="X109" i="28"/>
  <c r="AM109" i="28"/>
  <c r="AR112" i="28"/>
  <c r="AU109" i="28"/>
  <c r="AX113" i="28"/>
  <c r="X108" i="28"/>
  <c r="AM108" i="28"/>
  <c r="AQ108" i="28"/>
  <c r="AR110" i="28"/>
  <c r="AU108" i="28"/>
  <c r="AX111" i="28"/>
  <c r="X107" i="28"/>
  <c r="AM107" i="28"/>
  <c r="AR109" i="28"/>
  <c r="AU107" i="28"/>
  <c r="AX110" i="28"/>
  <c r="X106" i="28"/>
  <c r="AM106" i="28"/>
  <c r="AQ105" i="28"/>
  <c r="AR107" i="28"/>
  <c r="AU106" i="28"/>
  <c r="AX108" i="28"/>
  <c r="X105" i="28"/>
  <c r="AM105" i="28"/>
  <c r="AR106" i="28"/>
  <c r="AU105" i="28"/>
  <c r="AX107" i="28"/>
  <c r="L107" i="28"/>
  <c r="K107" i="28"/>
  <c r="J107" i="28"/>
  <c r="I107" i="28"/>
  <c r="H107" i="28"/>
  <c r="C87" i="28"/>
  <c r="H84" i="28"/>
  <c r="D84" i="28"/>
  <c r="D87" i="28"/>
  <c r="I84" i="28"/>
  <c r="E84" i="28"/>
  <c r="E85" i="28"/>
  <c r="E87" i="28"/>
  <c r="J84" i="28"/>
  <c r="K84" i="28"/>
  <c r="L84" i="28"/>
  <c r="H85" i="28"/>
  <c r="I85" i="28"/>
  <c r="J85" i="28"/>
  <c r="K85" i="28"/>
  <c r="L85" i="28"/>
  <c r="H86" i="28"/>
  <c r="I86" i="28"/>
  <c r="J86" i="28"/>
  <c r="K86" i="28"/>
  <c r="L86" i="28"/>
  <c r="C92" i="28"/>
  <c r="C99" i="28"/>
  <c r="D99" i="28"/>
  <c r="X90" i="28"/>
  <c r="AB85" i="28"/>
  <c r="AC86" i="28"/>
  <c r="AC87" i="28"/>
  <c r="AC88" i="28"/>
  <c r="AB89" i="28"/>
  <c r="AC90" i="28"/>
  <c r="AC91" i="28"/>
  <c r="AM90" i="28"/>
  <c r="AQ91" i="28"/>
  <c r="AR93" i="28"/>
  <c r="AU90" i="28"/>
  <c r="AX94" i="28"/>
  <c r="X89" i="28"/>
  <c r="AM89" i="28"/>
  <c r="AR92" i="28"/>
  <c r="AU89" i="28"/>
  <c r="AX93" i="28"/>
  <c r="X88" i="28"/>
  <c r="AM88" i="28"/>
  <c r="AQ88" i="28"/>
  <c r="AR90" i="28"/>
  <c r="AU88" i="28"/>
  <c r="AX91" i="28"/>
  <c r="X87" i="28"/>
  <c r="AM87" i="28"/>
  <c r="AR89" i="28"/>
  <c r="AU87" i="28"/>
  <c r="AX90" i="28"/>
  <c r="X86" i="28"/>
  <c r="AM86" i="28"/>
  <c r="AQ85" i="28"/>
  <c r="AR87" i="28"/>
  <c r="AU86" i="28"/>
  <c r="AX88" i="28"/>
  <c r="X85" i="28"/>
  <c r="AM85" i="28"/>
  <c r="AR86" i="28"/>
  <c r="AU85" i="28"/>
  <c r="AX87" i="28"/>
  <c r="L87" i="28"/>
  <c r="K87" i="28"/>
  <c r="J87" i="28"/>
  <c r="I87" i="28"/>
  <c r="H87" i="28"/>
  <c r="C67" i="28"/>
  <c r="H64" i="28"/>
  <c r="D64" i="28"/>
  <c r="D66" i="28"/>
  <c r="D67" i="28"/>
  <c r="I64" i="28"/>
  <c r="E64" i="28"/>
  <c r="E67" i="28"/>
  <c r="J64" i="28"/>
  <c r="K64" i="28"/>
  <c r="L64" i="28"/>
  <c r="H65" i="28"/>
  <c r="I65" i="28"/>
  <c r="J65" i="28"/>
  <c r="K65" i="28"/>
  <c r="L65" i="28"/>
  <c r="H66" i="28"/>
  <c r="I66" i="28"/>
  <c r="J66" i="28"/>
  <c r="K66" i="28"/>
  <c r="L66" i="28"/>
  <c r="C72" i="28"/>
  <c r="C79" i="28"/>
  <c r="D79" i="28"/>
  <c r="X70" i="28"/>
  <c r="AB65" i="28"/>
  <c r="AC66" i="28"/>
  <c r="AC67" i="28"/>
  <c r="AC68" i="28"/>
  <c r="AB69" i="28"/>
  <c r="AC70" i="28"/>
  <c r="AC71" i="28"/>
  <c r="AM70" i="28"/>
  <c r="AQ71" i="28"/>
  <c r="AR73" i="28"/>
  <c r="AU70" i="28"/>
  <c r="AX74" i="28"/>
  <c r="X69" i="28"/>
  <c r="AM69" i="28"/>
  <c r="AR72" i="28"/>
  <c r="AU69" i="28"/>
  <c r="AX73" i="28"/>
  <c r="X68" i="28"/>
  <c r="AM68" i="28"/>
  <c r="AQ68" i="28"/>
  <c r="AR70" i="28"/>
  <c r="AU68" i="28"/>
  <c r="AX71" i="28"/>
  <c r="X67" i="28"/>
  <c r="AM67" i="28"/>
  <c r="AR69" i="28"/>
  <c r="AU67" i="28"/>
  <c r="AX70" i="28"/>
  <c r="X66" i="28"/>
  <c r="AM66" i="28"/>
  <c r="AQ65" i="28"/>
  <c r="AR67" i="28"/>
  <c r="AU66" i="28"/>
  <c r="AX68" i="28"/>
  <c r="X65" i="28"/>
  <c r="AM65" i="28"/>
  <c r="AR66" i="28"/>
  <c r="AU65" i="28"/>
  <c r="AX67" i="28"/>
  <c r="L67" i="28"/>
  <c r="K67" i="28"/>
  <c r="J67" i="28"/>
  <c r="I67" i="28"/>
  <c r="H67" i="28"/>
  <c r="C46" i="28"/>
  <c r="C47" i="28"/>
  <c r="H44" i="28"/>
  <c r="D44" i="28"/>
  <c r="D46" i="28"/>
  <c r="D47" i="28"/>
  <c r="I44" i="28"/>
  <c r="E47" i="28"/>
  <c r="J44" i="28"/>
  <c r="K44" i="28"/>
  <c r="L44" i="28"/>
  <c r="H45" i="28"/>
  <c r="I45" i="28"/>
  <c r="J45" i="28"/>
  <c r="K45" i="28"/>
  <c r="L45" i="28"/>
  <c r="H46" i="28"/>
  <c r="I46" i="28"/>
  <c r="J46" i="28"/>
  <c r="K46" i="28"/>
  <c r="L46" i="28"/>
  <c r="C52" i="28"/>
  <c r="C59" i="28"/>
  <c r="D59" i="28"/>
  <c r="X50" i="28"/>
  <c r="AB45" i="28"/>
  <c r="AC46" i="28"/>
  <c r="AC47" i="28"/>
  <c r="AC48" i="28"/>
  <c r="AB49" i="28"/>
  <c r="AC50" i="28"/>
  <c r="AC51" i="28"/>
  <c r="AM50" i="28"/>
  <c r="AQ51" i="28"/>
  <c r="AR53" i="28"/>
  <c r="AU50" i="28"/>
  <c r="AX54" i="28"/>
  <c r="X49" i="28"/>
  <c r="AM49" i="28"/>
  <c r="AR52" i="28"/>
  <c r="AU49" i="28"/>
  <c r="AX53" i="28"/>
  <c r="X48" i="28"/>
  <c r="AM48" i="28"/>
  <c r="AQ48" i="28"/>
  <c r="AR50" i="28"/>
  <c r="AU48" i="28"/>
  <c r="AX51" i="28"/>
  <c r="X47" i="28"/>
  <c r="AM47" i="28"/>
  <c r="AR49" i="28"/>
  <c r="AU47" i="28"/>
  <c r="AX50" i="28"/>
  <c r="X46" i="28"/>
  <c r="AM46" i="28"/>
  <c r="AQ45" i="28"/>
  <c r="AR47" i="28"/>
  <c r="AU46" i="28"/>
  <c r="AX48" i="28"/>
  <c r="X45" i="28"/>
  <c r="AM45" i="28"/>
  <c r="AR46" i="28"/>
  <c r="AU45" i="28"/>
  <c r="AX47" i="28"/>
  <c r="L47" i="28"/>
  <c r="K47" i="28"/>
  <c r="J47" i="28"/>
  <c r="I47" i="28"/>
  <c r="H47" i="28"/>
  <c r="C25" i="28"/>
  <c r="C26" i="28"/>
  <c r="C27" i="28"/>
  <c r="H24" i="28"/>
  <c r="D27" i="28"/>
  <c r="I24" i="28"/>
  <c r="E25" i="28"/>
  <c r="E27" i="28"/>
  <c r="J24" i="28"/>
  <c r="K24" i="28"/>
  <c r="L24" i="28"/>
  <c r="H25" i="28"/>
  <c r="I25" i="28"/>
  <c r="J25" i="28"/>
  <c r="K25" i="28"/>
  <c r="L25" i="28"/>
  <c r="H26" i="28"/>
  <c r="I26" i="28"/>
  <c r="J26" i="28"/>
  <c r="K26" i="28"/>
  <c r="L26" i="28"/>
  <c r="C32" i="28"/>
  <c r="C39" i="28"/>
  <c r="D39" i="28"/>
  <c r="X30" i="28"/>
  <c r="AB25" i="28"/>
  <c r="AC26" i="28"/>
  <c r="AC27" i="28"/>
  <c r="AC28" i="28"/>
  <c r="AB29" i="28"/>
  <c r="AC30" i="28"/>
  <c r="AC31" i="28"/>
  <c r="AM30" i="28"/>
  <c r="AQ31" i="28"/>
  <c r="AR33" i="28"/>
  <c r="AU30" i="28"/>
  <c r="AX34" i="28"/>
  <c r="X29" i="28"/>
  <c r="AM29" i="28"/>
  <c r="AR32" i="28"/>
  <c r="AU29" i="28"/>
  <c r="AX33" i="28"/>
  <c r="X28" i="28"/>
  <c r="AM28" i="28"/>
  <c r="AQ28" i="28"/>
  <c r="AR30" i="28"/>
  <c r="AU28" i="28"/>
  <c r="AX31" i="28"/>
  <c r="X27" i="28"/>
  <c r="AM27" i="28"/>
  <c r="AR29" i="28"/>
  <c r="AU27" i="28"/>
  <c r="AX30" i="28"/>
  <c r="X26" i="28"/>
  <c r="AM26" i="28"/>
  <c r="AQ25" i="28"/>
  <c r="AR27" i="28"/>
  <c r="AU26" i="28"/>
  <c r="AX28" i="28"/>
  <c r="X25" i="28"/>
  <c r="AM25" i="28"/>
  <c r="AR26" i="28"/>
  <c r="AU25" i="28"/>
  <c r="AX27" i="28"/>
  <c r="L27" i="28"/>
  <c r="K27" i="28"/>
  <c r="J27" i="28"/>
  <c r="I27" i="28"/>
  <c r="H27" i="28"/>
  <c r="C5" i="28"/>
  <c r="C6" i="28"/>
  <c r="C7" i="28"/>
  <c r="H4" i="28"/>
  <c r="D6" i="28"/>
  <c r="D7" i="28"/>
  <c r="I4" i="28"/>
  <c r="E7" i="28"/>
  <c r="J4" i="28"/>
  <c r="K4" i="28"/>
  <c r="L4" i="28"/>
  <c r="H5" i="28"/>
  <c r="I5" i="28"/>
  <c r="J5" i="28"/>
  <c r="K5" i="28"/>
  <c r="L5" i="28"/>
  <c r="H6" i="28"/>
  <c r="I6" i="28"/>
  <c r="J6" i="28"/>
  <c r="K6" i="28"/>
  <c r="L6" i="28"/>
  <c r="C12" i="28"/>
  <c r="C19" i="28"/>
  <c r="D19" i="28"/>
  <c r="X10" i="28"/>
  <c r="AB5" i="28"/>
  <c r="AC6" i="28"/>
  <c r="AC7" i="28"/>
  <c r="AC8" i="28"/>
  <c r="AB9" i="28"/>
  <c r="AC10" i="28"/>
  <c r="AC11" i="28"/>
  <c r="AM10" i="28"/>
  <c r="AQ11" i="28"/>
  <c r="AR13" i="28"/>
  <c r="AU10" i="28"/>
  <c r="AX14" i="28"/>
  <c r="X9" i="28"/>
  <c r="AM9" i="28"/>
  <c r="AR12" i="28"/>
  <c r="AU9" i="28"/>
  <c r="AX13" i="28"/>
  <c r="X8" i="28"/>
  <c r="AM8" i="28"/>
  <c r="AQ8" i="28"/>
  <c r="AR10" i="28"/>
  <c r="AU8" i="28"/>
  <c r="AX11" i="28"/>
  <c r="X7" i="28"/>
  <c r="AM7" i="28"/>
  <c r="AR9" i="28"/>
  <c r="AU7" i="28"/>
  <c r="AX10" i="28"/>
  <c r="X6" i="28"/>
  <c r="AM6" i="28"/>
  <c r="AQ5" i="28"/>
  <c r="AR7" i="28"/>
  <c r="AU6" i="28"/>
  <c r="AX8" i="28"/>
  <c r="X5" i="28"/>
  <c r="AM5" i="28"/>
  <c r="AR6" i="28"/>
  <c r="AU5" i="28"/>
  <c r="AX7" i="28"/>
  <c r="L7" i="28"/>
  <c r="K7" i="28"/>
  <c r="J7" i="28"/>
  <c r="I7" i="28"/>
  <c r="H7" i="28"/>
  <c r="C107" i="26"/>
  <c r="H104" i="26"/>
  <c r="D104" i="26"/>
  <c r="D107" i="26"/>
  <c r="I104" i="26"/>
  <c r="E104" i="26"/>
  <c r="E105" i="26"/>
  <c r="E107" i="26"/>
  <c r="J104" i="26"/>
  <c r="K104" i="26"/>
  <c r="L104" i="26"/>
  <c r="H105" i="26"/>
  <c r="I105" i="26"/>
  <c r="J105" i="26"/>
  <c r="K105" i="26"/>
  <c r="L105" i="26"/>
  <c r="H106" i="26"/>
  <c r="I106" i="26"/>
  <c r="J106" i="26"/>
  <c r="K106" i="26"/>
  <c r="L106" i="26"/>
  <c r="C112" i="26"/>
  <c r="C119" i="26"/>
  <c r="D119" i="26"/>
  <c r="X110" i="26"/>
  <c r="AB105" i="26"/>
  <c r="AC106" i="26"/>
  <c r="AC107" i="26"/>
  <c r="AC108" i="26"/>
  <c r="AB109" i="26"/>
  <c r="AC110" i="26"/>
  <c r="AC111" i="26"/>
  <c r="AM110" i="26"/>
  <c r="AQ111" i="26"/>
  <c r="AR113" i="26"/>
  <c r="AU110" i="26"/>
  <c r="AX114" i="26"/>
  <c r="X109" i="26"/>
  <c r="AM109" i="26"/>
  <c r="AR112" i="26"/>
  <c r="AU109" i="26"/>
  <c r="AX113" i="26"/>
  <c r="X108" i="26"/>
  <c r="AM108" i="26"/>
  <c r="AQ108" i="26"/>
  <c r="AR110" i="26"/>
  <c r="AU108" i="26"/>
  <c r="AX111" i="26"/>
  <c r="X107" i="26"/>
  <c r="AM107" i="26"/>
  <c r="AR109" i="26"/>
  <c r="AU107" i="26"/>
  <c r="AX110" i="26"/>
  <c r="X106" i="26"/>
  <c r="AM106" i="26"/>
  <c r="AQ105" i="26"/>
  <c r="AR107" i="26"/>
  <c r="AU106" i="26"/>
  <c r="AX108" i="26"/>
  <c r="X105" i="26"/>
  <c r="AM105" i="26"/>
  <c r="AR106" i="26"/>
  <c r="AU105" i="26"/>
  <c r="AX107" i="26"/>
  <c r="L107" i="26"/>
  <c r="K107" i="26"/>
  <c r="J107" i="26"/>
  <c r="I107" i="26"/>
  <c r="H107" i="26"/>
  <c r="C87" i="26"/>
  <c r="H84" i="26"/>
  <c r="D84" i="26"/>
  <c r="D87" i="26"/>
  <c r="I84" i="26"/>
  <c r="E84" i="26"/>
  <c r="E85" i="26"/>
  <c r="E87" i="26"/>
  <c r="J84" i="26"/>
  <c r="K84" i="26"/>
  <c r="L84" i="26"/>
  <c r="H85" i="26"/>
  <c r="I85" i="26"/>
  <c r="J85" i="26"/>
  <c r="K85" i="26"/>
  <c r="L85" i="26"/>
  <c r="H86" i="26"/>
  <c r="I86" i="26"/>
  <c r="J86" i="26"/>
  <c r="K86" i="26"/>
  <c r="L86" i="26"/>
  <c r="C92" i="26"/>
  <c r="C99" i="26"/>
  <c r="D99" i="26"/>
  <c r="X90" i="26"/>
  <c r="AB85" i="26"/>
  <c r="AC86" i="26"/>
  <c r="AC87" i="26"/>
  <c r="AC88" i="26"/>
  <c r="AB89" i="26"/>
  <c r="AC90" i="26"/>
  <c r="AC91" i="26"/>
  <c r="AM90" i="26"/>
  <c r="AQ91" i="26"/>
  <c r="AR93" i="26"/>
  <c r="AU90" i="26"/>
  <c r="AX94" i="26"/>
  <c r="X89" i="26"/>
  <c r="AM89" i="26"/>
  <c r="AR92" i="26"/>
  <c r="AU89" i="26"/>
  <c r="AX93" i="26"/>
  <c r="X88" i="26"/>
  <c r="AM88" i="26"/>
  <c r="AQ88" i="26"/>
  <c r="AR90" i="26"/>
  <c r="AU88" i="26"/>
  <c r="AX91" i="26"/>
  <c r="X87" i="26"/>
  <c r="AM87" i="26"/>
  <c r="AR89" i="26"/>
  <c r="AU87" i="26"/>
  <c r="AX90" i="26"/>
  <c r="X86" i="26"/>
  <c r="AM86" i="26"/>
  <c r="AQ85" i="26"/>
  <c r="AR87" i="26"/>
  <c r="AU86" i="26"/>
  <c r="AX88" i="26"/>
  <c r="X85" i="26"/>
  <c r="AM85" i="26"/>
  <c r="AR86" i="26"/>
  <c r="AU85" i="26"/>
  <c r="AX87" i="26"/>
  <c r="L87" i="26"/>
  <c r="K87" i="26"/>
  <c r="J87" i="26"/>
  <c r="I87" i="26"/>
  <c r="H87" i="26"/>
  <c r="C67" i="26"/>
  <c r="H64" i="26"/>
  <c r="D64" i="26"/>
  <c r="D66" i="26"/>
  <c r="D67" i="26"/>
  <c r="I64" i="26"/>
  <c r="E64" i="26"/>
  <c r="E67" i="26"/>
  <c r="J64" i="26"/>
  <c r="K64" i="26"/>
  <c r="L64" i="26"/>
  <c r="H65" i="26"/>
  <c r="I65" i="26"/>
  <c r="J65" i="26"/>
  <c r="K65" i="26"/>
  <c r="L65" i="26"/>
  <c r="H66" i="26"/>
  <c r="I66" i="26"/>
  <c r="J66" i="26"/>
  <c r="K66" i="26"/>
  <c r="L66" i="26"/>
  <c r="C72" i="26"/>
  <c r="C79" i="26"/>
  <c r="D79" i="26"/>
  <c r="X70" i="26"/>
  <c r="AB65" i="26"/>
  <c r="AC66" i="26"/>
  <c r="AC67" i="26"/>
  <c r="AC68" i="26"/>
  <c r="AB69" i="26"/>
  <c r="AC70" i="26"/>
  <c r="AC71" i="26"/>
  <c r="AM70" i="26"/>
  <c r="AQ71" i="26"/>
  <c r="AR73" i="26"/>
  <c r="AU70" i="26"/>
  <c r="AX74" i="26"/>
  <c r="X69" i="26"/>
  <c r="AM69" i="26"/>
  <c r="AR72" i="26"/>
  <c r="AU69" i="26"/>
  <c r="AX73" i="26"/>
  <c r="X68" i="26"/>
  <c r="AM68" i="26"/>
  <c r="AQ68" i="26"/>
  <c r="AR70" i="26"/>
  <c r="AU68" i="26"/>
  <c r="AX71" i="26"/>
  <c r="X67" i="26"/>
  <c r="AM67" i="26"/>
  <c r="AR69" i="26"/>
  <c r="AU67" i="26"/>
  <c r="AX70" i="26"/>
  <c r="X66" i="26"/>
  <c r="AM66" i="26"/>
  <c r="AQ65" i="26"/>
  <c r="AR67" i="26"/>
  <c r="AU66" i="26"/>
  <c r="AX68" i="26"/>
  <c r="X65" i="26"/>
  <c r="AM65" i="26"/>
  <c r="AR66" i="26"/>
  <c r="AU65" i="26"/>
  <c r="AX67" i="26"/>
  <c r="L67" i="26"/>
  <c r="K67" i="26"/>
  <c r="J67" i="26"/>
  <c r="I67" i="26"/>
  <c r="H67" i="26"/>
  <c r="C46" i="26"/>
  <c r="C47" i="26"/>
  <c r="H44" i="26"/>
  <c r="D44" i="26"/>
  <c r="D46" i="26"/>
  <c r="D47" i="26"/>
  <c r="I44" i="26"/>
  <c r="E47" i="26"/>
  <c r="J44" i="26"/>
  <c r="K44" i="26"/>
  <c r="L44" i="26"/>
  <c r="H45" i="26"/>
  <c r="I45" i="26"/>
  <c r="J45" i="26"/>
  <c r="K45" i="26"/>
  <c r="L45" i="26"/>
  <c r="H46" i="26"/>
  <c r="I46" i="26"/>
  <c r="J46" i="26"/>
  <c r="K46" i="26"/>
  <c r="L46" i="26"/>
  <c r="C52" i="26"/>
  <c r="C59" i="26"/>
  <c r="D59" i="26"/>
  <c r="X50" i="26"/>
  <c r="AB45" i="26"/>
  <c r="AC46" i="26"/>
  <c r="AC47" i="26"/>
  <c r="AC48" i="26"/>
  <c r="AB49" i="26"/>
  <c r="AC50" i="26"/>
  <c r="AC51" i="26"/>
  <c r="AM50" i="26"/>
  <c r="AQ51" i="26"/>
  <c r="AR53" i="26"/>
  <c r="AU50" i="26"/>
  <c r="AX54" i="26"/>
  <c r="X49" i="26"/>
  <c r="AM49" i="26"/>
  <c r="AR52" i="26"/>
  <c r="AU49" i="26"/>
  <c r="AX53" i="26"/>
  <c r="X48" i="26"/>
  <c r="AM48" i="26"/>
  <c r="AQ48" i="26"/>
  <c r="AR50" i="26"/>
  <c r="AU48" i="26"/>
  <c r="AX51" i="26"/>
  <c r="X47" i="26"/>
  <c r="AM47" i="26"/>
  <c r="AR49" i="26"/>
  <c r="AU47" i="26"/>
  <c r="AX50" i="26"/>
  <c r="X46" i="26"/>
  <c r="AM46" i="26"/>
  <c r="AQ45" i="26"/>
  <c r="AR47" i="26"/>
  <c r="AU46" i="26"/>
  <c r="AX48" i="26"/>
  <c r="X45" i="26"/>
  <c r="AM45" i="26"/>
  <c r="AR46" i="26"/>
  <c r="AU45" i="26"/>
  <c r="AX47" i="26"/>
  <c r="L47" i="26"/>
  <c r="K47" i="26"/>
  <c r="J47" i="26"/>
  <c r="I47" i="26"/>
  <c r="H47" i="26"/>
  <c r="C25" i="26"/>
  <c r="C26" i="26"/>
  <c r="C27" i="26"/>
  <c r="H24" i="26"/>
  <c r="D27" i="26"/>
  <c r="I24" i="26"/>
  <c r="E25" i="26"/>
  <c r="E27" i="26"/>
  <c r="J24" i="26"/>
  <c r="K24" i="26"/>
  <c r="L24" i="26"/>
  <c r="H25" i="26"/>
  <c r="I25" i="26"/>
  <c r="J25" i="26"/>
  <c r="K25" i="26"/>
  <c r="L25" i="26"/>
  <c r="H26" i="26"/>
  <c r="I26" i="26"/>
  <c r="J26" i="26"/>
  <c r="K26" i="26"/>
  <c r="L26" i="26"/>
  <c r="C32" i="26"/>
  <c r="C39" i="26"/>
  <c r="D39" i="26"/>
  <c r="X30" i="26"/>
  <c r="AB25" i="26"/>
  <c r="AC26" i="26"/>
  <c r="AC27" i="26"/>
  <c r="AC28" i="26"/>
  <c r="AB29" i="26"/>
  <c r="AC30" i="26"/>
  <c r="AC31" i="26"/>
  <c r="AM30" i="26"/>
  <c r="AQ31" i="26"/>
  <c r="AR33" i="26"/>
  <c r="AU30" i="26"/>
  <c r="AX34" i="26"/>
  <c r="X29" i="26"/>
  <c r="AM29" i="26"/>
  <c r="AR32" i="26"/>
  <c r="AU29" i="26"/>
  <c r="AX33" i="26"/>
  <c r="X28" i="26"/>
  <c r="AM28" i="26"/>
  <c r="AQ28" i="26"/>
  <c r="AR30" i="26"/>
  <c r="AU28" i="26"/>
  <c r="AX31" i="26"/>
  <c r="X27" i="26"/>
  <c r="AM27" i="26"/>
  <c r="AR29" i="26"/>
  <c r="AU27" i="26"/>
  <c r="AX30" i="26"/>
  <c r="X26" i="26"/>
  <c r="AM26" i="26"/>
  <c r="AQ25" i="26"/>
  <c r="AR27" i="26"/>
  <c r="AU26" i="26"/>
  <c r="AX28" i="26"/>
  <c r="X25" i="26"/>
  <c r="AM25" i="26"/>
  <c r="AR26" i="26"/>
  <c r="AU25" i="26"/>
  <c r="AX27" i="26"/>
  <c r="L27" i="26"/>
  <c r="K27" i="26"/>
  <c r="J27" i="26"/>
  <c r="I27" i="26"/>
  <c r="H27" i="26"/>
  <c r="C5" i="26"/>
  <c r="C6" i="26"/>
  <c r="C7" i="26"/>
  <c r="H4" i="26"/>
  <c r="D6" i="26"/>
  <c r="D7" i="26"/>
  <c r="I4" i="26"/>
  <c r="E7" i="26"/>
  <c r="J4" i="26"/>
  <c r="K4" i="26"/>
  <c r="L4" i="26"/>
  <c r="H5" i="26"/>
  <c r="I5" i="26"/>
  <c r="J5" i="26"/>
  <c r="K5" i="26"/>
  <c r="L5" i="26"/>
  <c r="H6" i="26"/>
  <c r="I6" i="26"/>
  <c r="J6" i="26"/>
  <c r="K6" i="26"/>
  <c r="L6" i="26"/>
  <c r="C12" i="26"/>
  <c r="C19" i="26"/>
  <c r="D19" i="26"/>
  <c r="X10" i="26"/>
  <c r="AB5" i="26"/>
  <c r="AC6" i="26"/>
  <c r="AC7" i="26"/>
  <c r="AC8" i="26"/>
  <c r="AB9" i="26"/>
  <c r="AC10" i="26"/>
  <c r="AC11" i="26"/>
  <c r="AM10" i="26"/>
  <c r="AQ11" i="26"/>
  <c r="AR13" i="26"/>
  <c r="AU10" i="26"/>
  <c r="AX14" i="26"/>
  <c r="X9" i="26"/>
  <c r="AM9" i="26"/>
  <c r="AR12" i="26"/>
  <c r="AU9" i="26"/>
  <c r="AX13" i="26"/>
  <c r="X8" i="26"/>
  <c r="AM8" i="26"/>
  <c r="AQ8" i="26"/>
  <c r="AR10" i="26"/>
  <c r="AU8" i="26"/>
  <c r="AX11" i="26"/>
  <c r="X7" i="26"/>
  <c r="AM7" i="26"/>
  <c r="AR9" i="26"/>
  <c r="AU7" i="26"/>
  <c r="AX10" i="26"/>
  <c r="X6" i="26"/>
  <c r="AM6" i="26"/>
  <c r="AQ5" i="26"/>
  <c r="AR7" i="26"/>
  <c r="AU6" i="26"/>
  <c r="AX8" i="26"/>
  <c r="X5" i="26"/>
  <c r="AM5" i="26"/>
  <c r="AR6" i="26"/>
  <c r="AU5" i="26"/>
  <c r="AX7" i="26"/>
  <c r="L7" i="26"/>
  <c r="K7" i="26"/>
  <c r="J7" i="26"/>
  <c r="I7" i="26"/>
  <c r="H7" i="26"/>
  <c r="C107" i="24"/>
  <c r="H104" i="24"/>
  <c r="D104" i="24"/>
  <c r="D107" i="24"/>
  <c r="I104" i="24"/>
  <c r="E104" i="24"/>
  <c r="E105" i="24"/>
  <c r="E107" i="24"/>
  <c r="J104" i="24"/>
  <c r="K104" i="24"/>
  <c r="L104" i="24"/>
  <c r="H105" i="24"/>
  <c r="I105" i="24"/>
  <c r="J105" i="24"/>
  <c r="K105" i="24"/>
  <c r="L105" i="24"/>
  <c r="H106" i="24"/>
  <c r="I106" i="24"/>
  <c r="J106" i="24"/>
  <c r="K106" i="24"/>
  <c r="L106" i="24"/>
  <c r="C112" i="24"/>
  <c r="C119" i="24"/>
  <c r="D119" i="24"/>
  <c r="X110" i="24"/>
  <c r="AB105" i="24"/>
  <c r="AC106" i="24"/>
  <c r="AC107" i="24"/>
  <c r="AC108" i="24"/>
  <c r="AB109" i="24"/>
  <c r="AC110" i="24"/>
  <c r="AC111" i="24"/>
  <c r="AM110" i="24"/>
  <c r="AQ111" i="24"/>
  <c r="AR113" i="24"/>
  <c r="AU110" i="24"/>
  <c r="AX114" i="24"/>
  <c r="X109" i="24"/>
  <c r="AM109" i="24"/>
  <c r="AR112" i="24"/>
  <c r="AU109" i="24"/>
  <c r="AX113" i="24"/>
  <c r="X108" i="24"/>
  <c r="AM108" i="24"/>
  <c r="AQ108" i="24"/>
  <c r="AR110" i="24"/>
  <c r="AU108" i="24"/>
  <c r="AX111" i="24"/>
  <c r="X107" i="24"/>
  <c r="AM107" i="24"/>
  <c r="AR109" i="24"/>
  <c r="AU107" i="24"/>
  <c r="AX110" i="24"/>
  <c r="X106" i="24"/>
  <c r="AM106" i="24"/>
  <c r="AQ105" i="24"/>
  <c r="AR107" i="24"/>
  <c r="AU106" i="24"/>
  <c r="AX108" i="24"/>
  <c r="X105" i="24"/>
  <c r="AM105" i="24"/>
  <c r="AR106" i="24"/>
  <c r="AU105" i="24"/>
  <c r="AX107" i="24"/>
  <c r="L107" i="24"/>
  <c r="K107" i="24"/>
  <c r="J107" i="24"/>
  <c r="I107" i="24"/>
  <c r="H107" i="24"/>
  <c r="E85" i="24"/>
  <c r="C87" i="24"/>
  <c r="H84" i="24"/>
  <c r="D84" i="24"/>
  <c r="D87" i="24"/>
  <c r="I84" i="24"/>
  <c r="E84" i="24"/>
  <c r="E87" i="24"/>
  <c r="J84" i="24"/>
  <c r="K84" i="24"/>
  <c r="L84" i="24"/>
  <c r="H85" i="24"/>
  <c r="I85" i="24"/>
  <c r="J85" i="24"/>
  <c r="K85" i="24"/>
  <c r="L85" i="24"/>
  <c r="H86" i="24"/>
  <c r="I86" i="24"/>
  <c r="J86" i="24"/>
  <c r="K86" i="24"/>
  <c r="L86" i="24"/>
  <c r="C92" i="24"/>
  <c r="C99" i="24"/>
  <c r="D99" i="24"/>
  <c r="X90" i="24"/>
  <c r="AB85" i="24"/>
  <c r="AC86" i="24"/>
  <c r="AC87" i="24"/>
  <c r="AC88" i="24"/>
  <c r="AB89" i="24"/>
  <c r="AC90" i="24"/>
  <c r="AC91" i="24"/>
  <c r="AM90" i="24"/>
  <c r="AQ91" i="24"/>
  <c r="AR93" i="24"/>
  <c r="AU90" i="24"/>
  <c r="AX94" i="24"/>
  <c r="X89" i="24"/>
  <c r="AM89" i="24"/>
  <c r="AR92" i="24"/>
  <c r="AU89" i="24"/>
  <c r="AX93" i="24"/>
  <c r="X88" i="24"/>
  <c r="AM88" i="24"/>
  <c r="AQ88" i="24"/>
  <c r="AR90" i="24"/>
  <c r="AU88" i="24"/>
  <c r="AX91" i="24"/>
  <c r="X87" i="24"/>
  <c r="AM87" i="24"/>
  <c r="AR89" i="24"/>
  <c r="AU87" i="24"/>
  <c r="AX90" i="24"/>
  <c r="X86" i="24"/>
  <c r="AM86" i="24"/>
  <c r="AQ85" i="24"/>
  <c r="AR87" i="24"/>
  <c r="AU86" i="24"/>
  <c r="AX88" i="24"/>
  <c r="X85" i="24"/>
  <c r="AM85" i="24"/>
  <c r="AR86" i="24"/>
  <c r="AU85" i="24"/>
  <c r="AX87" i="24"/>
  <c r="L87" i="24"/>
  <c r="K87" i="24"/>
  <c r="J87" i="24"/>
  <c r="I87" i="24"/>
  <c r="H87" i="24"/>
  <c r="E64" i="24"/>
  <c r="C67" i="24"/>
  <c r="H64" i="24"/>
  <c r="D64" i="24"/>
  <c r="D66" i="24"/>
  <c r="D67" i="24"/>
  <c r="I64" i="24"/>
  <c r="E67" i="24"/>
  <c r="J64" i="24"/>
  <c r="K64" i="24"/>
  <c r="L64" i="24"/>
  <c r="H65" i="24"/>
  <c r="I65" i="24"/>
  <c r="J65" i="24"/>
  <c r="K65" i="24"/>
  <c r="L65" i="24"/>
  <c r="H66" i="24"/>
  <c r="I66" i="24"/>
  <c r="J66" i="24"/>
  <c r="K66" i="24"/>
  <c r="L66" i="24"/>
  <c r="C72" i="24"/>
  <c r="C79" i="24"/>
  <c r="D79" i="24"/>
  <c r="X70" i="24"/>
  <c r="AB65" i="24"/>
  <c r="AC66" i="24"/>
  <c r="AC67" i="24"/>
  <c r="AC68" i="24"/>
  <c r="AB69" i="24"/>
  <c r="AC70" i="24"/>
  <c r="AC71" i="24"/>
  <c r="AM70" i="24"/>
  <c r="AQ71" i="24"/>
  <c r="AR73" i="24"/>
  <c r="AU70" i="24"/>
  <c r="AX74" i="24"/>
  <c r="X69" i="24"/>
  <c r="AM69" i="24"/>
  <c r="AR72" i="24"/>
  <c r="AU69" i="24"/>
  <c r="AX73" i="24"/>
  <c r="X68" i="24"/>
  <c r="AM68" i="24"/>
  <c r="AQ68" i="24"/>
  <c r="AR70" i="24"/>
  <c r="AU68" i="24"/>
  <c r="AX71" i="24"/>
  <c r="X67" i="24"/>
  <c r="AM67" i="24"/>
  <c r="AR69" i="24"/>
  <c r="AU67" i="24"/>
  <c r="AX70" i="24"/>
  <c r="X66" i="24"/>
  <c r="AM66" i="24"/>
  <c r="AQ65" i="24"/>
  <c r="AR67" i="24"/>
  <c r="AU66" i="24"/>
  <c r="AX68" i="24"/>
  <c r="X65" i="24"/>
  <c r="AM65" i="24"/>
  <c r="AR66" i="24"/>
  <c r="AU65" i="24"/>
  <c r="AX67" i="24"/>
  <c r="L67" i="24"/>
  <c r="K67" i="24"/>
  <c r="J67" i="24"/>
  <c r="I67" i="24"/>
  <c r="H67" i="24"/>
  <c r="D46" i="24"/>
  <c r="D44" i="24"/>
  <c r="C46" i="24"/>
  <c r="C47" i="24"/>
  <c r="H44" i="24"/>
  <c r="D47" i="24"/>
  <c r="I44" i="24"/>
  <c r="E47" i="24"/>
  <c r="J44" i="24"/>
  <c r="K44" i="24"/>
  <c r="L44" i="24"/>
  <c r="H45" i="24"/>
  <c r="I45" i="24"/>
  <c r="J45" i="24"/>
  <c r="K45" i="24"/>
  <c r="L45" i="24"/>
  <c r="H46" i="24"/>
  <c r="I46" i="24"/>
  <c r="J46" i="24"/>
  <c r="K46" i="24"/>
  <c r="L46" i="24"/>
  <c r="C52" i="24"/>
  <c r="C59" i="24"/>
  <c r="D59" i="24"/>
  <c r="X50" i="24"/>
  <c r="AB45" i="24"/>
  <c r="AC46" i="24"/>
  <c r="AC47" i="24"/>
  <c r="AC48" i="24"/>
  <c r="AB49" i="24"/>
  <c r="AC50" i="24"/>
  <c r="AC51" i="24"/>
  <c r="AM50" i="24"/>
  <c r="AQ51" i="24"/>
  <c r="AR53" i="24"/>
  <c r="AU50" i="24"/>
  <c r="AX54" i="24"/>
  <c r="X49" i="24"/>
  <c r="AM49" i="24"/>
  <c r="AR52" i="24"/>
  <c r="AU49" i="24"/>
  <c r="AX53" i="24"/>
  <c r="X48" i="24"/>
  <c r="AM48" i="24"/>
  <c r="AQ48" i="24"/>
  <c r="AR50" i="24"/>
  <c r="AU48" i="24"/>
  <c r="AX51" i="24"/>
  <c r="X47" i="24"/>
  <c r="AM47" i="24"/>
  <c r="AR49" i="24"/>
  <c r="AU47" i="24"/>
  <c r="AX50" i="24"/>
  <c r="X46" i="24"/>
  <c r="AM46" i="24"/>
  <c r="AQ45" i="24"/>
  <c r="AR47" i="24"/>
  <c r="AU46" i="24"/>
  <c r="AX48" i="24"/>
  <c r="X45" i="24"/>
  <c r="AM45" i="24"/>
  <c r="AR46" i="24"/>
  <c r="AU45" i="24"/>
  <c r="AX47" i="24"/>
  <c r="L47" i="24"/>
  <c r="K47" i="24"/>
  <c r="J47" i="24"/>
  <c r="I47" i="24"/>
  <c r="H47" i="24"/>
  <c r="E25" i="24"/>
  <c r="C25" i="24"/>
  <c r="C26" i="24"/>
  <c r="C27" i="24"/>
  <c r="H24" i="24"/>
  <c r="D27" i="24"/>
  <c r="I24" i="24"/>
  <c r="E27" i="24"/>
  <c r="J24" i="24"/>
  <c r="K24" i="24"/>
  <c r="L24" i="24"/>
  <c r="H25" i="24"/>
  <c r="I25" i="24"/>
  <c r="J25" i="24"/>
  <c r="K25" i="24"/>
  <c r="L25" i="24"/>
  <c r="H26" i="24"/>
  <c r="I26" i="24"/>
  <c r="J26" i="24"/>
  <c r="K26" i="24"/>
  <c r="L26" i="24"/>
  <c r="C32" i="24"/>
  <c r="C39" i="24"/>
  <c r="D39" i="24"/>
  <c r="X30" i="24"/>
  <c r="AB25" i="24"/>
  <c r="AC26" i="24"/>
  <c r="AC27" i="24"/>
  <c r="AC28" i="24"/>
  <c r="AB29" i="24"/>
  <c r="AC30" i="24"/>
  <c r="AC31" i="24"/>
  <c r="AM30" i="24"/>
  <c r="AQ31" i="24"/>
  <c r="AR33" i="24"/>
  <c r="AU30" i="24"/>
  <c r="AX34" i="24"/>
  <c r="X29" i="24"/>
  <c r="AM29" i="24"/>
  <c r="AR32" i="24"/>
  <c r="AU29" i="24"/>
  <c r="AX33" i="24"/>
  <c r="X28" i="24"/>
  <c r="AM28" i="24"/>
  <c r="AQ28" i="24"/>
  <c r="AR30" i="24"/>
  <c r="AU28" i="24"/>
  <c r="AX31" i="24"/>
  <c r="X27" i="24"/>
  <c r="AM27" i="24"/>
  <c r="AR29" i="24"/>
  <c r="AU27" i="24"/>
  <c r="AX30" i="24"/>
  <c r="X26" i="24"/>
  <c r="AM26" i="24"/>
  <c r="AQ25" i="24"/>
  <c r="AR27" i="24"/>
  <c r="AU26" i="24"/>
  <c r="AX28" i="24"/>
  <c r="X25" i="24"/>
  <c r="AM25" i="24"/>
  <c r="AR26" i="24"/>
  <c r="AU25" i="24"/>
  <c r="AX27" i="24"/>
  <c r="L27" i="24"/>
  <c r="K27" i="24"/>
  <c r="J27" i="24"/>
  <c r="I27" i="24"/>
  <c r="H27" i="24"/>
  <c r="C5" i="24"/>
  <c r="C6" i="24"/>
  <c r="C7" i="24"/>
  <c r="H4" i="24"/>
  <c r="D6" i="24"/>
  <c r="D7" i="24"/>
  <c r="I4" i="24"/>
  <c r="E7" i="24"/>
  <c r="J4" i="24"/>
  <c r="K4" i="24"/>
  <c r="L4" i="24"/>
  <c r="H5" i="24"/>
  <c r="I5" i="24"/>
  <c r="J5" i="24"/>
  <c r="K5" i="24"/>
  <c r="L5" i="24"/>
  <c r="H6" i="24"/>
  <c r="I6" i="24"/>
  <c r="J6" i="24"/>
  <c r="K6" i="24"/>
  <c r="L6" i="24"/>
  <c r="C12" i="24"/>
  <c r="C19" i="24"/>
  <c r="D19" i="24"/>
  <c r="X10" i="24"/>
  <c r="AB5" i="24"/>
  <c r="AC6" i="24"/>
  <c r="AC7" i="24"/>
  <c r="AC8" i="24"/>
  <c r="AB9" i="24"/>
  <c r="AC10" i="24"/>
  <c r="AC11" i="24"/>
  <c r="AM10" i="24"/>
  <c r="AQ11" i="24"/>
  <c r="AR13" i="24"/>
  <c r="AU10" i="24"/>
  <c r="AX14" i="24"/>
  <c r="X9" i="24"/>
  <c r="AM9" i="24"/>
  <c r="AR12" i="24"/>
  <c r="AU9" i="24"/>
  <c r="AX13" i="24"/>
  <c r="X8" i="24"/>
  <c r="AM8" i="24"/>
  <c r="AQ8" i="24"/>
  <c r="AR10" i="24"/>
  <c r="AU8" i="24"/>
  <c r="AX11" i="24"/>
  <c r="X7" i="24"/>
  <c r="AM7" i="24"/>
  <c r="AR9" i="24"/>
  <c r="AU7" i="24"/>
  <c r="AX10" i="24"/>
  <c r="X6" i="24"/>
  <c r="AM6" i="24"/>
  <c r="AQ5" i="24"/>
  <c r="AR7" i="24"/>
  <c r="AU6" i="24"/>
  <c r="AX8" i="24"/>
  <c r="X5" i="24"/>
  <c r="AM5" i="24"/>
  <c r="AR6" i="24"/>
  <c r="AU5" i="24"/>
  <c r="AX7" i="24"/>
  <c r="L7" i="24"/>
  <c r="K7" i="24"/>
  <c r="J7" i="24"/>
  <c r="I7" i="24"/>
  <c r="H7" i="24"/>
  <c r="C145" i="22"/>
  <c r="C146" i="22"/>
  <c r="C147" i="22"/>
  <c r="H144" i="22"/>
  <c r="D146" i="22"/>
  <c r="D147" i="22"/>
  <c r="I144" i="22"/>
  <c r="E147" i="22"/>
  <c r="J144" i="22"/>
  <c r="K144" i="22"/>
  <c r="L144" i="22"/>
  <c r="H145" i="22"/>
  <c r="I145" i="22"/>
  <c r="J145" i="22"/>
  <c r="K145" i="22"/>
  <c r="L145" i="22"/>
  <c r="H146" i="22"/>
  <c r="I146" i="22"/>
  <c r="J146" i="22"/>
  <c r="K146" i="22"/>
  <c r="L146" i="22"/>
  <c r="C152" i="22"/>
  <c r="C159" i="22"/>
  <c r="D159" i="22"/>
  <c r="X150" i="22"/>
  <c r="AB145" i="22"/>
  <c r="AC146" i="22"/>
  <c r="AC147" i="22"/>
  <c r="AC148" i="22"/>
  <c r="AB149" i="22"/>
  <c r="AC150" i="22"/>
  <c r="AC151" i="22"/>
  <c r="AM150" i="22"/>
  <c r="AQ151" i="22"/>
  <c r="AR153" i="22"/>
  <c r="AU150" i="22"/>
  <c r="AX154" i="22"/>
  <c r="X149" i="22"/>
  <c r="AM149" i="22"/>
  <c r="AR152" i="22"/>
  <c r="AU149" i="22"/>
  <c r="AX153" i="22"/>
  <c r="X148" i="22"/>
  <c r="AM148" i="22"/>
  <c r="AQ148" i="22"/>
  <c r="AR150" i="22"/>
  <c r="AU148" i="22"/>
  <c r="AX151" i="22"/>
  <c r="X147" i="22"/>
  <c r="AM147" i="22"/>
  <c r="AR149" i="22"/>
  <c r="AU147" i="22"/>
  <c r="AX150" i="22"/>
  <c r="X146" i="22"/>
  <c r="AM146" i="22"/>
  <c r="AQ145" i="22"/>
  <c r="AR147" i="22"/>
  <c r="AU146" i="22"/>
  <c r="AX148" i="22"/>
  <c r="X145" i="22"/>
  <c r="AM145" i="22"/>
  <c r="AR146" i="22"/>
  <c r="AU145" i="22"/>
  <c r="AX147" i="22"/>
  <c r="L147" i="22"/>
  <c r="K147" i="22"/>
  <c r="J147" i="22"/>
  <c r="I147" i="22"/>
  <c r="H147" i="22"/>
  <c r="C125" i="22"/>
  <c r="C126" i="22"/>
  <c r="C127" i="22"/>
  <c r="H124" i="22"/>
  <c r="D126" i="22"/>
  <c r="D127" i="22"/>
  <c r="I124" i="22"/>
  <c r="E127" i="22"/>
  <c r="J124" i="22"/>
  <c r="K124" i="22"/>
  <c r="L124" i="22"/>
  <c r="H125" i="22"/>
  <c r="I125" i="22"/>
  <c r="J125" i="22"/>
  <c r="K125" i="22"/>
  <c r="L125" i="22"/>
  <c r="H126" i="22"/>
  <c r="I126" i="22"/>
  <c r="J126" i="22"/>
  <c r="K126" i="22"/>
  <c r="L126" i="22"/>
  <c r="C132" i="22"/>
  <c r="C139" i="22"/>
  <c r="D139" i="22"/>
  <c r="X130" i="22"/>
  <c r="AB125" i="22"/>
  <c r="AC126" i="22"/>
  <c r="AC127" i="22"/>
  <c r="AC128" i="22"/>
  <c r="AB129" i="22"/>
  <c r="AC130" i="22"/>
  <c r="AC131" i="22"/>
  <c r="AM130" i="22"/>
  <c r="AQ131" i="22"/>
  <c r="AR133" i="22"/>
  <c r="AU130" i="22"/>
  <c r="AX134" i="22"/>
  <c r="X129" i="22"/>
  <c r="AM129" i="22"/>
  <c r="AR132" i="22"/>
  <c r="AU129" i="22"/>
  <c r="AX133" i="22"/>
  <c r="X128" i="22"/>
  <c r="AM128" i="22"/>
  <c r="AQ128" i="22"/>
  <c r="AR130" i="22"/>
  <c r="AU128" i="22"/>
  <c r="AX131" i="22"/>
  <c r="X127" i="22"/>
  <c r="AM127" i="22"/>
  <c r="AR129" i="22"/>
  <c r="AU127" i="22"/>
  <c r="AX130" i="22"/>
  <c r="X126" i="22"/>
  <c r="AM126" i="22"/>
  <c r="AQ125" i="22"/>
  <c r="AR127" i="22"/>
  <c r="AU126" i="22"/>
  <c r="AX128" i="22"/>
  <c r="X125" i="22"/>
  <c r="AM125" i="22"/>
  <c r="AR126" i="22"/>
  <c r="AU125" i="22"/>
  <c r="AX127" i="22"/>
  <c r="L127" i="22"/>
  <c r="K127" i="22"/>
  <c r="J127" i="22"/>
  <c r="I127" i="22"/>
  <c r="H127" i="22"/>
  <c r="C105" i="22"/>
  <c r="C106" i="22"/>
  <c r="C107" i="22"/>
  <c r="H104" i="22"/>
  <c r="D106" i="22"/>
  <c r="D107" i="22"/>
  <c r="I104" i="22"/>
  <c r="E107" i="22"/>
  <c r="J104" i="22"/>
  <c r="K104" i="22"/>
  <c r="L104" i="22"/>
  <c r="H105" i="22"/>
  <c r="I105" i="22"/>
  <c r="J105" i="22"/>
  <c r="K105" i="22"/>
  <c r="L105" i="22"/>
  <c r="H106" i="22"/>
  <c r="I106" i="22"/>
  <c r="J106" i="22"/>
  <c r="K106" i="22"/>
  <c r="L106" i="22"/>
  <c r="C112" i="22"/>
  <c r="C119" i="22"/>
  <c r="D119" i="22"/>
  <c r="X110" i="22"/>
  <c r="AB105" i="22"/>
  <c r="AC106" i="22"/>
  <c r="AC107" i="22"/>
  <c r="AC108" i="22"/>
  <c r="AB109" i="22"/>
  <c r="AC110" i="22"/>
  <c r="AC111" i="22"/>
  <c r="AM110" i="22"/>
  <c r="AQ111" i="22"/>
  <c r="AR113" i="22"/>
  <c r="AU110" i="22"/>
  <c r="AX114" i="22"/>
  <c r="X109" i="22"/>
  <c r="AM109" i="22"/>
  <c r="AR112" i="22"/>
  <c r="AU109" i="22"/>
  <c r="AX113" i="22"/>
  <c r="X108" i="22"/>
  <c r="AM108" i="22"/>
  <c r="AQ108" i="22"/>
  <c r="AR110" i="22"/>
  <c r="AU108" i="22"/>
  <c r="AX111" i="22"/>
  <c r="X107" i="22"/>
  <c r="AM107" i="22"/>
  <c r="AR109" i="22"/>
  <c r="AU107" i="22"/>
  <c r="AX110" i="22"/>
  <c r="X106" i="22"/>
  <c r="AM106" i="22"/>
  <c r="AQ105" i="22"/>
  <c r="AR107" i="22"/>
  <c r="AU106" i="22"/>
  <c r="AX108" i="22"/>
  <c r="X105" i="22"/>
  <c r="AM105" i="22"/>
  <c r="AR106" i="22"/>
  <c r="AU105" i="22"/>
  <c r="AX107" i="22"/>
  <c r="L107" i="22"/>
  <c r="K107" i="22"/>
  <c r="J107" i="22"/>
  <c r="I107" i="22"/>
  <c r="H107" i="22"/>
  <c r="C85" i="22"/>
  <c r="C86" i="22"/>
  <c r="C87" i="22"/>
  <c r="H84" i="22"/>
  <c r="D86" i="22"/>
  <c r="D87" i="22"/>
  <c r="I84" i="22"/>
  <c r="E87" i="22"/>
  <c r="J84" i="22"/>
  <c r="K84" i="22"/>
  <c r="L84" i="22"/>
  <c r="H85" i="22"/>
  <c r="I85" i="22"/>
  <c r="J85" i="22"/>
  <c r="K85" i="22"/>
  <c r="L85" i="22"/>
  <c r="H86" i="22"/>
  <c r="I86" i="22"/>
  <c r="J86" i="22"/>
  <c r="K86" i="22"/>
  <c r="L86" i="22"/>
  <c r="C92" i="22"/>
  <c r="C99" i="22"/>
  <c r="D99" i="22"/>
  <c r="X90" i="22"/>
  <c r="AB85" i="22"/>
  <c r="AC86" i="22"/>
  <c r="AC87" i="22"/>
  <c r="AC88" i="22"/>
  <c r="AB89" i="22"/>
  <c r="AC90" i="22"/>
  <c r="AC91" i="22"/>
  <c r="AM90" i="22"/>
  <c r="AQ91" i="22"/>
  <c r="AR93" i="22"/>
  <c r="AU90" i="22"/>
  <c r="AX94" i="22"/>
  <c r="X89" i="22"/>
  <c r="AM89" i="22"/>
  <c r="AR92" i="22"/>
  <c r="AU89" i="22"/>
  <c r="AX93" i="22"/>
  <c r="X88" i="22"/>
  <c r="AM88" i="22"/>
  <c r="AQ88" i="22"/>
  <c r="AR90" i="22"/>
  <c r="AU88" i="22"/>
  <c r="AX91" i="22"/>
  <c r="X87" i="22"/>
  <c r="AM87" i="22"/>
  <c r="AR89" i="22"/>
  <c r="AU87" i="22"/>
  <c r="AX90" i="22"/>
  <c r="X86" i="22"/>
  <c r="AM86" i="22"/>
  <c r="AQ85" i="22"/>
  <c r="AR87" i="22"/>
  <c r="AU86" i="22"/>
  <c r="AX88" i="22"/>
  <c r="X85" i="22"/>
  <c r="AM85" i="22"/>
  <c r="AR86" i="22"/>
  <c r="AU85" i="22"/>
  <c r="AX87" i="22"/>
  <c r="L87" i="22"/>
  <c r="K87" i="22"/>
  <c r="J87" i="22"/>
  <c r="I87" i="22"/>
  <c r="H87" i="22"/>
  <c r="C65" i="22"/>
  <c r="C66" i="22"/>
  <c r="C67" i="22"/>
  <c r="H64" i="22"/>
  <c r="D66" i="22"/>
  <c r="D67" i="22"/>
  <c r="I64" i="22"/>
  <c r="E67" i="22"/>
  <c r="J64" i="22"/>
  <c r="K64" i="22"/>
  <c r="L64" i="22"/>
  <c r="H65" i="22"/>
  <c r="I65" i="22"/>
  <c r="J65" i="22"/>
  <c r="K65" i="22"/>
  <c r="L65" i="22"/>
  <c r="H66" i="22"/>
  <c r="I66" i="22"/>
  <c r="J66" i="22"/>
  <c r="K66" i="22"/>
  <c r="L66" i="22"/>
  <c r="C72" i="22"/>
  <c r="C79" i="22"/>
  <c r="D79" i="22"/>
  <c r="X70" i="22"/>
  <c r="AB65" i="22"/>
  <c r="AC66" i="22"/>
  <c r="AC67" i="22"/>
  <c r="AC68" i="22"/>
  <c r="AB69" i="22"/>
  <c r="AC70" i="22"/>
  <c r="AC71" i="22"/>
  <c r="AM70" i="22"/>
  <c r="AQ71" i="22"/>
  <c r="AR73" i="22"/>
  <c r="AU70" i="22"/>
  <c r="AX74" i="22"/>
  <c r="X69" i="22"/>
  <c r="AM69" i="22"/>
  <c r="AR72" i="22"/>
  <c r="AU69" i="22"/>
  <c r="AX73" i="22"/>
  <c r="X68" i="22"/>
  <c r="AM68" i="22"/>
  <c r="AQ68" i="22"/>
  <c r="AR70" i="22"/>
  <c r="AU68" i="22"/>
  <c r="AX71" i="22"/>
  <c r="X67" i="22"/>
  <c r="AM67" i="22"/>
  <c r="AR69" i="22"/>
  <c r="AU67" i="22"/>
  <c r="AX70" i="22"/>
  <c r="X66" i="22"/>
  <c r="AM66" i="22"/>
  <c r="AQ65" i="22"/>
  <c r="AR67" i="22"/>
  <c r="AU66" i="22"/>
  <c r="AX68" i="22"/>
  <c r="X65" i="22"/>
  <c r="AM65" i="22"/>
  <c r="AR66" i="22"/>
  <c r="AU65" i="22"/>
  <c r="AX67" i="22"/>
  <c r="L67" i="22"/>
  <c r="K67" i="22"/>
  <c r="J67" i="22"/>
  <c r="I67" i="22"/>
  <c r="H67" i="22"/>
  <c r="C45" i="22"/>
  <c r="C46" i="22"/>
  <c r="C47" i="22"/>
  <c r="H44" i="22"/>
  <c r="D46" i="22"/>
  <c r="D47" i="22"/>
  <c r="I44" i="22"/>
  <c r="E47" i="22"/>
  <c r="J44" i="22"/>
  <c r="K44" i="22"/>
  <c r="L44" i="22"/>
  <c r="H45" i="22"/>
  <c r="I45" i="22"/>
  <c r="J45" i="22"/>
  <c r="K45" i="22"/>
  <c r="L45" i="22"/>
  <c r="H46" i="22"/>
  <c r="I46" i="22"/>
  <c r="J46" i="22"/>
  <c r="K46" i="22"/>
  <c r="L46" i="22"/>
  <c r="C52" i="22"/>
  <c r="C59" i="22"/>
  <c r="D59" i="22"/>
  <c r="X50" i="22"/>
  <c r="AB45" i="22"/>
  <c r="AC46" i="22"/>
  <c r="AC47" i="22"/>
  <c r="AC48" i="22"/>
  <c r="AB49" i="22"/>
  <c r="AC50" i="22"/>
  <c r="AC51" i="22"/>
  <c r="AM50" i="22"/>
  <c r="AQ51" i="22"/>
  <c r="AR53" i="22"/>
  <c r="AU50" i="22"/>
  <c r="AX54" i="22"/>
  <c r="X49" i="22"/>
  <c r="AM49" i="22"/>
  <c r="AR52" i="22"/>
  <c r="AU49" i="22"/>
  <c r="AX53" i="22"/>
  <c r="X48" i="22"/>
  <c r="AM48" i="22"/>
  <c r="AQ48" i="22"/>
  <c r="AR50" i="22"/>
  <c r="AU48" i="22"/>
  <c r="AX51" i="22"/>
  <c r="X47" i="22"/>
  <c r="AM47" i="22"/>
  <c r="AR49" i="22"/>
  <c r="AU47" i="22"/>
  <c r="AX50" i="22"/>
  <c r="X46" i="22"/>
  <c r="AM46" i="22"/>
  <c r="AQ45" i="22"/>
  <c r="AR47" i="22"/>
  <c r="AU46" i="22"/>
  <c r="AX48" i="22"/>
  <c r="X45" i="22"/>
  <c r="AM45" i="22"/>
  <c r="AR46" i="22"/>
  <c r="AU45" i="22"/>
  <c r="AX47" i="22"/>
  <c r="L47" i="22"/>
  <c r="K47" i="22"/>
  <c r="J47" i="22"/>
  <c r="I47" i="22"/>
  <c r="H47" i="22"/>
  <c r="C25" i="22"/>
  <c r="C26" i="22"/>
  <c r="C27" i="22"/>
  <c r="H24" i="22"/>
  <c r="D26" i="22"/>
  <c r="D27" i="22"/>
  <c r="I24" i="22"/>
  <c r="E27" i="22"/>
  <c r="J24" i="22"/>
  <c r="K24" i="22"/>
  <c r="L24" i="22"/>
  <c r="H25" i="22"/>
  <c r="I25" i="22"/>
  <c r="J25" i="22"/>
  <c r="K25" i="22"/>
  <c r="L25" i="22"/>
  <c r="H26" i="22"/>
  <c r="I26" i="22"/>
  <c r="J26" i="22"/>
  <c r="K26" i="22"/>
  <c r="L26" i="22"/>
  <c r="C32" i="22"/>
  <c r="C39" i="22"/>
  <c r="D39" i="22"/>
  <c r="X30" i="22"/>
  <c r="AB25" i="22"/>
  <c r="AC26" i="22"/>
  <c r="AC27" i="22"/>
  <c r="AC28" i="22"/>
  <c r="AB29" i="22"/>
  <c r="AC30" i="22"/>
  <c r="AC31" i="22"/>
  <c r="AM30" i="22"/>
  <c r="AQ31" i="22"/>
  <c r="AR33" i="22"/>
  <c r="AU30" i="22"/>
  <c r="AX34" i="22"/>
  <c r="X29" i="22"/>
  <c r="AM29" i="22"/>
  <c r="AR32" i="22"/>
  <c r="AU29" i="22"/>
  <c r="AX33" i="22"/>
  <c r="X28" i="22"/>
  <c r="AM28" i="22"/>
  <c r="AQ28" i="22"/>
  <c r="AR30" i="22"/>
  <c r="AU28" i="22"/>
  <c r="AX31" i="22"/>
  <c r="X27" i="22"/>
  <c r="AM27" i="22"/>
  <c r="AR29" i="22"/>
  <c r="AU27" i="22"/>
  <c r="AX30" i="22"/>
  <c r="X26" i="22"/>
  <c r="AM26" i="22"/>
  <c r="AQ25" i="22"/>
  <c r="AR27" i="22"/>
  <c r="AU26" i="22"/>
  <c r="AX28" i="22"/>
  <c r="X25" i="22"/>
  <c r="AM25" i="22"/>
  <c r="AR26" i="22"/>
  <c r="AU25" i="22"/>
  <c r="AX27" i="22"/>
  <c r="L27" i="22"/>
  <c r="K27" i="22"/>
  <c r="J27" i="22"/>
  <c r="I27" i="22"/>
  <c r="H27" i="22"/>
  <c r="C5" i="22"/>
  <c r="C6" i="22"/>
  <c r="C7" i="22"/>
  <c r="H4" i="22"/>
  <c r="D6" i="22"/>
  <c r="D7" i="22"/>
  <c r="I4" i="22"/>
  <c r="E7" i="22"/>
  <c r="J4" i="22"/>
  <c r="K4" i="22"/>
  <c r="L4" i="22"/>
  <c r="H5" i="22"/>
  <c r="I5" i="22"/>
  <c r="J5" i="22"/>
  <c r="K5" i="22"/>
  <c r="L5" i="22"/>
  <c r="H6" i="22"/>
  <c r="I6" i="22"/>
  <c r="J6" i="22"/>
  <c r="K6" i="22"/>
  <c r="L6" i="22"/>
  <c r="C12" i="22"/>
  <c r="C19" i="22"/>
  <c r="D19" i="22"/>
  <c r="X10" i="22"/>
  <c r="AB5" i="22"/>
  <c r="AC6" i="22"/>
  <c r="AC7" i="22"/>
  <c r="AC8" i="22"/>
  <c r="AB9" i="22"/>
  <c r="AC10" i="22"/>
  <c r="AC11" i="22"/>
  <c r="AM10" i="22"/>
  <c r="AQ11" i="22"/>
  <c r="AR13" i="22"/>
  <c r="AU10" i="22"/>
  <c r="AX14" i="22"/>
  <c r="X9" i="22"/>
  <c r="AM9" i="22"/>
  <c r="AR12" i="22"/>
  <c r="AU9" i="22"/>
  <c r="AX13" i="22"/>
  <c r="X8" i="22"/>
  <c r="AM8" i="22"/>
  <c r="AQ8" i="22"/>
  <c r="AR10" i="22"/>
  <c r="AU8" i="22"/>
  <c r="AX11" i="22"/>
  <c r="X7" i="22"/>
  <c r="AM7" i="22"/>
  <c r="AR9" i="22"/>
  <c r="AU7" i="22"/>
  <c r="AX10" i="22"/>
  <c r="X6" i="22"/>
  <c r="AM6" i="22"/>
  <c r="AQ5" i="22"/>
  <c r="AR7" i="22"/>
  <c r="AU6" i="22"/>
  <c r="AX8" i="22"/>
  <c r="X5" i="22"/>
  <c r="AM5" i="22"/>
  <c r="AR6" i="22"/>
  <c r="AU5" i="22"/>
  <c r="AX7" i="22"/>
  <c r="L7" i="22"/>
  <c r="K7" i="22"/>
  <c r="J7" i="22"/>
  <c r="I7" i="22"/>
  <c r="H7" i="22"/>
  <c r="C145" i="2"/>
  <c r="C146" i="2"/>
  <c r="C147" i="2"/>
  <c r="H144" i="2"/>
  <c r="D146" i="2"/>
  <c r="D147" i="2"/>
  <c r="I144" i="2"/>
  <c r="E147" i="2"/>
  <c r="J144" i="2"/>
  <c r="K144" i="2"/>
  <c r="L144" i="2"/>
  <c r="H145" i="2"/>
  <c r="I145" i="2"/>
  <c r="J145" i="2"/>
  <c r="K145" i="2"/>
  <c r="L145" i="2"/>
  <c r="H146" i="2"/>
  <c r="I146" i="2"/>
  <c r="J146" i="2"/>
  <c r="K146" i="2"/>
  <c r="L146" i="2"/>
  <c r="C152" i="2"/>
  <c r="C159" i="2"/>
  <c r="D159" i="2"/>
  <c r="X150" i="2"/>
  <c r="AB145" i="2"/>
  <c r="AC146" i="2"/>
  <c r="AC147" i="2"/>
  <c r="AC148" i="2"/>
  <c r="AB149" i="2"/>
  <c r="AC150" i="2"/>
  <c r="AC151" i="2"/>
  <c r="AM150" i="2"/>
  <c r="AQ151" i="2"/>
  <c r="AR153" i="2"/>
  <c r="AU150" i="2"/>
  <c r="AX154" i="2"/>
  <c r="X149" i="2"/>
  <c r="AM149" i="2"/>
  <c r="AR152" i="2"/>
  <c r="AU149" i="2"/>
  <c r="AX153" i="2"/>
  <c r="X148" i="2"/>
  <c r="AM148" i="2"/>
  <c r="AQ148" i="2"/>
  <c r="AR150" i="2"/>
  <c r="AU148" i="2"/>
  <c r="AX151" i="2"/>
  <c r="X147" i="2"/>
  <c r="AM147" i="2"/>
  <c r="AR149" i="2"/>
  <c r="AU147" i="2"/>
  <c r="AX150" i="2"/>
  <c r="X146" i="2"/>
  <c r="AM146" i="2"/>
  <c r="AQ145" i="2"/>
  <c r="AR147" i="2"/>
  <c r="AU146" i="2"/>
  <c r="AX148" i="2"/>
  <c r="X145" i="2"/>
  <c r="AM145" i="2"/>
  <c r="AR146" i="2"/>
  <c r="AU145" i="2"/>
  <c r="AX147" i="2"/>
  <c r="L147" i="2"/>
  <c r="K147" i="2"/>
  <c r="J147" i="2"/>
  <c r="I147" i="2"/>
  <c r="H147" i="2"/>
  <c r="AX133" i="2"/>
  <c r="AX134" i="2"/>
  <c r="C125" i="2"/>
  <c r="C126" i="2"/>
  <c r="C127" i="2"/>
  <c r="H124" i="2"/>
  <c r="D126" i="2"/>
  <c r="D127" i="2"/>
  <c r="I124" i="2"/>
  <c r="E127" i="2"/>
  <c r="J124" i="2"/>
  <c r="K124" i="2"/>
  <c r="L124" i="2"/>
  <c r="H125" i="2"/>
  <c r="I125" i="2"/>
  <c r="J125" i="2"/>
  <c r="K125" i="2"/>
  <c r="L125" i="2"/>
  <c r="H126" i="2"/>
  <c r="I126" i="2"/>
  <c r="J126" i="2"/>
  <c r="K126" i="2"/>
  <c r="L126" i="2"/>
  <c r="C132" i="2"/>
  <c r="C139" i="2"/>
  <c r="D139" i="2"/>
  <c r="X130" i="2"/>
  <c r="AB125" i="2"/>
  <c r="AC126" i="2"/>
  <c r="AC127" i="2"/>
  <c r="AC128" i="2"/>
  <c r="AB129" i="2"/>
  <c r="AC130" i="2"/>
  <c r="AC131" i="2"/>
  <c r="AM130" i="2"/>
  <c r="AQ131" i="2"/>
  <c r="AR133" i="2"/>
  <c r="AU130" i="2"/>
  <c r="X129" i="2"/>
  <c r="AM129" i="2"/>
  <c r="AR132" i="2"/>
  <c r="AU129" i="2"/>
  <c r="X128" i="2"/>
  <c r="AM128" i="2"/>
  <c r="AQ128" i="2"/>
  <c r="AR130" i="2"/>
  <c r="AU128" i="2"/>
  <c r="AX131" i="2"/>
  <c r="X127" i="2"/>
  <c r="AM127" i="2"/>
  <c r="AR129" i="2"/>
  <c r="AU127" i="2"/>
  <c r="AX130" i="2"/>
  <c r="X126" i="2"/>
  <c r="AM126" i="2"/>
  <c r="AQ125" i="2"/>
  <c r="AR127" i="2"/>
  <c r="AU126" i="2"/>
  <c r="AX128" i="2"/>
  <c r="X125" i="2"/>
  <c r="AM125" i="2"/>
  <c r="AR126" i="2"/>
  <c r="AU125" i="2"/>
  <c r="AX127" i="2"/>
  <c r="L127" i="2"/>
  <c r="K127" i="2"/>
  <c r="J127" i="2"/>
  <c r="I127" i="2"/>
  <c r="H127" i="2"/>
  <c r="AM110" i="2"/>
  <c r="AX114" i="2"/>
  <c r="C105" i="2"/>
  <c r="C106" i="2"/>
  <c r="C107" i="2"/>
  <c r="H104" i="2"/>
  <c r="D106" i="2"/>
  <c r="D107" i="2"/>
  <c r="I104" i="2"/>
  <c r="E107" i="2"/>
  <c r="J104" i="2"/>
  <c r="K104" i="2"/>
  <c r="L104" i="2"/>
  <c r="H105" i="2"/>
  <c r="I105" i="2"/>
  <c r="J105" i="2"/>
  <c r="K105" i="2"/>
  <c r="L105" i="2"/>
  <c r="H106" i="2"/>
  <c r="I106" i="2"/>
  <c r="J106" i="2"/>
  <c r="K106" i="2"/>
  <c r="L106" i="2"/>
  <c r="C112" i="2"/>
  <c r="C119" i="2"/>
  <c r="D119" i="2"/>
  <c r="X110" i="2"/>
  <c r="AB105" i="2"/>
  <c r="AC106" i="2"/>
  <c r="AC107" i="2"/>
  <c r="AC108" i="2"/>
  <c r="AB109" i="2"/>
  <c r="AC110" i="2"/>
  <c r="AC111" i="2"/>
  <c r="AQ111" i="2"/>
  <c r="AR113" i="2"/>
  <c r="AU110" i="2"/>
  <c r="X109" i="2"/>
  <c r="AM109" i="2"/>
  <c r="AR112" i="2"/>
  <c r="AU109" i="2"/>
  <c r="AX113" i="2"/>
  <c r="X108" i="2"/>
  <c r="AM108" i="2"/>
  <c r="AQ108" i="2"/>
  <c r="AR110" i="2"/>
  <c r="AU108" i="2"/>
  <c r="AX111" i="2"/>
  <c r="X107" i="2"/>
  <c r="AM107" i="2"/>
  <c r="AR109" i="2"/>
  <c r="AU107" i="2"/>
  <c r="AX110" i="2"/>
  <c r="X106" i="2"/>
  <c r="AM106" i="2"/>
  <c r="AQ105" i="2"/>
  <c r="AR107" i="2"/>
  <c r="AU106" i="2"/>
  <c r="AX108" i="2"/>
  <c r="X105" i="2"/>
  <c r="AM105" i="2"/>
  <c r="AR106" i="2"/>
  <c r="AU105" i="2"/>
  <c r="AX107" i="2"/>
  <c r="L107" i="2"/>
  <c r="K107" i="2"/>
  <c r="J107" i="2"/>
  <c r="I107" i="2"/>
  <c r="H107" i="2"/>
  <c r="C85" i="2"/>
  <c r="C86" i="2"/>
  <c r="C87" i="2"/>
  <c r="H84" i="2"/>
  <c r="D86" i="2"/>
  <c r="D87" i="2"/>
  <c r="I84" i="2"/>
  <c r="E87" i="2"/>
  <c r="J84" i="2"/>
  <c r="K84" i="2"/>
  <c r="L84" i="2"/>
  <c r="H85" i="2"/>
  <c r="I85" i="2"/>
  <c r="J85" i="2"/>
  <c r="K85" i="2"/>
  <c r="L85" i="2"/>
  <c r="H86" i="2"/>
  <c r="I86" i="2"/>
  <c r="J86" i="2"/>
  <c r="K86" i="2"/>
  <c r="L86" i="2"/>
  <c r="C92" i="2"/>
  <c r="C99" i="2"/>
  <c r="D99" i="2"/>
  <c r="X90" i="2"/>
  <c r="AB85" i="2"/>
  <c r="AC86" i="2"/>
  <c r="AC87" i="2"/>
  <c r="AC88" i="2"/>
  <c r="AB89" i="2"/>
  <c r="AC90" i="2"/>
  <c r="AC91" i="2"/>
  <c r="AM90" i="2"/>
  <c r="AQ91" i="2"/>
  <c r="AR93" i="2"/>
  <c r="AU90" i="2"/>
  <c r="AX94" i="2"/>
  <c r="X89" i="2"/>
  <c r="AM89" i="2"/>
  <c r="AR92" i="2"/>
  <c r="AU89" i="2"/>
  <c r="AX93" i="2"/>
  <c r="X88" i="2"/>
  <c r="AM88" i="2"/>
  <c r="AQ88" i="2"/>
  <c r="AR90" i="2"/>
  <c r="AU88" i="2"/>
  <c r="AX91" i="2"/>
  <c r="X87" i="2"/>
  <c r="AM87" i="2"/>
  <c r="AR89" i="2"/>
  <c r="AU87" i="2"/>
  <c r="AX90" i="2"/>
  <c r="X86" i="2"/>
  <c r="AM86" i="2"/>
  <c r="AQ85" i="2"/>
  <c r="AR87" i="2"/>
  <c r="AU86" i="2"/>
  <c r="AX88" i="2"/>
  <c r="X85" i="2"/>
  <c r="AM85" i="2"/>
  <c r="AR86" i="2"/>
  <c r="AU85" i="2"/>
  <c r="AX87" i="2"/>
  <c r="L87" i="2"/>
  <c r="K87" i="2"/>
  <c r="J87" i="2"/>
  <c r="I87" i="2"/>
  <c r="H87" i="2"/>
  <c r="C65" i="2"/>
  <c r="C66" i="2"/>
  <c r="C67" i="2"/>
  <c r="H64" i="2"/>
  <c r="D66" i="2"/>
  <c r="D67" i="2"/>
  <c r="I64" i="2"/>
  <c r="E67" i="2"/>
  <c r="J64" i="2"/>
  <c r="K64" i="2"/>
  <c r="L64" i="2"/>
  <c r="H65" i="2"/>
  <c r="I65" i="2"/>
  <c r="J65" i="2"/>
  <c r="K65" i="2"/>
  <c r="L65" i="2"/>
  <c r="H66" i="2"/>
  <c r="I66" i="2"/>
  <c r="J66" i="2"/>
  <c r="K66" i="2"/>
  <c r="L66" i="2"/>
  <c r="C72" i="2"/>
  <c r="C79" i="2"/>
  <c r="D79" i="2"/>
  <c r="X70" i="2"/>
  <c r="AB65" i="2"/>
  <c r="AC66" i="2"/>
  <c r="AC67" i="2"/>
  <c r="AC68" i="2"/>
  <c r="AB69" i="2"/>
  <c r="AC70" i="2"/>
  <c r="AC71" i="2"/>
  <c r="AM70" i="2"/>
  <c r="AQ71" i="2"/>
  <c r="AR73" i="2"/>
  <c r="AU70" i="2"/>
  <c r="AX74" i="2"/>
  <c r="X69" i="2"/>
  <c r="AM69" i="2"/>
  <c r="AR72" i="2"/>
  <c r="AU69" i="2"/>
  <c r="AX73" i="2"/>
  <c r="X68" i="2"/>
  <c r="AM68" i="2"/>
  <c r="AQ68" i="2"/>
  <c r="AR70" i="2"/>
  <c r="AU68" i="2"/>
  <c r="AX71" i="2"/>
  <c r="X67" i="2"/>
  <c r="AM67" i="2"/>
  <c r="AR69" i="2"/>
  <c r="AU67" i="2"/>
  <c r="AX70" i="2"/>
  <c r="X66" i="2"/>
  <c r="AM66" i="2"/>
  <c r="AQ65" i="2"/>
  <c r="AR67" i="2"/>
  <c r="AU66" i="2"/>
  <c r="AX68" i="2"/>
  <c r="X65" i="2"/>
  <c r="AM65" i="2"/>
  <c r="AR66" i="2"/>
  <c r="AU65" i="2"/>
  <c r="AX67" i="2"/>
  <c r="L67" i="2"/>
  <c r="K67" i="2"/>
  <c r="J67" i="2"/>
  <c r="I67" i="2"/>
  <c r="H67" i="2"/>
  <c r="X45" i="2"/>
  <c r="X50" i="2"/>
  <c r="X49" i="2"/>
  <c r="X48" i="2"/>
  <c r="X47" i="2"/>
  <c r="X46" i="2"/>
  <c r="AM50" i="2"/>
  <c r="AM49" i="2"/>
  <c r="AM48" i="2"/>
  <c r="AM47" i="2"/>
  <c r="AM46" i="2"/>
  <c r="AM45" i="2"/>
  <c r="AM6" i="2"/>
  <c r="AM5" i="2"/>
  <c r="AM9" i="2"/>
  <c r="C45" i="2"/>
  <c r="C46" i="2"/>
  <c r="C47" i="2"/>
  <c r="H44" i="2"/>
  <c r="D46" i="2"/>
  <c r="D47" i="2"/>
  <c r="I44" i="2"/>
  <c r="E47" i="2"/>
  <c r="J44" i="2"/>
  <c r="K44" i="2"/>
  <c r="L44" i="2"/>
  <c r="H45" i="2"/>
  <c r="I45" i="2"/>
  <c r="J45" i="2"/>
  <c r="K45" i="2"/>
  <c r="L45" i="2"/>
  <c r="H46" i="2"/>
  <c r="I46" i="2"/>
  <c r="J46" i="2"/>
  <c r="K46" i="2"/>
  <c r="L46" i="2"/>
  <c r="C52" i="2"/>
  <c r="C59" i="2"/>
  <c r="D59" i="2"/>
  <c r="AB45" i="2"/>
  <c r="AC46" i="2"/>
  <c r="AC47" i="2"/>
  <c r="AC48" i="2"/>
  <c r="AB49" i="2"/>
  <c r="AC51" i="2"/>
  <c r="AQ51" i="2"/>
  <c r="AR53" i="2"/>
  <c r="AU50" i="2"/>
  <c r="AX54" i="2"/>
  <c r="AR52" i="2"/>
  <c r="AU49" i="2"/>
  <c r="AX53" i="2"/>
  <c r="AQ48" i="2"/>
  <c r="AR50" i="2"/>
  <c r="AU48" i="2"/>
  <c r="AX51" i="2"/>
  <c r="AR49" i="2"/>
  <c r="AU47" i="2"/>
  <c r="AX50" i="2"/>
  <c r="AC50" i="2"/>
  <c r="AQ45" i="2"/>
  <c r="AR47" i="2"/>
  <c r="AU46" i="2"/>
  <c r="AX48" i="2"/>
  <c r="AR46" i="2"/>
  <c r="AU45" i="2"/>
  <c r="AX47" i="2"/>
  <c r="L47" i="2"/>
  <c r="K47" i="2"/>
  <c r="J47" i="2"/>
  <c r="I47" i="2"/>
  <c r="H47" i="2"/>
  <c r="C25" i="2"/>
  <c r="C26" i="2"/>
  <c r="C27" i="2"/>
  <c r="H24" i="2"/>
  <c r="D26" i="2"/>
  <c r="D27" i="2"/>
  <c r="I24" i="2"/>
  <c r="E27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C32" i="2"/>
  <c r="C39" i="2"/>
  <c r="D39" i="2"/>
  <c r="X30" i="2"/>
  <c r="AB25" i="2"/>
  <c r="AC26" i="2"/>
  <c r="AC27" i="2"/>
  <c r="AC28" i="2"/>
  <c r="AB29" i="2"/>
  <c r="AC31" i="2"/>
  <c r="AM30" i="2"/>
  <c r="AQ31" i="2"/>
  <c r="AR33" i="2"/>
  <c r="AU30" i="2"/>
  <c r="AX34" i="2"/>
  <c r="X29" i="2"/>
  <c r="AM29" i="2"/>
  <c r="AR32" i="2"/>
  <c r="AU29" i="2"/>
  <c r="AX33" i="2"/>
  <c r="X28" i="2"/>
  <c r="AQ28" i="2"/>
  <c r="AR30" i="2"/>
  <c r="AU28" i="2"/>
  <c r="AX31" i="2"/>
  <c r="X27" i="2"/>
  <c r="AR29" i="2"/>
  <c r="AU27" i="2"/>
  <c r="AX30" i="2"/>
  <c r="AC30" i="2"/>
  <c r="X26" i="2"/>
  <c r="AM26" i="2"/>
  <c r="AQ25" i="2"/>
  <c r="AR27" i="2"/>
  <c r="AU26" i="2"/>
  <c r="AX28" i="2"/>
  <c r="X25" i="2"/>
  <c r="AM25" i="2"/>
  <c r="AR26" i="2"/>
  <c r="AU25" i="2"/>
  <c r="AX27" i="2"/>
  <c r="L27" i="2"/>
  <c r="K27" i="2"/>
  <c r="J27" i="2"/>
  <c r="I27" i="2"/>
  <c r="H27" i="2"/>
  <c r="AQ11" i="2"/>
  <c r="AR13" i="2"/>
  <c r="AU10" i="2"/>
  <c r="AR12" i="2"/>
  <c r="AU9" i="2"/>
  <c r="AQ8" i="2"/>
  <c r="AR10" i="2"/>
  <c r="AU8" i="2"/>
  <c r="AR9" i="2"/>
  <c r="AU7" i="2"/>
  <c r="AQ5" i="2"/>
  <c r="AR7" i="2"/>
  <c r="AU6" i="2"/>
  <c r="AR6" i="2"/>
  <c r="AU5" i="2"/>
  <c r="AB5" i="2"/>
  <c r="AC6" i="2"/>
  <c r="AC7" i="2"/>
  <c r="AC8" i="2"/>
  <c r="AB9" i="2"/>
  <c r="AC11" i="2"/>
  <c r="AM10" i="2"/>
  <c r="C5" i="2"/>
  <c r="C6" i="2"/>
  <c r="C7" i="2"/>
  <c r="H4" i="2"/>
  <c r="D6" i="2"/>
  <c r="D7" i="2"/>
  <c r="I4" i="2"/>
  <c r="E7" i="2"/>
  <c r="J4" i="2"/>
  <c r="K4" i="2"/>
  <c r="L4" i="2"/>
  <c r="H6" i="2"/>
  <c r="I6" i="2"/>
  <c r="J6" i="2"/>
  <c r="K6" i="2"/>
  <c r="L6" i="2"/>
  <c r="X10" i="2"/>
  <c r="AX14" i="2"/>
  <c r="H5" i="2"/>
  <c r="I5" i="2"/>
  <c r="J5" i="2"/>
  <c r="K5" i="2"/>
  <c r="L5" i="2"/>
  <c r="C12" i="2"/>
  <c r="C19" i="2"/>
  <c r="D19" i="2"/>
  <c r="X9" i="2"/>
  <c r="AX13" i="2"/>
  <c r="X8" i="2"/>
  <c r="AX11" i="2"/>
  <c r="X7" i="2"/>
  <c r="AX10" i="2"/>
  <c r="AC10" i="2"/>
  <c r="X6" i="2"/>
  <c r="AX8" i="2"/>
  <c r="X5" i="2"/>
  <c r="AX7" i="2"/>
  <c r="L7" i="2"/>
  <c r="K7" i="2"/>
  <c r="J7" i="2"/>
  <c r="I7" i="2"/>
  <c r="H7" i="2"/>
</calcChain>
</file>

<file path=xl/sharedStrings.xml><?xml version="1.0" encoding="utf-8"?>
<sst xmlns="http://schemas.openxmlformats.org/spreadsheetml/2006/main" count="32023" uniqueCount="370">
  <si>
    <t>Softgoal</t>
  </si>
  <si>
    <t>Sg1</t>
  </si>
  <si>
    <t>Sg2</t>
  </si>
  <si>
    <t>Sg3</t>
  </si>
  <si>
    <t>Sum</t>
  </si>
  <si>
    <t>ivalue</t>
  </si>
  <si>
    <t>Number of softgoals</t>
  </si>
  <si>
    <t>Consistency index (CI)</t>
  </si>
  <si>
    <t>Normalize -&gt;</t>
  </si>
  <si>
    <t>Random index (RI)</t>
  </si>
  <si>
    <t>CR = CI/RI</t>
  </si>
  <si>
    <t>Random inconsistency indices for n (number of softgoals)</t>
  </si>
  <si>
    <t>n</t>
  </si>
  <si>
    <t>RI</t>
  </si>
  <si>
    <t>The CI of a randomly-generated pair wise comparison matrix (%)</t>
  </si>
  <si>
    <t>Consistency ratio (CR) &lt; 0.1 (10%)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</si>
  <si>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</si>
  <si>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</si>
  <si>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</si>
  <si>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</si>
  <si>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</si>
  <si>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</si>
  <si>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</si>
  <si>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</si>
  <si>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</si>
  <si>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</si>
  <si>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Feature</t>
  </si>
  <si>
    <t>Objective function</t>
  </si>
  <si>
    <t>Goal</t>
  </si>
  <si>
    <t>G1</t>
  </si>
  <si>
    <t>G2</t>
  </si>
  <si>
    <t>G3</t>
  </si>
  <si>
    <t>Context</t>
  </si>
  <si>
    <t>C11</t>
  </si>
  <si>
    <t>C12</t>
  </si>
  <si>
    <t>C13</t>
  </si>
  <si>
    <t>C14</t>
  </si>
  <si>
    <t>C15</t>
  </si>
  <si>
    <t>Equal</t>
  </si>
  <si>
    <t>Moderate</t>
  </si>
  <si>
    <t>Strong</t>
  </si>
  <si>
    <t>Very strong</t>
  </si>
  <si>
    <t>Extreme</t>
  </si>
  <si>
    <t>RankValue</t>
  </si>
  <si>
    <t>OR</t>
  </si>
  <si>
    <t>Hg1 (F2)</t>
  </si>
  <si>
    <t>impDegree(Softgoal)</t>
  </si>
  <si>
    <t>Rank/Relation</t>
  </si>
  <si>
    <t>Context-Priorization</t>
  </si>
  <si>
    <t>Goal-Priorization</t>
  </si>
  <si>
    <t>Utility value</t>
  </si>
  <si>
    <t>Feature over Goals (Contribution)</t>
  </si>
  <si>
    <t>Feature over NFRs (Contribution)</t>
  </si>
  <si>
    <t>Cont</t>
  </si>
  <si>
    <t>ImpDegree(Context)</t>
  </si>
  <si>
    <t>Feature over Context (Contribution)</t>
  </si>
  <si>
    <t>Scenario 1</t>
  </si>
  <si>
    <t>ID</t>
  </si>
  <si>
    <t>Hg2 (F3)</t>
  </si>
  <si>
    <t>Hg3 (F5)</t>
  </si>
  <si>
    <t>Hg4 (F6)</t>
  </si>
  <si>
    <t>Hg5 (F8)</t>
  </si>
  <si>
    <t>Hg6 (F9)</t>
  </si>
  <si>
    <t>F0</t>
  </si>
  <si>
    <t>Parent feature</t>
  </si>
  <si>
    <t>Child feature</t>
  </si>
  <si>
    <t>Type</t>
  </si>
  <si>
    <t>Context root</t>
  </si>
  <si>
    <t>Context group</t>
  </si>
  <si>
    <t>Context feature</t>
  </si>
  <si>
    <t>--</t>
  </si>
  <si>
    <t>Sawyer</t>
  </si>
  <si>
    <t>Mandatory</t>
  </si>
  <si>
    <t>Alternative</t>
  </si>
  <si>
    <t>Name</t>
  </si>
  <si>
    <t>Predict Flooding</t>
  </si>
  <si>
    <t>Transmit Data</t>
  </si>
  <si>
    <t>Wifi</t>
  </si>
  <si>
    <t>Bluetooth</t>
  </si>
  <si>
    <t>Organize Network</t>
  </si>
  <si>
    <t>FHTopology</t>
  </si>
  <si>
    <t>SPTopology</t>
  </si>
  <si>
    <t>Calculate Flow Rate</t>
  </si>
  <si>
    <t>Single Node Processing</t>
  </si>
  <si>
    <t>Distributed Processing</t>
  </si>
  <si>
    <t>Measure Depth</t>
  </si>
  <si>
    <t>Grid Stix Contexts</t>
  </si>
  <si>
    <t>State of River</t>
  </si>
  <si>
    <t>Normal</t>
  </si>
  <si>
    <t>Alert</t>
  </si>
  <si>
    <t>Emergency</t>
  </si>
  <si>
    <t>Health of Battery</t>
  </si>
  <si>
    <t>High</t>
  </si>
  <si>
    <t>Low</t>
  </si>
  <si>
    <t>Require</t>
  </si>
  <si>
    <t>Exclude</t>
  </si>
  <si>
    <t>C16</t>
  </si>
  <si>
    <t>C17</t>
  </si>
  <si>
    <t>C18</t>
  </si>
  <si>
    <t>SG1</t>
  </si>
  <si>
    <t>SG2</t>
  </si>
  <si>
    <t>SG3</t>
  </si>
  <si>
    <t>Energy Efficiency</t>
  </si>
  <si>
    <t>Fault Tolerance</t>
  </si>
  <si>
    <t>Prediction Accurancy</t>
  </si>
  <si>
    <t>F1,F4,F7,F10</t>
  </si>
  <si>
    <t>F2,F3</t>
  </si>
  <si>
    <t>F5,F6</t>
  </si>
  <si>
    <t>F8,F9</t>
  </si>
  <si>
    <t>C13,C14,C15</t>
  </si>
  <si>
    <t>C17,C18</t>
  </si>
  <si>
    <t xml:space="preserve"> </t>
  </si>
  <si>
    <t>Softgoals</t>
  </si>
  <si>
    <t>Goals</t>
  </si>
  <si>
    <t>Features</t>
  </si>
  <si>
    <t>Contexts</t>
  </si>
  <si>
    <t>F3,F9</t>
  </si>
  <si>
    <t>F2,F8</t>
  </si>
  <si>
    <t>ID-Context</t>
  </si>
  <si>
    <t>ID-Feature</t>
  </si>
  <si>
    <t>Soft dependencies</t>
  </si>
  <si>
    <t>ok</t>
  </si>
  <si>
    <t>++</t>
  </si>
  <si>
    <t>+</t>
  </si>
  <si>
    <t>-</t>
  </si>
  <si>
    <t>=</t>
  </si>
  <si>
    <t>x</t>
  </si>
  <si>
    <t>Optimal configuration</t>
  </si>
  <si>
    <t>Simulation</t>
  </si>
  <si>
    <t>Sw2</t>
  </si>
  <si>
    <t>Sw3</t>
  </si>
  <si>
    <t>Sw1</t>
  </si>
  <si>
    <t>Sw4</t>
  </si>
  <si>
    <t>Sw5</t>
  </si>
  <si>
    <t>Sw6</t>
  </si>
  <si>
    <t>Sw7</t>
  </si>
  <si>
    <t>Sw8</t>
  </si>
  <si>
    <t>Simulation Sw1</t>
  </si>
  <si>
    <t>Context state</t>
  </si>
  <si>
    <t>C12,C15</t>
  </si>
  <si>
    <t>Simulation Sw2</t>
  </si>
  <si>
    <t>C16,C18</t>
  </si>
  <si>
    <t>f0,f1,f2,¬f3,f4,f5,¬f6,f7,f8,¬f9,f10</t>
  </si>
  <si>
    <t>Bluetooth (F2)</t>
  </si>
  <si>
    <t>Wifi (F3)</t>
  </si>
  <si>
    <t>FHTopology (F5)</t>
  </si>
  <si>
    <t>SPTopology (F6)</t>
  </si>
  <si>
    <t>Energy Efficiency (SG1)</t>
  </si>
  <si>
    <t>Fault Tolerance (SG2)</t>
  </si>
  <si>
    <t>Prediction Accurancy (SG3)</t>
  </si>
  <si>
    <t>SD1 (C16,C18)</t>
  </si>
  <si>
    <t>SD2 (C12,C13)</t>
  </si>
  <si>
    <t>SD3 (C12,C15)</t>
  </si>
  <si>
    <t>SD4 (C12,C14)</t>
  </si>
  <si>
    <t>Single Node Processing (F8)</t>
  </si>
  <si>
    <t>Distributed Processing (F9)</t>
  </si>
  <si>
    <t>model.setObjective(1.333333333*x[2]+0.75*x[3] +0.666666667*x[5]+0.5*x[6] +0.833333333*x[8]+0*x[9], GRB_MAXIMIZE);</t>
  </si>
  <si>
    <t>f0,f1,¬f2,f3,f4,f5,¬f6,f7,¬f8,f9,f10</t>
  </si>
  <si>
    <t>Mantive somente os realcionamentos do SD1 (C1)</t>
  </si>
  <si>
    <t>model.setObjective(0.5*x[2]+0.5*x[3] +0.666666667*x[5]+0.5*x[6] +0.5*x[8]+0.833333333*x[9], GRB_MAXIMIZE);</t>
  </si>
  <si>
    <t>Simulation Sw3</t>
  </si>
  <si>
    <t>Mantive somente os realcionamentos do SD1 (C1). Está incluindo f5 ao invés de f6</t>
  </si>
  <si>
    <t>Simulation Sw4</t>
  </si>
  <si>
    <t>model.setObjective(0.5*x[2]+0.5*x[3] +0.5*x[5]+0.166666667*x[6] +0.5*x[8]+0.833333333*x[9], GRB_MAXIMIZE);</t>
  </si>
  <si>
    <t>f0,f1,¬f2,f3,f4,¬f5,f6,f7,¬f8,f9,f10</t>
  </si>
  <si>
    <t>Simulation Sw5</t>
  </si>
  <si>
    <t>f0,f1,¬f2,f3,f4,f5,¬f6,f7,f8,¬f9,f10</t>
  </si>
  <si>
    <t>Mantive somente os realcionamentos do SD3 (C2,C3)</t>
  </si>
  <si>
    <t>model.setObjective(0*x[2]+1.166666667*x[3] +1.333333333*x[5]+0*x[6] +0.833333333*x[8]+0*x[9], GRB_MAXIMIZE);</t>
  </si>
  <si>
    <t>model.setObjective(1.333333333*x[2]+0*x[3] +0.5*x[5]+0.166666667*x[6] +0.833333333*x[8]+0*x[9], GRB_MAXIMIZE);</t>
  </si>
  <si>
    <t>Simulation Sw6</t>
  </si>
  <si>
    <t>model.setObjective(0*x[2]+0.666666667*x[3] +1.333333333*x[5]+0*x[6] +0*x[8]+1.333333333*x[9], GRB_MAXIMIZE);</t>
  </si>
  <si>
    <t>Mantive SD3 (C2, C3)</t>
  </si>
  <si>
    <t>Simulation Sw7</t>
  </si>
  <si>
    <t>Exclui todos os relacionamentos SD1, SD2, SD3 (C1,C2,C3,C4,C5). O solver detectou relacionamento EXCLUDE (f2 e f9) e excluiu f2. Está incluindo f6 ao invés de f5</t>
  </si>
  <si>
    <t>Exclui todos os relacionamentos SD1, SD2, SD3 (C1,C2,C3,C4,C5). O solver detectou relacionamento EXCLUDE (f2 e f9) e excluiu f2</t>
  </si>
  <si>
    <t>Exclui todos os relacionamentos SD1, SD2, SD3 (C1,C2,C3,C4,C5). O solver detectou relacionamento XOR (f8 e f9) e excluiu f8 ao invés de f9</t>
  </si>
  <si>
    <t>model.setObjective(0.5*x[2]+0.666666667*x[3] +0.5*x[5]+0.666666667*x[6] +0.333333333*x[8]+0.5*x[9], GRB_MAXIMIZE);</t>
  </si>
  <si>
    <t>f0,f1,f2,¬f3,f4,¬f5,f6,f7,f8,¬f9,f10</t>
  </si>
  <si>
    <t>model.setObjective(0.5*x[2]+0.166666667*x[3] +0.5*x[5]+0.666666667*x[6] +0.5*x[8]+0.833333333*x[9], GRB_MAXIMIZE);</t>
  </si>
  <si>
    <t>Exclui todos os relacionamentos SD1, SD2, SD3 (C1,C2,C3,C4,C5). O solver detectou relacionamento EXCLUDE (f2 e f9) e excluiu f9. Relacionamento XOR (f2 e f3) e excluiu f3 ao invés de f2.</t>
  </si>
  <si>
    <t>Simulation Sw8</t>
  </si>
  <si>
    <t xml:space="preserve">Context state </t>
  </si>
  <si>
    <t>C15,C18</t>
  </si>
  <si>
    <t>C15,C17</t>
  </si>
  <si>
    <t>C14,C18</t>
  </si>
  <si>
    <t>model.setObjective(0.666666667*x[2]+0.666666667*x[3] +1.166666667*x[5]-0.166666667*x[6] +1.166666667*x[8]+0.166666667*x[9], GRB_MAXIMIZE);</t>
  </si>
  <si>
    <t>C14,C17</t>
  </si>
  <si>
    <t>C13,C18</t>
  </si>
  <si>
    <t>C13,C17</t>
  </si>
  <si>
    <t>model.setObjective(1.166666667*x[2]+0.166666667*x[3] +0.666666667*x[5]+0.333333333*x[6] +0.666666667*x[8]+0.666666667*x[9], GRB_MAXIMIZE);</t>
  </si>
  <si>
    <t>model.setObjective(0.666666667*x[2]+0.666666667*x[3] +0.666666667*x[5]+0.333333333*x[6] +0.166666667*x[8]+1.166666667*x[9], GRB_MAXIMIZE);</t>
  </si>
  <si>
    <t>model.setObjective(1.666666667*x[2]-0.333333333*x[3] +0.666666667*x[5]+0.333333333*x[6] +1.666666667*x[8]-0.333333333*x[9], GRB_MAXIMIZE);</t>
  </si>
  <si>
    <t>model.setObjective(1.166666667*x[2]+0.166666667*x[3] +0.666666667*x[5]+0.333333333*x[6] +1.166666667*x[8]+0.166666667*x[9], GRB_MAXIMIZE);</t>
  </si>
  <si>
    <t>model.setObjective(0.166666667*x[2]+1.166666667*x[3] +1.166666667*x[5]-0.166666667*x[6]+0.666666667*x[8]+0.666666667*x[9], GRB_MAXIMIZE);</t>
  </si>
  <si>
    <t>model.setObjective(0.666666667*x[2]+0.666666667*x[3] +0.666666667*x[5]+0.333333333*x[6]+0.666666667*x[8]+0.666666667*x[9], GRB_MAXIMIZE);</t>
  </si>
  <si>
    <t>model.setObjective(1.166666667*x[2]+0.166666667*x[3] +0.666666667*x[5]+0.333333333*x[6]+1.166666667*x[8]+0.166666667*x[9], GRB_MAXIMIZE);</t>
  </si>
  <si>
    <t>f0,f1,f2,¬f3,f4,¬f5,f6,f7,¬f8,f9,f10</t>
  </si>
  <si>
    <t>f0,f1,f2¬,f3,f4,f5,¬f6,f7,f8,¬f9,f10</t>
  </si>
  <si>
    <t>Scenario 2</t>
  </si>
  <si>
    <t>Scenario 3</t>
  </si>
  <si>
    <t>sg1,sg2,sg3</t>
  </si>
  <si>
    <t>sg1,sg3,sg2</t>
  </si>
  <si>
    <t>sg2,sg1,sg3</t>
  </si>
  <si>
    <t>sg2,sg3,sg1</t>
  </si>
  <si>
    <t>sg3,sg2,sg1</t>
  </si>
  <si>
    <t>sg3,sg1,sg2</t>
  </si>
  <si>
    <t>g1,g2,g3</t>
  </si>
  <si>
    <t>c14,c18</t>
  </si>
  <si>
    <t>model.setObjective(1.5*x[2]-0.1*x[3]+0.433333333*x[5]+0.233333333*x[6]+0.916666667*x[8]-0.016666667*x[9], GRB_MAXIMIZE);</t>
  </si>
  <si>
    <t>model.setObjective(1.580267559*x[2]-0.210516537*x[3]+0.386411495*x[5]+0.280255172*x[6]+0.919763409*x[8]+0.027158429*x[9], GRB_MAXIMIZE);</t>
  </si>
  <si>
    <t>model.setObjective(0.943825096*x[2]+0.503096742*x[3]+0.650006193*x[5]+0.016660473*x[6]+0.624086461*x[8]+0.059240679*x[9], GRB_MAXIMIZE);</t>
  </si>
  <si>
    <t>model.setObjective(0.789483463*x[2]+0.580267559*x[3]+0.650006193*x[5]+0.016660473*x[6]+0.392574012*x[8]+0.290753128*x[9], GRB_MAXIMIZE);</t>
  </si>
  <si>
    <t>model.setObjective(0.986714853*x[2]+0.151532118*x[3]+0.429926363*x[5]+0.236740303*x[6]+0.138221521*x[8]+0.765185449*x[9], GRB_MAXIMIZE);</t>
  </si>
  <si>
    <t>model.setObjective(1.006729708*x[2]+0.136564224*x[3]+0.426619385*x[5]+0.240047281*x[6]+0.159976359*x[8]+0.746737589*x[9], GRB_MAXIMIZE);</t>
  </si>
  <si>
    <t>Scenario 4</t>
  </si>
  <si>
    <t>c15,c18</t>
  </si>
  <si>
    <t>model.setObjective(1.166666667*x[2]+0.233333333*x[3]+0.766666667*x[5]-0.1*x[6]+1.25*x[8]-0.35*x[9], GRB_MAXIMIZE);</t>
  </si>
  <si>
    <t>model.setObjective(1.246934225*x[2]+0.122816797*x[3]+0.719744828*x[5]-0.053078162*x[6]+1.253096742*x[8]-0.306174904*x[9], GRB_MAXIMIZE);</t>
  </si>
  <si>
    <t>model.setObjective(0.610491763*x[2]+0.836430076*x[3]+0.983339527*x[5]-0.31667286*x[6]+0.957419794*x[8]-0.274092655*x[9], GRB_MAXIMIZE);</t>
  </si>
  <si>
    <t>model.setObjective(0.45615013*x[2]+0.913600892*x[3]+0.983339527*x[5]-0.31667286*x[6]+0.725907345*x[8]-0.042580206*x[9], GRB_MAXIMIZE);</t>
  </si>
  <si>
    <t>model.setObjective(0.65338152*x[2]+0.484865452*x[3]+0.763259697*x[5]-0.09659303*x[6]+0.471554854*x[8]+0.431852116*x[9], GRB_MAXIMIZE);</t>
  </si>
  <si>
    <t>model.setObjective(0.673396375*x[2]+0.469897557*x[3]+0.759952719*x[5]-0.093286052*x[6]+0.493309693*x[8]+0.413404255*x[9], GRB_MAXIMIZE);</t>
  </si>
  <si>
    <t>Scenario 5</t>
  </si>
  <si>
    <t>c18,c14</t>
  </si>
  <si>
    <t>Scenario 6</t>
  </si>
  <si>
    <t>c18,c15</t>
  </si>
  <si>
    <t>model.setObjective(1.333333333*x[2]+0.066666667*x[3]+0.433333333*x[5]+0.233333333*x[6]+0.583333333*x[8]+0.316666667*x[9], GRB_MAXIMIZE);</t>
  </si>
  <si>
    <t>model.setObjective(1.413600892*x[2]-0.04384987*x[3]+0.386411495*x[5]+0.280255172*x[6]+0.586430076*x[8]+0.360491763*x[9], GRB_MAXIMIZE);</t>
  </si>
  <si>
    <t>model.setObjective(0.777158429*x[2]+0.669763409*x[3]+0.650006193*x[5]+0.016660473*x[6]+0.290753128*x[8]+0.392574012*x[9], GRB_MAXIMIZE);</t>
  </si>
  <si>
    <t>model.setObjective(0.622816797*x[2]+0.746934225*x[3]+0.650006193*x[5]+0.016660473*x[6]+0.059240679*x[8]+0.624086461*x[9], GRB_MAXIMIZE);</t>
  </si>
  <si>
    <t>model.setObjective(0.820048186*x[2]+0.318198785*x[3]+0.429926363*x[5]+0.236740303*x[6]-0.195111812*x[8]+1.098518782*x[9], GRB_MAXIMIZE);</t>
  </si>
  <si>
    <t>model.setObjective(0.840063042*x[2]+0.30323089*x[3]+0.426619385*x[5]+0.240047281*x[6]-0.173356974*x[8]+1.080070922*x[9], GRB_MAXIMIZE);</t>
  </si>
  <si>
    <t>model.setObjective(0.833333333*x[2]+0.566666667*x[3]+0.933333333*x[5]-0.266666667*x[6]+1.083333333*x[8]-0.183333333*x[9], GRB_MAXIMIZE);</t>
  </si>
  <si>
    <t>model.setObjective(0.913600892*x[2]+0.45615013*x[3]+0.886411495*x[5]-0.219744828*x[6]+1.086430076*x[8]-0.139508237*x[9], GRB_MAXIMIZE);</t>
  </si>
  <si>
    <t>model.setObjective(0.277158429*x[2]+1.169763409*x[3]+1.150006193*x[5]-0.483339527*x[6]+0.790753128*x[8]-0.107425988*x[9], GRB_MAXIMIZE);</t>
  </si>
  <si>
    <t>model.setObjective(0.122816797*x[2]+1.246934225*x[3]+1.150006193*x[5]-0.483339527*x[6]+0.559240679*x[8]+0.124086461*x[9], GRB_MAXIMIZE);</t>
  </si>
  <si>
    <t>model.setObjective(0.320048186*x[2]+0.818198785*x[3]+0.929926363*x[5]-0.263259697*x[6]+0.304888188*x[8]+0.598518782*x[9], GRB_MAXIMIZE);</t>
  </si>
  <si>
    <t>model.setObjective(0.340063042*x[2]+0.80323089*x[3]+0.926619385*x[5]-0.259952719*x[6]+0.326643026*x[8]+0.580070922*x[9], GRB_MAXIMIZE);</t>
  </si>
  <si>
    <t>g1,g3,g2</t>
  </si>
  <si>
    <t>g2,g3,g1</t>
  </si>
  <si>
    <t>g3,g2,g1</t>
  </si>
  <si>
    <t>g3,g1,g2</t>
  </si>
  <si>
    <t>g2,g1,g3</t>
  </si>
  <si>
    <t>Scenario 7</t>
  </si>
  <si>
    <t>Scenario 8</t>
  </si>
  <si>
    <t>Scenario 9</t>
  </si>
  <si>
    <t>Scenario 10</t>
  </si>
  <si>
    <t>model.setObjective(1.333333333*x[2]+0.066666667*x[3]+0.35*x[5]+0.15*x[6]+0.666666667*x[8]+0.4*x[9], GRB_MAXIMIZE);</t>
  </si>
  <si>
    <t>model.setObjective(1.166666667*x[2]-0.1*x[3]+0.35*x[5]+0.15*x[6]+0.833333333*x[8]+0.566666667*x[9], GRB_MAXIMIZE);</t>
  </si>
  <si>
    <t>model.setObjective(1.166666667*x[2]-0.1*x[3]+0.6*x[5]+0.4*x[6]+0.583333333*x[8]+0.316666667*x[9], GRB_MAXIMIZE);</t>
  </si>
  <si>
    <t>model.setObjective(1.083333333*x[2]-0.183333333*x[3]+0.433333333*x[5]+0.233333333*x[6]+0.833333333*x[8]+0.566666667*x[9], GRB_MAXIMIZE);</t>
  </si>
  <si>
    <t>model.setObjective(1.083333333*x[2]-0.183333333*x[3]+0.6*x[5]+0.4*x[6]+0.666666667*x[8]+0.4*x[9], GRB_MAXIMIZE);</t>
  </si>
  <si>
    <t>model.setObjective(1.5*x[2]-0.1*x[3]+0.35*x[5]+0.15*x[6]+1*x[8]+0.066666667*x[9], GRB_MAXIMIZE);</t>
  </si>
  <si>
    <t>model.setObjective(1.333333333*x[2]-0.266666667*x[3]+0.35*x[5]+0.15*x[6]+1.166666667*x[8]+0.233333333*x[9], GRB_MAXIMIZE);</t>
  </si>
  <si>
    <t>model.setObjective(1.333333333*x[2]-0.266666667*x[3]+0.6*x[5]+0.4*x[6]+0.916666667*x[8]-0.016666667*x[9], GRB_MAXIMIZE);</t>
  </si>
  <si>
    <t>model.setObjective(1.25*x[2]-0.35*x[3]+0.433333333*x[5]+0.233333333*x[6]+1.166666667*x[8]+0.233333333*x[9], GRB_MAXIMIZE);</t>
  </si>
  <si>
    <t>model.setObjective(1.25*x[2]-0.35*x[3]+0.6*x[5]+0.4*x[6]+1*x[8]+0.066666667*x[9], GRB_MAXIMIZE);</t>
  </si>
  <si>
    <t>model.setObjective(0.833333333*x[2]+0.566666667*x[3]+0.85*x[5]-0.35*x[6]+1.166666667*x[8]-0.1*x[9], GRB_MAXIMIZE);</t>
  </si>
  <si>
    <t>model.setObjective(0.666666667*x[2]+0.4*x[3]+0.85*x[5]-0.35*x[6]+1.333333333*x[8]+0.066666667*x[9], GRB_MAXIMIZE);</t>
  </si>
  <si>
    <t>model.setObjective(0.666666667*x[2]+0.4*x[3]+1.1*x[5]-0.1*x[6]+1.083333333*x[8]-0.183333333*x[9], GRB_MAXIMIZE);</t>
  </si>
  <si>
    <t>model.setObjective(0.583333333*x[2]+0.316666667*x[3]+0.933333333*x[5]-0.266666667*x[6]+1.333333333*x[8]+0.066666667*x[9], GRB_MAXIMIZE);</t>
  </si>
  <si>
    <t>model.setObjective(0.583333333*x[2]+0.316666667*x[3]+1.1*x[5]-0.1*x[6]+1.166666667*x[8]-0.1*x[9], GRB_MAXIMIZE);</t>
  </si>
  <si>
    <t>model.setObjective(1.166666667*x[2]+0.233333333*x[3]+0.683333333*x[5]-0.183333333*x[6]+1.333333333*x[8]-0.266666667*x[9], GRB_MAXIMIZE);</t>
  </si>
  <si>
    <t>model.setObjective(1*x[2]+0.066666667*x[3]+0.683333333*x[5]-0.183333333*x[6]+1.5*x[8]-0.1*x[9], GRB_MAXIMIZE);</t>
  </si>
  <si>
    <t>model.setObjective(1*x[2]+0.066666667*x[3]+0.933333333*x[5]+0.066666667*x[6]+1.25*x[8]-0.35*x[9], GRB_MAXIMIZE);</t>
  </si>
  <si>
    <t>model.setObjective(0.916666667*x[2]-0.016666667*x[3]+0.766666667*x[5]-0.1*x[6]+1.5*x[8]-0.1*x[9], GRB_MAXIMIZE);</t>
  </si>
  <si>
    <t>model.setObjective(0.916666667*x[2]-0.016666667*x[3]+0.933333333*x[5]+0.066666667*x[6]+1.333333333*x[8]-0.266666667*x[9], GRB_MAXIMIZE);</t>
  </si>
  <si>
    <t>c13,c18</t>
  </si>
  <si>
    <t>c18,c13</t>
  </si>
  <si>
    <t>Scenario 11</t>
  </si>
  <si>
    <t>Scenario 12</t>
  </si>
  <si>
    <t>Scenario 13</t>
  </si>
  <si>
    <t>Scenario 14</t>
  </si>
  <si>
    <t>model.setObjective(1.833333333*x[2]+0.066666667*x[3]+0.433333333*x[5]+0.233333333*x[6]+1.583333333*x[8]-0.683333333*x[9], GRB_MAXIMIZE);</t>
  </si>
  <si>
    <t>model.setObjective(1.833333333*x[2]+0.066666667*x[3]+0.35*x[5]+0.15*x[6]+1.666666667*x[8]-0.6*x[9], GRB_MAXIMIZE);</t>
  </si>
  <si>
    <t xml:space="preserve">
 model.setObjective(1.666666667*x[2]-0.1*x[3]+0.35*x[5]+0.15*x[6]+1.833333333*x[8]-0.433333333*x[9], GRB_MAXIMIZE);</t>
  </si>
  <si>
    <t>model.setObjective(1.666666667*x[2]-0.1*x[3]+0.6*x[5]+0.4*x[6]+1.583333333*x[8]-0.683333333*x[9], GRB_MAXIMIZE);</t>
  </si>
  <si>
    <t>model.setObjective(1.583333333*x[2]-0.183333333*x[3]+0.433333333*x[5]+0.233333333*x[6]+1.833333333*x[8]-0.433333333*x[9], GRB_MAXIMIZE);</t>
  </si>
  <si>
    <t>model.setObjective(1.583333333*x[2]-0.183333333*x[3]+0.6*x[5]+0.4*x[6]+1.666666667*x[8]-0.6*x[9], GRB_MAXIMIZE);</t>
  </si>
  <si>
    <t>model.setObjective(1.833333333*x[2]-0.1*x[3]+0.433333333*x[5]+0.233333333*x[6]+1.583333333*x[8]-0.683333333*x[9], GRB_MAXIMIZE);</t>
  </si>
  <si>
    <t>model.setObjective(1.833333333*x[2]-0.1*x[3]+0.35*x[5]+0.15*x[6]+1.666666667*x[8]-0.6*x[9], GRB_MAXIMIZE);</t>
  </si>
  <si>
    <t>model.setObjective(1.666666667*x[2]-0.266666667*x[3]+0.35*x[5]+0.15*x[6]+1.833333333*x[8]-0.433333333*x[9], GRB_MAXIMIZE);</t>
  </si>
  <si>
    <t>model.setObjective(1.666666667*x[2]-0.266666667*x[3]+0.6*x[5]+0.4*x[6]+1.583333333*x[8]-0.683333333*x[9], GRB_MAXIMIZE);</t>
  </si>
  <si>
    <t>model.setObjective(1.583333333*x[2]-0.35*x[3]+0.433333333*x[5]+0.233333333*x[6]+1.833333333*x[8]-0.433333333*x[9], GRB_MAXIMIZE);</t>
  </si>
  <si>
    <t>model.setObjective(1.583333333*x[2]-0.35*x[3]+0.6*x[5]+0.4*x[6]+1.666666667*x[8]-0.6*x[9], GRB_MAXIMIZE);</t>
  </si>
  <si>
    <t>model.setObjective(1.913600892*x[2]-0.04384987*x[3]+0.386411495*x[5]+0.280255172*x[6]+1.586430076*x[8]-0.639508237*x[9], GRB_MAXIMIZE);</t>
  </si>
  <si>
    <t>model.setObjective(1.277158429*x[2]+0.669763409*x[3]+0.650006193*x[5]+0.016660473*x[6]+1.290753128*x[8]-0.607425988*x[9], GRB_MAXIMIZE);</t>
  </si>
  <si>
    <t>model.setObjective(1.122816797*x[2]+0.746934225*x[3]+0.650006193*x[5]+0.016660473*x[6]+1.059240679*x[8]-0.375913539*x[9], GRB_MAXIMIZE);</t>
  </si>
  <si>
    <t>model.setObjective(1.320048186*x[2]+0.318198785*x[3]+0.429926363*x[5]+0.236740303*x[6]+0.804888188*x[8]+0.098518782*x[9], GRB_MAXIMIZE);</t>
  </si>
  <si>
    <t>model.setObjective(1.340063042*x[2]+0.30323089*x[3]+0.426619385*x[5]+0.240047281*x[6]+0.826643026*x[8]+0.080070922*x[9], GRB_MAXIMIZE);</t>
  </si>
  <si>
    <t>model.setObjective(1.913600892*x[2]-0.210516537*x[3]+0.386411495*x[5]+0.280255172*x[6]+1.586430076*x[8]-0.639508237*x[9], GRB_MAXIMIZE);</t>
  </si>
  <si>
    <t>model.setObjective(1.277158429*x[2]+0.503096742*x[3]+0.650006193*x[5]+0.016660473*x[6]+1.290753128*x[8]-0.607425988*x[9], GRB_MAXIMIZE);</t>
  </si>
  <si>
    <t>model.setObjective(1.122816797*x[2]+0.580267559*x[3]+0.650006193*x[5]+0.016660473*x[6]+1.059240679*x[8]-0.375913539*x[9], GRB_MAXIMIZE);</t>
  </si>
  <si>
    <t>model.setObjective(1.320048186*x[2]+0.151532118*x[3]+0.429926363*x[5]+0.236740303*x[6]+0.804888188*x[8]+0.098518782*x[9], GRB_MAXIMIZE);</t>
  </si>
  <si>
    <t>model.setObjective(1.340063042*x[2]+0.136564224*x[3]+0.426619385*x[5]+0.240047281*x[6]+0.826643026*x[8]+0.080070922*x[9], GRB_MAXIMIZE);</t>
  </si>
  <si>
    <t>Configuration (Context state)</t>
  </si>
  <si>
    <t>Conf 1</t>
  </si>
  <si>
    <r>
      <t>F0,F1,F2,F3,F4,F5,F6,F7,F8,F9,F10,F11,F12</t>
    </r>
    <r>
      <rPr>
        <sz val="12"/>
        <color theme="1"/>
        <rFont val="Calibri"/>
        <family val="2"/>
        <scheme val="minor"/>
      </rPr>
      <t>,F13</t>
    </r>
    <r>
      <rPr>
        <sz val="12"/>
        <color theme="1"/>
        <rFont val="Calibri"/>
        <family val="2"/>
        <scheme val="minor"/>
      </rPr>
      <t>,</t>
    </r>
    <r>
      <rPr>
        <b/>
        <sz val="12"/>
        <color rgb="FFFF0000"/>
        <rFont val="Calibri"/>
        <scheme val="minor"/>
      </rPr>
      <t xml:space="preserve"> neg F14,neg F15,neg F16,neg F17</t>
    </r>
  </si>
  <si>
    <t>Conf 2</t>
  </si>
  <si>
    <r>
      <t>F0,F1,</t>
    </r>
    <r>
      <rPr>
        <b/>
        <sz val="12"/>
        <color rgb="FFFF0000"/>
        <rFont val="Calibri"/>
        <scheme val="minor"/>
      </rPr>
      <t>neg F2</t>
    </r>
    <r>
      <rPr>
        <sz val="12"/>
        <color theme="1"/>
        <rFont val="Calibri"/>
        <family val="2"/>
        <scheme val="minor"/>
      </rPr>
      <t>,F3,</t>
    </r>
    <r>
      <rPr>
        <b/>
        <sz val="12"/>
        <color rgb="FFFF0000"/>
        <rFont val="Calibri"/>
        <scheme val="minor"/>
      </rPr>
      <t>neg F4</t>
    </r>
    <r>
      <rPr>
        <sz val="12"/>
        <color theme="1"/>
        <rFont val="Calibri"/>
        <family val="2"/>
        <scheme val="minor"/>
      </rPr>
      <t>,F5,F6,F7,F8,F9,F10,F11,F12,F13,</t>
    </r>
    <r>
      <rPr>
        <b/>
        <sz val="12"/>
        <color rgb="FFFF0000"/>
        <rFont val="Calibri"/>
        <scheme val="minor"/>
      </rPr>
      <t>neg F14</t>
    </r>
    <r>
      <rPr>
        <sz val="12"/>
        <color theme="1"/>
        <rFont val="Calibri"/>
        <family val="2"/>
        <scheme val="minor"/>
      </rPr>
      <t>,F15,F16,F17</t>
    </r>
  </si>
  <si>
    <t>Conf 3</t>
  </si>
  <si>
    <r>
      <t>F0,F1,</t>
    </r>
    <r>
      <rPr>
        <b/>
        <sz val="12"/>
        <color rgb="FFFF0000"/>
        <rFont val="Calibri"/>
        <scheme val="minor"/>
      </rPr>
      <t>neg F2</t>
    </r>
    <r>
      <rPr>
        <sz val="12"/>
        <color theme="1"/>
        <rFont val="Calibri"/>
        <family val="2"/>
        <scheme val="minor"/>
      </rPr>
      <t>,F3,</t>
    </r>
    <r>
      <rPr>
        <b/>
        <sz val="12"/>
        <color rgb="FFFF0000"/>
        <rFont val="Calibri"/>
        <scheme val="minor"/>
      </rPr>
      <t>neg F4</t>
    </r>
    <r>
      <rPr>
        <sz val="12"/>
        <color theme="1"/>
        <rFont val="Calibri"/>
        <family val="2"/>
        <scheme val="minor"/>
      </rPr>
      <t>,F5,F6,F7,F8,F9,F10,F11,F12,</t>
    </r>
    <r>
      <rPr>
        <b/>
        <sz val="12"/>
        <color rgb="FFFF0000"/>
        <rFont val="Calibri"/>
        <scheme val="minor"/>
      </rPr>
      <t>neg F13</t>
    </r>
    <r>
      <rPr>
        <sz val="12"/>
        <color theme="1"/>
        <rFont val="Calibri"/>
        <family val="2"/>
        <scheme val="minor"/>
      </rPr>
      <t>,F14,</t>
    </r>
    <r>
      <rPr>
        <b/>
        <sz val="12"/>
        <color rgb="FFFF0000"/>
        <rFont val="Calibri"/>
        <scheme val="minor"/>
      </rPr>
      <t>neg F15</t>
    </r>
    <r>
      <rPr>
        <b/>
        <sz val="12"/>
        <rFont val="Calibri"/>
        <scheme val="minor"/>
      </rPr>
      <t>,</t>
    </r>
    <r>
      <rPr>
        <b/>
        <sz val="12"/>
        <color rgb="FFFF0000"/>
        <rFont val="Calibri"/>
        <scheme val="minor"/>
      </rPr>
      <t>neg F16</t>
    </r>
    <r>
      <rPr>
        <b/>
        <sz val="12"/>
        <rFont val="Calibri"/>
        <scheme val="minor"/>
      </rPr>
      <t>,</t>
    </r>
    <r>
      <rPr>
        <b/>
        <sz val="12"/>
        <color rgb="FFFF0000"/>
        <rFont val="Calibri"/>
        <scheme val="minor"/>
      </rPr>
      <t>neg F17</t>
    </r>
  </si>
  <si>
    <t>Conf 4</t>
  </si>
  <si>
    <r>
      <t>F0,F1,F2,F3,F4,F5,F6,F7,F8,F9,F10,F11,F12,</t>
    </r>
    <r>
      <rPr>
        <b/>
        <sz val="12"/>
        <color rgb="FFFF0000"/>
        <rFont val="Calibri"/>
        <scheme val="minor"/>
      </rPr>
      <t>neg F13</t>
    </r>
    <r>
      <rPr>
        <sz val="12"/>
        <color theme="1"/>
        <rFont val="Calibri"/>
        <family val="2"/>
        <scheme val="minor"/>
      </rPr>
      <t>,F14,F15,F16,F17</t>
    </r>
  </si>
  <si>
    <t>Conf 5</t>
  </si>
  <si>
    <r>
      <t>F0,F1,F2,F3,F4,F5,F6,F7,F8,F9,F10,F11,F12,F13,</t>
    </r>
    <r>
      <rPr>
        <b/>
        <sz val="12"/>
        <color rgb="FFFF0000"/>
        <rFont val="Calibri"/>
        <scheme val="minor"/>
      </rPr>
      <t>neg F14</t>
    </r>
    <r>
      <rPr>
        <sz val="12"/>
        <color theme="1"/>
        <rFont val="Calibri"/>
        <family val="2"/>
        <scheme val="minor"/>
      </rPr>
      <t>,F15,F16,F17</t>
    </r>
  </si>
  <si>
    <t>Conf 6</t>
  </si>
  <si>
    <r>
      <t>F0,F1,F2,F3,F4,F5,F6,F7,F8,F9,F10,F11,F12,</t>
    </r>
    <r>
      <rPr>
        <b/>
        <sz val="12"/>
        <color rgb="FFFF0000"/>
        <rFont val="Calibri"/>
        <scheme val="minor"/>
      </rPr>
      <t>neg F13</t>
    </r>
    <r>
      <rPr>
        <sz val="12"/>
        <color theme="1"/>
        <rFont val="Calibri"/>
        <family val="2"/>
        <scheme val="minor"/>
      </rPr>
      <t>,F14,</t>
    </r>
    <r>
      <rPr>
        <b/>
        <sz val="12"/>
        <color rgb="FFFF0000"/>
        <rFont val="Calibri"/>
        <scheme val="minor"/>
      </rPr>
      <t>neg F15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rgb="FFFF0000"/>
        <rFont val="Calibri"/>
        <scheme val="minor"/>
      </rPr>
      <t>neg F16</t>
    </r>
    <r>
      <rPr>
        <sz val="12"/>
        <color theme="1"/>
        <rFont val="Calibri"/>
        <family val="2"/>
        <scheme val="minor"/>
      </rPr>
      <t>,</t>
    </r>
    <r>
      <rPr>
        <b/>
        <sz val="12"/>
        <color rgb="FFFF0000"/>
        <rFont val="Calibri"/>
        <scheme val="minor"/>
      </rPr>
      <t>neg F17</t>
    </r>
  </si>
  <si>
    <t>Conf 7</t>
  </si>
  <si>
    <r>
      <t>F0,F1,F2,F3,F4,F5,F6,F7,F8,F9,F10,F11,F12,F13,</t>
    </r>
    <r>
      <rPr>
        <b/>
        <sz val="12"/>
        <color rgb="FFFF0000"/>
        <rFont val="Calibri"/>
        <scheme val="minor"/>
      </rPr>
      <t>neg F14</t>
    </r>
    <r>
      <rPr>
        <sz val="12"/>
        <color theme="1"/>
        <rFont val="Calibri"/>
        <family val="2"/>
        <scheme val="minor"/>
      </rPr>
      <t>,F15,F16,</t>
    </r>
    <r>
      <rPr>
        <b/>
        <sz val="12"/>
        <color rgb="FFFF0000"/>
        <rFont val="Calibri"/>
        <scheme val="minor"/>
      </rPr>
      <t>neg F17</t>
    </r>
  </si>
  <si>
    <t>Conf 8</t>
  </si>
  <si>
    <r>
      <t>F0,F1,</t>
    </r>
    <r>
      <rPr>
        <b/>
        <sz val="12"/>
        <color rgb="FFFF0000"/>
        <rFont val="Calibri"/>
        <scheme val="minor"/>
      </rPr>
      <t>neg F2</t>
    </r>
    <r>
      <rPr>
        <sz val="12"/>
        <color theme="1"/>
        <rFont val="Calibri"/>
        <family val="2"/>
        <scheme val="minor"/>
      </rPr>
      <t>,F3,</t>
    </r>
    <r>
      <rPr>
        <b/>
        <sz val="12"/>
        <color rgb="FFFF0000"/>
        <rFont val="Calibri"/>
        <scheme val="minor"/>
      </rPr>
      <t>neg F4</t>
    </r>
    <r>
      <rPr>
        <sz val="12"/>
        <color theme="1"/>
        <rFont val="Calibri"/>
        <family val="2"/>
        <scheme val="minor"/>
      </rPr>
      <t>,F5,F6,F7,F8,F9,F10,F11,F12,F13,</t>
    </r>
    <r>
      <rPr>
        <b/>
        <sz val="12"/>
        <color rgb="FFFF0000"/>
        <rFont val="Calibri"/>
        <scheme val="minor"/>
      </rPr>
      <t>neg F14,neg F15,neg F16,neg F17</t>
    </r>
  </si>
  <si>
    <t>Conf 9</t>
  </si>
  <si>
    <r>
      <t>F0,F1,F2,F3,F4,F5,F6,F7,F8,F9,F10,F11,F12,</t>
    </r>
    <r>
      <rPr>
        <b/>
        <sz val="12"/>
        <color rgb="FFFF0000"/>
        <rFont val="Calibri"/>
        <scheme val="minor"/>
      </rPr>
      <t>neg F13</t>
    </r>
    <r>
      <rPr>
        <sz val="12"/>
        <color theme="1"/>
        <rFont val="Calibri"/>
        <family val="2"/>
        <scheme val="minor"/>
      </rPr>
      <t xml:space="preserve">,F14,F15,F16, </t>
    </r>
    <r>
      <rPr>
        <b/>
        <sz val="12"/>
        <color rgb="FFFF0000"/>
        <rFont val="Calibri"/>
        <scheme val="minor"/>
      </rPr>
      <t>neg F17</t>
    </r>
  </si>
  <si>
    <t>Conf 10</t>
  </si>
  <si>
    <r>
      <t>F0,F1,</t>
    </r>
    <r>
      <rPr>
        <b/>
        <sz val="12"/>
        <color rgb="FFFF0000"/>
        <rFont val="Calibri"/>
        <scheme val="minor"/>
      </rPr>
      <t>neg F2</t>
    </r>
    <r>
      <rPr>
        <sz val="12"/>
        <color theme="1"/>
        <rFont val="Calibri"/>
        <family val="2"/>
        <scheme val="minor"/>
      </rPr>
      <t>,F3,</t>
    </r>
    <r>
      <rPr>
        <b/>
        <sz val="12"/>
        <color rgb="FFFF0000"/>
        <rFont val="Calibri"/>
        <scheme val="minor"/>
      </rPr>
      <t>neg F4</t>
    </r>
    <r>
      <rPr>
        <sz val="12"/>
        <color theme="1"/>
        <rFont val="Calibri"/>
        <family val="2"/>
        <scheme val="minor"/>
      </rPr>
      <t>,F5,F6,F7,F8,F9,F10,F11,F12,</t>
    </r>
    <r>
      <rPr>
        <b/>
        <sz val="12"/>
        <color rgb="FFFF0000"/>
        <rFont val="Calibri"/>
        <scheme val="minor"/>
      </rPr>
      <t>neg F13</t>
    </r>
    <r>
      <rPr>
        <sz val="12"/>
        <color theme="1"/>
        <rFont val="Calibri"/>
        <family val="2"/>
        <scheme val="minor"/>
      </rPr>
      <t>,F14,F15,F16,F17</t>
    </r>
  </si>
  <si>
    <t>Conf 11</t>
  </si>
  <si>
    <r>
      <t>F0,F1,F2,F3,F4,F5,F6,F7,F8,F9,F10,</t>
    </r>
    <r>
      <rPr>
        <b/>
        <sz val="12"/>
        <color rgb="FFFF0000"/>
        <rFont val="Calibri"/>
        <scheme val="minor"/>
      </rPr>
      <t>neg F11,neg F12,neg F13,neg F14,neg F15,neg F16,neg F17</t>
    </r>
  </si>
  <si>
    <t>Conf 12</t>
  </si>
  <si>
    <r>
      <t>F0,F1,</t>
    </r>
    <r>
      <rPr>
        <b/>
        <sz val="12"/>
        <color rgb="FFFF0000"/>
        <rFont val="Calibri"/>
        <scheme val="minor"/>
      </rPr>
      <t>neg F2</t>
    </r>
    <r>
      <rPr>
        <sz val="12"/>
        <color theme="1"/>
        <rFont val="Calibri"/>
        <family val="2"/>
        <scheme val="minor"/>
      </rPr>
      <t>,F3,</t>
    </r>
    <r>
      <rPr>
        <b/>
        <sz val="12"/>
        <color rgb="FFFF0000"/>
        <rFont val="Calibri"/>
        <scheme val="minor"/>
      </rPr>
      <t>neg F4</t>
    </r>
    <r>
      <rPr>
        <sz val="12"/>
        <color theme="1"/>
        <rFont val="Calibri"/>
        <family val="2"/>
        <scheme val="minor"/>
      </rPr>
      <t>,F5,F6,F7,F8,F9,F10,F11,F12,F13,</t>
    </r>
    <r>
      <rPr>
        <b/>
        <sz val="12"/>
        <color rgb="FFFF0000"/>
        <rFont val="Calibri"/>
        <scheme val="minor"/>
      </rPr>
      <t>neg F14</t>
    </r>
    <r>
      <rPr>
        <sz val="12"/>
        <color theme="1"/>
        <rFont val="Calibri"/>
        <family val="2"/>
        <scheme val="minor"/>
      </rPr>
      <t>,F15,F16,</t>
    </r>
    <r>
      <rPr>
        <b/>
        <sz val="12"/>
        <color rgb="FFFF0000"/>
        <rFont val="Calibri"/>
        <scheme val="minor"/>
      </rPr>
      <t>neg F17</t>
    </r>
  </si>
  <si>
    <t>Total</t>
  </si>
  <si>
    <t>c13,c17</t>
  </si>
  <si>
    <t>c17,c13</t>
  </si>
  <si>
    <t>c14,c17</t>
  </si>
  <si>
    <t>c17,c14</t>
  </si>
  <si>
    <t>c15,c17</t>
  </si>
  <si>
    <t>c17,c15</t>
  </si>
  <si>
    <t>Scenario 26</t>
  </si>
  <si>
    <t>Scenario 25</t>
  </si>
  <si>
    <t>Scenario 24</t>
  </si>
  <si>
    <t>Scenario 23</t>
  </si>
  <si>
    <t>Scenario 22</t>
  </si>
  <si>
    <t>Scenario 21</t>
  </si>
  <si>
    <t>Scenario 20</t>
  </si>
  <si>
    <t>Scenario 19</t>
  </si>
  <si>
    <t>Scenario 18</t>
  </si>
  <si>
    <t>Scenario 17</t>
  </si>
  <si>
    <t>Scenario 16</t>
  </si>
  <si>
    <t>Scenario 15</t>
  </si>
  <si>
    <t>Prioritization</t>
  </si>
  <si>
    <t>Soft goals</t>
  </si>
  <si>
    <t>&lt;c18,c15&gt;</t>
  </si>
  <si>
    <t>&lt;sg1,sg2,sg3&gt;</t>
  </si>
  <si>
    <t>&lt;sg1,sg3,sg2&gt;</t>
  </si>
  <si>
    <t>&lt;sg2,sg1,sg3&gt;</t>
  </si>
  <si>
    <t>&lt;sg2,sg3,sg1&gt;</t>
  </si>
  <si>
    <t>&lt;sg3,sg2,sg1&gt;</t>
  </si>
  <si>
    <t>&lt;sg3,sg1,sg2&gt;</t>
  </si>
  <si>
    <t>&lt;g1,g2,g3&gt;</t>
  </si>
  <si>
    <t>Scenario 21 - Simulation 4</t>
  </si>
  <si>
    <t>Out</t>
  </si>
  <si>
    <t>Nov</t>
  </si>
  <si>
    <t>Dez</t>
  </si>
  <si>
    <t>Jan</t>
  </si>
  <si>
    <t>Fev</t>
  </si>
  <si>
    <t>Mar</t>
  </si>
  <si>
    <t>Abr</t>
  </si>
  <si>
    <t>Mai</t>
  </si>
  <si>
    <t>Phase 1</t>
  </si>
  <si>
    <t>ü</t>
  </si>
  <si>
    <t>Phase 2</t>
  </si>
  <si>
    <t>Phase 3</t>
  </si>
  <si>
    <t>Phase 4</t>
  </si>
  <si>
    <t>Writing</t>
  </si>
  <si>
    <t>Reports</t>
  </si>
  <si>
    <t>Set</t>
  </si>
  <si>
    <t>Jun</t>
  </si>
  <si>
    <t>Jul</t>
  </si>
  <si>
    <t>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</si>
</sst>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scheme val="minor"/>
    </font>
    <font>
      <sz val="12"/>
      <name val="Calibri"/>
      <scheme val="minor"/>
    </font>
    <font>
      <b/>
      <sz val="16"/>
      <color rgb="FF000000"/>
      <name val="Calibri"/>
      <scheme val="minor"/>
    </font>
    <font>
      <b/>
      <sz val="12"/>
      <color rgb="FFFF0000"/>
      <name val="Calibri"/>
      <scheme val="minor"/>
    </font>
    <font>
      <sz val="16"/>
      <color rgb="FF000000"/>
      <name val="Calibri"/>
      <scheme val="minor"/>
    </font>
    <font>
      <sz val="12"/>
      <color theme="1"/>
      <name val="Cambria"/>
    </font>
    <font>
      <sz val="12"/>
      <color rgb="FF000000"/>
      <name val="Cambria"/>
    </font>
    <font>
      <b/>
      <sz val="9"/>
      <color rgb="FF000000"/>
      <name val="Arial"/>
    </font>
    <font>
      <sz val="9"/>
      <color rgb="FF000000"/>
      <name val="Arial"/>
    </font>
    <font>
      <sz val="9"/>
      <color rgb="FF000000"/>
      <name val="Wingdings"/>
    </font>
    <font>
      <sz val="9"/>
      <color rgb="FF000000"/>
      <name val="Times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4BD97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/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</borders>
  <cellStyleXfs count="125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6">
    <xf numFmtId="0" fontId="0" fillId="0" borderId="0" xfId="0"/>
    <xf numFmtId="0" fontId="0" fillId="3" borderId="1" xfId="0" applyFill="1" applyBorder="1"/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7" fillId="5" borderId="4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1" fillId="0" borderId="13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Border="1"/>
    <xf numFmtId="0" fontId="0" fillId="4" borderId="0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4" borderId="0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3" borderId="14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3" borderId="0" xfId="0" applyFill="1" applyBorder="1" applyAlignment="1"/>
    <xf numFmtId="0" fontId="0" fillId="0" borderId="0" xfId="0" applyBorder="1" applyAlignment="1">
      <alignment horizontal="center"/>
    </xf>
    <xf numFmtId="0" fontId="8" fillId="0" borderId="0" xfId="0" applyFont="1" applyBorder="1"/>
    <xf numFmtId="0" fontId="0" fillId="3" borderId="7" xfId="0" applyFill="1" applyBorder="1" applyAlignment="1"/>
    <xf numFmtId="0" fontId="0" fillId="3" borderId="14" xfId="0" applyFill="1" applyBorder="1" applyAlignment="1"/>
    <xf numFmtId="0" fontId="0" fillId="3" borderId="2" xfId="0" applyFill="1" applyBorder="1" applyAlignment="1"/>
    <xf numFmtId="0" fontId="0" fillId="0" borderId="0" xfId="0" applyBorder="1" applyAlignment="1"/>
    <xf numFmtId="0" fontId="1" fillId="0" borderId="0" xfId="0" applyFont="1" applyBorder="1" applyAlignment="1">
      <alignment vertical="center" wrapText="1"/>
    </xf>
    <xf numFmtId="0" fontId="0" fillId="0" borderId="3" xfId="0" applyBorder="1" applyAlignment="1"/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3" borderId="7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quotePrefix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7" fillId="15" borderId="16" xfId="0" applyFont="1" applyFill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center" vertical="center" wrapText="1"/>
    </xf>
    <xf numFmtId="0" fontId="7" fillId="17" borderId="16" xfId="0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15" xfId="0" applyFont="1" applyFill="1" applyBorder="1"/>
    <xf numFmtId="0" fontId="0" fillId="4" borderId="0" xfId="0" applyFont="1" applyFill="1" applyBorder="1"/>
    <xf numFmtId="0" fontId="0" fillId="4" borderId="0" xfId="0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left" vertical="center"/>
    </xf>
    <xf numFmtId="0" fontId="2" fillId="18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0" fontId="0" fillId="4" borderId="13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18" borderId="16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/>
    </xf>
    <xf numFmtId="0" fontId="0" fillId="18" borderId="0" xfId="0" applyFill="1"/>
    <xf numFmtId="0" fontId="0" fillId="3" borderId="0" xfId="0" applyFill="1"/>
    <xf numFmtId="0" fontId="0" fillId="19" borderId="0" xfId="0" applyFill="1"/>
    <xf numFmtId="0" fontId="0" fillId="4" borderId="1" xfId="0" applyFill="1" applyBorder="1"/>
    <xf numFmtId="0" fontId="0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3" borderId="7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6" fillId="0" borderId="19" xfId="0" applyFont="1" applyBorder="1" applyAlignment="1">
      <alignment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justify" vertical="center" wrapText="1"/>
    </xf>
    <xf numFmtId="0" fontId="19" fillId="21" borderId="0" xfId="0" applyFont="1" applyFill="1" applyAlignment="1">
      <alignment horizontal="center" vertical="center" wrapText="1"/>
    </xf>
    <xf numFmtId="0" fontId="20" fillId="22" borderId="0" xfId="0" applyFont="1" applyFill="1" applyAlignment="1">
      <alignment horizontal="center" vertical="center" wrapText="1"/>
    </xf>
    <xf numFmtId="0" fontId="20" fillId="22" borderId="26" xfId="0" applyFont="1" applyFill="1" applyBorder="1" applyAlignment="1">
      <alignment horizontal="center" vertical="center" wrapText="1"/>
    </xf>
    <xf numFmtId="0" fontId="19" fillId="21" borderId="26" xfId="0" applyFont="1" applyFill="1" applyBorder="1" applyAlignment="1">
      <alignment horizontal="center" vertical="center" wrapText="1"/>
    </xf>
    <xf numFmtId="0" fontId="20" fillId="22" borderId="19" xfId="0" applyFont="1" applyFill="1" applyBorder="1" applyAlignment="1">
      <alignment horizontal="center" vertical="center" wrapText="1"/>
    </xf>
    <xf numFmtId="0" fontId="17" fillId="0" borderId="29" xfId="0" applyFont="1" applyBorder="1" applyAlignment="1">
      <alignment horizontal="justify" vertical="center" wrapText="1"/>
    </xf>
    <xf numFmtId="0" fontId="16" fillId="0" borderId="0" xfId="0" applyFont="1" applyBorder="1" applyAlignment="1">
      <alignment vertical="center" wrapText="1"/>
    </xf>
    <xf numFmtId="0" fontId="16" fillId="0" borderId="27" xfId="0" applyFont="1" applyBorder="1" applyAlignment="1">
      <alignment vertical="center" wrapText="1"/>
    </xf>
    <xf numFmtId="0" fontId="16" fillId="0" borderId="19" xfId="0" applyFont="1" applyBorder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0" fontId="17" fillId="0" borderId="30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6" fillId="0" borderId="26" xfId="0" applyFont="1" applyBorder="1" applyAlignment="1">
      <alignment vertical="center" wrapText="1"/>
    </xf>
    <xf numFmtId="0" fontId="16" fillId="0" borderId="28" xfId="0" applyFont="1" applyBorder="1" applyAlignment="1">
      <alignment vertical="center" wrapText="1"/>
    </xf>
    <xf numFmtId="0" fontId="19" fillId="21" borderId="0" xfId="0" applyFont="1" applyFill="1" applyAlignment="1">
      <alignment horizontal="center" vertical="center" wrapText="1"/>
    </xf>
    <xf numFmtId="0" fontId="19" fillId="21" borderId="27" xfId="0" applyFont="1" applyFill="1" applyBorder="1" applyAlignment="1">
      <alignment horizontal="center" vertical="center" wrapText="1"/>
    </xf>
    <xf numFmtId="0" fontId="19" fillId="21" borderId="19" xfId="0" applyFont="1" applyFill="1" applyBorder="1" applyAlignment="1">
      <alignment horizontal="center" vertical="center" wrapText="1"/>
    </xf>
    <xf numFmtId="0" fontId="19" fillId="21" borderId="18" xfId="0" applyFont="1" applyFill="1" applyBorder="1" applyAlignment="1">
      <alignment horizontal="center" vertical="center" wrapText="1"/>
    </xf>
    <xf numFmtId="0" fontId="19" fillId="21" borderId="26" xfId="0" applyFont="1" applyFill="1" applyBorder="1" applyAlignment="1">
      <alignment horizontal="center" vertical="center" wrapText="1"/>
    </xf>
    <xf numFmtId="0" fontId="19" fillId="21" borderId="28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3" borderId="3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0" fillId="8" borderId="9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0" fontId="3" fillId="13" borderId="5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 vertical="center" wrapText="1"/>
    </xf>
    <xf numFmtId="0" fontId="7" fillId="14" borderId="17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left" vertical="center"/>
    </xf>
    <xf numFmtId="0" fontId="10" fillId="8" borderId="12" xfId="0" applyFont="1" applyFill="1" applyBorder="1" applyAlignment="1">
      <alignment horizontal="left" vertical="center"/>
    </xf>
    <xf numFmtId="0" fontId="10" fillId="8" borderId="5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6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" fillId="10" borderId="15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9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1" fillId="20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8" fillId="18" borderId="4" xfId="0" applyFont="1" applyFill="1" applyBorder="1" applyAlignment="1">
      <alignment horizontal="center" vertical="center" wrapText="1"/>
    </xf>
    <xf numFmtId="0" fontId="8" fillId="18" borderId="12" xfId="0" applyFont="1" applyFill="1" applyBorder="1" applyAlignment="1">
      <alignment horizontal="center" vertical="center" wrapText="1"/>
    </xf>
    <xf numFmtId="0" fontId="8" fillId="18" borderId="17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/>
    </xf>
    <xf numFmtId="0" fontId="0" fillId="18" borderId="4" xfId="0" applyFont="1" applyFill="1" applyBorder="1" applyAlignment="1">
      <alignment horizontal="center" vertical="center" wrapText="1"/>
    </xf>
    <xf numFmtId="0" fontId="0" fillId="18" borderId="12" xfId="0" applyFont="1" applyFill="1" applyBorder="1" applyAlignment="1">
      <alignment horizontal="center" vertical="center" wrapText="1"/>
    </xf>
    <xf numFmtId="0" fontId="0" fillId="18" borderId="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</cellXfs>
  <cellStyles count="125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0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842" builtinId="9" hidden="1"/>
    <cellStyle name="Followed Hyperlink" xfId="8844" builtinId="9" hidden="1"/>
    <cellStyle name="Followed Hyperlink" xfId="8846" builtinId="9" hidden="1"/>
    <cellStyle name="Followed Hyperlink" xfId="8848" builtinId="9" hidden="1"/>
    <cellStyle name="Followed Hyperlink" xfId="8850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6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8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9210" builtinId="9" hidden="1"/>
    <cellStyle name="Followed Hyperlink" xfId="9212" builtinId="9" hidden="1"/>
    <cellStyle name="Followed Hyperlink" xfId="9214" builtinId="9" hidden="1"/>
    <cellStyle name="Followed Hyperlink" xfId="9216" builtinId="9" hidden="1"/>
    <cellStyle name="Followed Hyperlink" xfId="9218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28" builtinId="9" hidden="1"/>
    <cellStyle name="Followed Hyperlink" xfId="9230" builtinId="9" hidden="1"/>
    <cellStyle name="Followed Hyperlink" xfId="9232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2" builtinId="9" hidden="1"/>
    <cellStyle name="Followed Hyperlink" xfId="9244" builtinId="9" hidden="1"/>
    <cellStyle name="Followed Hyperlink" xfId="9246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6" builtinId="9" hidden="1"/>
    <cellStyle name="Followed Hyperlink" xfId="9258" builtinId="9" hidden="1"/>
    <cellStyle name="Followed Hyperlink" xfId="9260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0" builtinId="9" hidden="1"/>
    <cellStyle name="Followed Hyperlink" xfId="9312" builtinId="9" hidden="1"/>
    <cellStyle name="Followed Hyperlink" xfId="9314" builtinId="9" hidden="1"/>
    <cellStyle name="Followed Hyperlink" xfId="9316" builtinId="9" hidden="1"/>
    <cellStyle name="Followed Hyperlink" xfId="9318" builtinId="9" hidden="1"/>
    <cellStyle name="Followed Hyperlink" xfId="9320" builtinId="9" hidden="1"/>
    <cellStyle name="Followed Hyperlink" xfId="9322" builtinId="9" hidden="1"/>
    <cellStyle name="Followed Hyperlink" xfId="9324" builtinId="9" hidden="1"/>
    <cellStyle name="Followed Hyperlink" xfId="9326" builtinId="9" hidden="1"/>
    <cellStyle name="Followed Hyperlink" xfId="9328" builtinId="9" hidden="1"/>
    <cellStyle name="Followed Hyperlink" xfId="9330" builtinId="9" hidden="1"/>
    <cellStyle name="Followed Hyperlink" xfId="9332" builtinId="9" hidden="1"/>
    <cellStyle name="Followed Hyperlink" xfId="9334" builtinId="9" hidden="1"/>
    <cellStyle name="Followed Hyperlink" xfId="9336" builtinId="9" hidden="1"/>
    <cellStyle name="Followed Hyperlink" xfId="9338" builtinId="9" hidden="1"/>
    <cellStyle name="Followed Hyperlink" xfId="9340" builtinId="9" hidden="1"/>
    <cellStyle name="Followed Hyperlink" xfId="9342" builtinId="9" hidden="1"/>
    <cellStyle name="Followed Hyperlink" xfId="9344" builtinId="9" hidden="1"/>
    <cellStyle name="Followed Hyperlink" xfId="9346" builtinId="9" hidden="1"/>
    <cellStyle name="Followed Hyperlink" xfId="9348" builtinId="9" hidden="1"/>
    <cellStyle name="Followed Hyperlink" xfId="9350" builtinId="9" hidden="1"/>
    <cellStyle name="Followed Hyperlink" xfId="9352" builtinId="9" hidden="1"/>
    <cellStyle name="Followed Hyperlink" xfId="9354" builtinId="9" hidden="1"/>
    <cellStyle name="Followed Hyperlink" xfId="9356" builtinId="9" hidden="1"/>
    <cellStyle name="Followed Hyperlink" xfId="9358" builtinId="9" hidden="1"/>
    <cellStyle name="Followed Hyperlink" xfId="9360" builtinId="9" hidden="1"/>
    <cellStyle name="Followed Hyperlink" xfId="9362" builtinId="9" hidden="1"/>
    <cellStyle name="Followed Hyperlink" xfId="9364" builtinId="9" hidden="1"/>
    <cellStyle name="Followed Hyperlink" xfId="9366" builtinId="9" hidden="1"/>
    <cellStyle name="Followed Hyperlink" xfId="9368" builtinId="9" hidden="1"/>
    <cellStyle name="Followed Hyperlink" xfId="9370" builtinId="9" hidden="1"/>
    <cellStyle name="Followed Hyperlink" xfId="9372" builtinId="9" hidden="1"/>
    <cellStyle name="Followed Hyperlink" xfId="9374" builtinId="9" hidden="1"/>
    <cellStyle name="Followed Hyperlink" xfId="9376" builtinId="9" hidden="1"/>
    <cellStyle name="Followed Hyperlink" xfId="9378" builtinId="9" hidden="1"/>
    <cellStyle name="Followed Hyperlink" xfId="9380" builtinId="9" hidden="1"/>
    <cellStyle name="Followed Hyperlink" xfId="9382" builtinId="9" hidden="1"/>
    <cellStyle name="Followed Hyperlink" xfId="9384" builtinId="9" hidden="1"/>
    <cellStyle name="Followed Hyperlink" xfId="9386" builtinId="9" hidden="1"/>
    <cellStyle name="Followed Hyperlink" xfId="9388" builtinId="9" hidden="1"/>
    <cellStyle name="Followed Hyperlink" xfId="9390" builtinId="9" hidden="1"/>
    <cellStyle name="Followed Hyperlink" xfId="9392" builtinId="9" hidden="1"/>
    <cellStyle name="Followed Hyperlink" xfId="9394" builtinId="9" hidden="1"/>
    <cellStyle name="Followed Hyperlink" xfId="9396" builtinId="9" hidden="1"/>
    <cellStyle name="Followed Hyperlink" xfId="9398" builtinId="9" hidden="1"/>
    <cellStyle name="Followed Hyperlink" xfId="9400" builtinId="9" hidden="1"/>
    <cellStyle name="Followed Hyperlink" xfId="9402" builtinId="9" hidden="1"/>
    <cellStyle name="Followed Hyperlink" xfId="9404" builtinId="9" hidden="1"/>
    <cellStyle name="Followed Hyperlink" xfId="9406" builtinId="9" hidden="1"/>
    <cellStyle name="Followed Hyperlink" xfId="9408" builtinId="9" hidden="1"/>
    <cellStyle name="Followed Hyperlink" xfId="9410" builtinId="9" hidden="1"/>
    <cellStyle name="Followed Hyperlink" xfId="9412" builtinId="9" hidden="1"/>
    <cellStyle name="Followed Hyperlink" xfId="9414" builtinId="9" hidden="1"/>
    <cellStyle name="Followed Hyperlink" xfId="9416" builtinId="9" hidden="1"/>
    <cellStyle name="Followed Hyperlink" xfId="9418" builtinId="9" hidden="1"/>
    <cellStyle name="Followed Hyperlink" xfId="9420" builtinId="9" hidden="1"/>
    <cellStyle name="Followed Hyperlink" xfId="9422" builtinId="9" hidden="1"/>
    <cellStyle name="Followed Hyperlink" xfId="9424" builtinId="9" hidden="1"/>
    <cellStyle name="Followed Hyperlink" xfId="9426" builtinId="9" hidden="1"/>
    <cellStyle name="Followed Hyperlink" xfId="9428" builtinId="9" hidden="1"/>
    <cellStyle name="Followed Hyperlink" xfId="9430" builtinId="9" hidden="1"/>
    <cellStyle name="Followed Hyperlink" xfId="9432" builtinId="9" hidden="1"/>
    <cellStyle name="Followed Hyperlink" xfId="9434" builtinId="9" hidden="1"/>
    <cellStyle name="Followed Hyperlink" xfId="9436" builtinId="9" hidden="1"/>
    <cellStyle name="Followed Hyperlink" xfId="9438" builtinId="9" hidden="1"/>
    <cellStyle name="Followed Hyperlink" xfId="9440" builtinId="9" hidden="1"/>
    <cellStyle name="Followed Hyperlink" xfId="9442" builtinId="9" hidden="1"/>
    <cellStyle name="Followed Hyperlink" xfId="9444" builtinId="9" hidden="1"/>
    <cellStyle name="Followed Hyperlink" xfId="9446" builtinId="9" hidden="1"/>
    <cellStyle name="Followed Hyperlink" xfId="9448" builtinId="9" hidden="1"/>
    <cellStyle name="Followed Hyperlink" xfId="9450" builtinId="9" hidden="1"/>
    <cellStyle name="Followed Hyperlink" xfId="9452" builtinId="9" hidden="1"/>
    <cellStyle name="Followed Hyperlink" xfId="9454" builtinId="9" hidden="1"/>
    <cellStyle name="Followed Hyperlink" xfId="9456" builtinId="9" hidden="1"/>
    <cellStyle name="Followed Hyperlink" xfId="9458" builtinId="9" hidden="1"/>
    <cellStyle name="Followed Hyperlink" xfId="9460" builtinId="9" hidden="1"/>
    <cellStyle name="Followed Hyperlink" xfId="9462" builtinId="9" hidden="1"/>
    <cellStyle name="Followed Hyperlink" xfId="9464" builtinId="9" hidden="1"/>
    <cellStyle name="Followed Hyperlink" xfId="9466" builtinId="9" hidden="1"/>
    <cellStyle name="Followed Hyperlink" xfId="9468" builtinId="9" hidden="1"/>
    <cellStyle name="Followed Hyperlink" xfId="9470" builtinId="9" hidden="1"/>
    <cellStyle name="Followed Hyperlink" xfId="9472" builtinId="9" hidden="1"/>
    <cellStyle name="Followed Hyperlink" xfId="9474" builtinId="9" hidden="1"/>
    <cellStyle name="Followed Hyperlink" xfId="9476" builtinId="9" hidden="1"/>
    <cellStyle name="Followed Hyperlink" xfId="9478" builtinId="9" hidden="1"/>
    <cellStyle name="Followed Hyperlink" xfId="9480" builtinId="9" hidden="1"/>
    <cellStyle name="Followed Hyperlink" xfId="9482" builtinId="9" hidden="1"/>
    <cellStyle name="Followed Hyperlink" xfId="9484" builtinId="9" hidden="1"/>
    <cellStyle name="Followed Hyperlink" xfId="9486" builtinId="9" hidden="1"/>
    <cellStyle name="Followed Hyperlink" xfId="9488" builtinId="9" hidden="1"/>
    <cellStyle name="Followed Hyperlink" xfId="9490" builtinId="9" hidden="1"/>
    <cellStyle name="Followed Hyperlink" xfId="9492" builtinId="9" hidden="1"/>
    <cellStyle name="Followed Hyperlink" xfId="9494" builtinId="9" hidden="1"/>
    <cellStyle name="Followed Hyperlink" xfId="9496" builtinId="9" hidden="1"/>
    <cellStyle name="Followed Hyperlink" xfId="9498" builtinId="9" hidden="1"/>
    <cellStyle name="Followed Hyperlink" xfId="9500" builtinId="9" hidden="1"/>
    <cellStyle name="Followed Hyperlink" xfId="9502" builtinId="9" hidden="1"/>
    <cellStyle name="Followed Hyperlink" xfId="9504" builtinId="9" hidden="1"/>
    <cellStyle name="Followed Hyperlink" xfId="9506" builtinId="9" hidden="1"/>
    <cellStyle name="Followed Hyperlink" xfId="9508" builtinId="9" hidden="1"/>
    <cellStyle name="Followed Hyperlink" xfId="9510" builtinId="9" hidden="1"/>
    <cellStyle name="Followed Hyperlink" xfId="9512" builtinId="9" hidden="1"/>
    <cellStyle name="Followed Hyperlink" xfId="9514" builtinId="9" hidden="1"/>
    <cellStyle name="Followed Hyperlink" xfId="9516" builtinId="9" hidden="1"/>
    <cellStyle name="Followed Hyperlink" xfId="9518" builtinId="9" hidden="1"/>
    <cellStyle name="Followed Hyperlink" xfId="9520" builtinId="9" hidden="1"/>
    <cellStyle name="Followed Hyperlink" xfId="9522" builtinId="9" hidden="1"/>
    <cellStyle name="Followed Hyperlink" xfId="9524" builtinId="9" hidden="1"/>
    <cellStyle name="Followed Hyperlink" xfId="9526" builtinId="9" hidden="1"/>
    <cellStyle name="Followed Hyperlink" xfId="9528" builtinId="9" hidden="1"/>
    <cellStyle name="Followed Hyperlink" xfId="9530" builtinId="9" hidden="1"/>
    <cellStyle name="Followed Hyperlink" xfId="9532" builtinId="9" hidden="1"/>
    <cellStyle name="Followed Hyperlink" xfId="9534" builtinId="9" hidden="1"/>
    <cellStyle name="Followed Hyperlink" xfId="9536" builtinId="9" hidden="1"/>
    <cellStyle name="Followed Hyperlink" xfId="9538" builtinId="9" hidden="1"/>
    <cellStyle name="Followed Hyperlink" xfId="9540" builtinId="9" hidden="1"/>
    <cellStyle name="Followed Hyperlink" xfId="9542" builtinId="9" hidden="1"/>
    <cellStyle name="Followed Hyperlink" xfId="9544" builtinId="9" hidden="1"/>
    <cellStyle name="Followed Hyperlink" xfId="9546" builtinId="9" hidden="1"/>
    <cellStyle name="Followed Hyperlink" xfId="9548" builtinId="9" hidden="1"/>
    <cellStyle name="Followed Hyperlink" xfId="9550" builtinId="9" hidden="1"/>
    <cellStyle name="Followed Hyperlink" xfId="9552" builtinId="9" hidden="1"/>
    <cellStyle name="Followed Hyperlink" xfId="9554" builtinId="9" hidden="1"/>
    <cellStyle name="Followed Hyperlink" xfId="9556" builtinId="9" hidden="1"/>
    <cellStyle name="Followed Hyperlink" xfId="9558" builtinId="9" hidden="1"/>
    <cellStyle name="Followed Hyperlink" xfId="9560" builtinId="9" hidden="1"/>
    <cellStyle name="Followed Hyperlink" xfId="9562" builtinId="9" hidden="1"/>
    <cellStyle name="Followed Hyperlink" xfId="9564" builtinId="9" hidden="1"/>
    <cellStyle name="Followed Hyperlink" xfId="9566" builtinId="9" hidden="1"/>
    <cellStyle name="Followed Hyperlink" xfId="9568" builtinId="9" hidden="1"/>
    <cellStyle name="Followed Hyperlink" xfId="9570" builtinId="9" hidden="1"/>
    <cellStyle name="Followed Hyperlink" xfId="9572" builtinId="9" hidden="1"/>
    <cellStyle name="Followed Hyperlink" xfId="9574" builtinId="9" hidden="1"/>
    <cellStyle name="Followed Hyperlink" xfId="9576" builtinId="9" hidden="1"/>
    <cellStyle name="Followed Hyperlink" xfId="9578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88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8" builtinId="9" hidden="1"/>
    <cellStyle name="Followed Hyperlink" xfId="9600" builtinId="9" hidden="1"/>
    <cellStyle name="Followed Hyperlink" xfId="9602" builtinId="9" hidden="1"/>
    <cellStyle name="Followed Hyperlink" xfId="9604" builtinId="9" hidden="1"/>
    <cellStyle name="Followed Hyperlink" xfId="9606" builtinId="9" hidden="1"/>
    <cellStyle name="Followed Hyperlink" xfId="9608" builtinId="9" hidden="1"/>
    <cellStyle name="Followed Hyperlink" xfId="9610" builtinId="9" hidden="1"/>
    <cellStyle name="Followed Hyperlink" xfId="9612" builtinId="9" hidden="1"/>
    <cellStyle name="Followed Hyperlink" xfId="9614" builtinId="9" hidden="1"/>
    <cellStyle name="Followed Hyperlink" xfId="9616" builtinId="9" hidden="1"/>
    <cellStyle name="Followed Hyperlink" xfId="9618" builtinId="9" hidden="1"/>
    <cellStyle name="Followed Hyperlink" xfId="9620" builtinId="9" hidden="1"/>
    <cellStyle name="Followed Hyperlink" xfId="9622" builtinId="9" hidden="1"/>
    <cellStyle name="Followed Hyperlink" xfId="9624" builtinId="9" hidden="1"/>
    <cellStyle name="Followed Hyperlink" xfId="9626" builtinId="9" hidden="1"/>
    <cellStyle name="Followed Hyperlink" xfId="9628" builtinId="9" hidden="1"/>
    <cellStyle name="Followed Hyperlink" xfId="9630" builtinId="9" hidden="1"/>
    <cellStyle name="Followed Hyperlink" xfId="9632" builtinId="9" hidden="1"/>
    <cellStyle name="Followed Hyperlink" xfId="9634" builtinId="9" hidden="1"/>
    <cellStyle name="Followed Hyperlink" xfId="9636" builtinId="9" hidden="1"/>
    <cellStyle name="Followed Hyperlink" xfId="9638" builtinId="9" hidden="1"/>
    <cellStyle name="Followed Hyperlink" xfId="9640" builtinId="9" hidden="1"/>
    <cellStyle name="Followed Hyperlink" xfId="9642" builtinId="9" hidden="1"/>
    <cellStyle name="Followed Hyperlink" xfId="9644" builtinId="9" hidden="1"/>
    <cellStyle name="Followed Hyperlink" xfId="9646" builtinId="9" hidden="1"/>
    <cellStyle name="Followed Hyperlink" xfId="9648" builtinId="9" hidden="1"/>
    <cellStyle name="Followed Hyperlink" xfId="9650" builtinId="9" hidden="1"/>
    <cellStyle name="Followed Hyperlink" xfId="9652" builtinId="9" hidden="1"/>
    <cellStyle name="Followed Hyperlink" xfId="9654" builtinId="9" hidden="1"/>
    <cellStyle name="Followed Hyperlink" xfId="9656" builtinId="9" hidden="1"/>
    <cellStyle name="Followed Hyperlink" xfId="9658" builtinId="9" hidden="1"/>
    <cellStyle name="Followed Hyperlink" xfId="9660" builtinId="9" hidden="1"/>
    <cellStyle name="Followed Hyperlink" xfId="9662" builtinId="9" hidden="1"/>
    <cellStyle name="Followed Hyperlink" xfId="9664" builtinId="9" hidden="1"/>
    <cellStyle name="Followed Hyperlink" xfId="9666" builtinId="9" hidden="1"/>
    <cellStyle name="Followed Hyperlink" xfId="9668" builtinId="9" hidden="1"/>
    <cellStyle name="Followed Hyperlink" xfId="9670" builtinId="9" hidden="1"/>
    <cellStyle name="Followed Hyperlink" xfId="9672" builtinId="9" hidden="1"/>
    <cellStyle name="Followed Hyperlink" xfId="9674" builtinId="9" hidden="1"/>
    <cellStyle name="Followed Hyperlink" xfId="9676" builtinId="9" hidden="1"/>
    <cellStyle name="Followed Hyperlink" xfId="9678" builtinId="9" hidden="1"/>
    <cellStyle name="Followed Hyperlink" xfId="9680" builtinId="9" hidden="1"/>
    <cellStyle name="Followed Hyperlink" xfId="9682" builtinId="9" hidden="1"/>
    <cellStyle name="Followed Hyperlink" xfId="9684" builtinId="9" hidden="1"/>
    <cellStyle name="Followed Hyperlink" xfId="9686" builtinId="9" hidden="1"/>
    <cellStyle name="Followed Hyperlink" xfId="9688" builtinId="9" hidden="1"/>
    <cellStyle name="Followed Hyperlink" xfId="9690" builtinId="9" hidden="1"/>
    <cellStyle name="Followed Hyperlink" xfId="9692" builtinId="9" hidden="1"/>
    <cellStyle name="Followed Hyperlink" xfId="9694" builtinId="9" hidden="1"/>
    <cellStyle name="Followed Hyperlink" xfId="9696" builtinId="9" hidden="1"/>
    <cellStyle name="Followed Hyperlink" xfId="9698" builtinId="9" hidden="1"/>
    <cellStyle name="Followed Hyperlink" xfId="9700" builtinId="9" hidden="1"/>
    <cellStyle name="Followed Hyperlink" xfId="9702" builtinId="9" hidden="1"/>
    <cellStyle name="Followed Hyperlink" xfId="9704" builtinId="9" hidden="1"/>
    <cellStyle name="Followed Hyperlink" xfId="9706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4" builtinId="9" hidden="1"/>
    <cellStyle name="Followed Hyperlink" xfId="9716" builtinId="9" hidden="1"/>
    <cellStyle name="Followed Hyperlink" xfId="9718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6" builtinId="9" hidden="1"/>
    <cellStyle name="Followed Hyperlink" xfId="9728" builtinId="9" hidden="1"/>
    <cellStyle name="Followed Hyperlink" xfId="9730" builtinId="9" hidden="1"/>
    <cellStyle name="Followed Hyperlink" xfId="9732" builtinId="9" hidden="1"/>
    <cellStyle name="Followed Hyperlink" xfId="9734" builtinId="9" hidden="1"/>
    <cellStyle name="Followed Hyperlink" xfId="9736" builtinId="9" hidden="1"/>
    <cellStyle name="Followed Hyperlink" xfId="9738" builtinId="9" hidden="1"/>
    <cellStyle name="Followed Hyperlink" xfId="9740" builtinId="9" hidden="1"/>
    <cellStyle name="Followed Hyperlink" xfId="9742" builtinId="9" hidden="1"/>
    <cellStyle name="Followed Hyperlink" xfId="9744" builtinId="9" hidden="1"/>
    <cellStyle name="Followed Hyperlink" xfId="9746" builtinId="9" hidden="1"/>
    <cellStyle name="Followed Hyperlink" xfId="9748" builtinId="9" hidden="1"/>
    <cellStyle name="Followed Hyperlink" xfId="9750" builtinId="9" hidden="1"/>
    <cellStyle name="Followed Hyperlink" xfId="9752" builtinId="9" hidden="1"/>
    <cellStyle name="Followed Hyperlink" xfId="9754" builtinId="9" hidden="1"/>
    <cellStyle name="Followed Hyperlink" xfId="9756" builtinId="9" hidden="1"/>
    <cellStyle name="Followed Hyperlink" xfId="9758" builtinId="9" hidden="1"/>
    <cellStyle name="Followed Hyperlink" xfId="9760" builtinId="9" hidden="1"/>
    <cellStyle name="Followed Hyperlink" xfId="9762" builtinId="9" hidden="1"/>
    <cellStyle name="Followed Hyperlink" xfId="9764" builtinId="9" hidden="1"/>
    <cellStyle name="Followed Hyperlink" xfId="9766" builtinId="9" hidden="1"/>
    <cellStyle name="Followed Hyperlink" xfId="9768" builtinId="9" hidden="1"/>
    <cellStyle name="Followed Hyperlink" xfId="9770" builtinId="9" hidden="1"/>
    <cellStyle name="Followed Hyperlink" xfId="9772" builtinId="9" hidden="1"/>
    <cellStyle name="Followed Hyperlink" xfId="9774" builtinId="9" hidden="1"/>
    <cellStyle name="Followed Hyperlink" xfId="9776" builtinId="9" hidden="1"/>
    <cellStyle name="Followed Hyperlink" xfId="9778" builtinId="9" hidden="1"/>
    <cellStyle name="Followed Hyperlink" xfId="9780" builtinId="9" hidden="1"/>
    <cellStyle name="Followed Hyperlink" xfId="9782" builtinId="9" hidden="1"/>
    <cellStyle name="Followed Hyperlink" xfId="9784" builtinId="9" hidden="1"/>
    <cellStyle name="Followed Hyperlink" xfId="9786" builtinId="9" hidden="1"/>
    <cellStyle name="Followed Hyperlink" xfId="9788" builtinId="9" hidden="1"/>
    <cellStyle name="Followed Hyperlink" xfId="9790" builtinId="9" hidden="1"/>
    <cellStyle name="Followed Hyperlink" xfId="9792" builtinId="9" hidden="1"/>
    <cellStyle name="Followed Hyperlink" xfId="9794" builtinId="9" hidden="1"/>
    <cellStyle name="Followed Hyperlink" xfId="9796" builtinId="9" hidden="1"/>
    <cellStyle name="Followed Hyperlink" xfId="9798" builtinId="9" hidden="1"/>
    <cellStyle name="Followed Hyperlink" xfId="9800" builtinId="9" hidden="1"/>
    <cellStyle name="Followed Hyperlink" xfId="9802" builtinId="9" hidden="1"/>
    <cellStyle name="Followed Hyperlink" xfId="9804" builtinId="9" hidden="1"/>
    <cellStyle name="Followed Hyperlink" xfId="9806" builtinId="9" hidden="1"/>
    <cellStyle name="Followed Hyperlink" xfId="9808" builtinId="9" hidden="1"/>
    <cellStyle name="Followed Hyperlink" xfId="9810" builtinId="9" hidden="1"/>
    <cellStyle name="Followed Hyperlink" xfId="9812" builtinId="9" hidden="1"/>
    <cellStyle name="Followed Hyperlink" xfId="9814" builtinId="9" hidden="1"/>
    <cellStyle name="Followed Hyperlink" xfId="9816" builtinId="9" hidden="1"/>
    <cellStyle name="Followed Hyperlink" xfId="9818" builtinId="9" hidden="1"/>
    <cellStyle name="Followed Hyperlink" xfId="9820" builtinId="9" hidden="1"/>
    <cellStyle name="Followed Hyperlink" xfId="9822" builtinId="9" hidden="1"/>
    <cellStyle name="Followed Hyperlink" xfId="9824" builtinId="9" hidden="1"/>
    <cellStyle name="Followed Hyperlink" xfId="9826" builtinId="9" hidden="1"/>
    <cellStyle name="Followed Hyperlink" xfId="9828" builtinId="9" hidden="1"/>
    <cellStyle name="Followed Hyperlink" xfId="9830" builtinId="9" hidden="1"/>
    <cellStyle name="Followed Hyperlink" xfId="9832" builtinId="9" hidden="1"/>
    <cellStyle name="Followed Hyperlink" xfId="9834" builtinId="9" hidden="1"/>
    <cellStyle name="Followed Hyperlink" xfId="9836" builtinId="9" hidden="1"/>
    <cellStyle name="Followed Hyperlink" xfId="9838" builtinId="9" hidden="1"/>
    <cellStyle name="Followed Hyperlink" xfId="9840" builtinId="9" hidden="1"/>
    <cellStyle name="Followed Hyperlink" xfId="9842" builtinId="9" hidden="1"/>
    <cellStyle name="Followed Hyperlink" xfId="9844" builtinId="9" hidden="1"/>
    <cellStyle name="Followed Hyperlink" xfId="9846" builtinId="9" hidden="1"/>
    <cellStyle name="Followed Hyperlink" xfId="9848" builtinId="9" hidden="1"/>
    <cellStyle name="Followed Hyperlink" xfId="9850" builtinId="9" hidden="1"/>
    <cellStyle name="Followed Hyperlink" xfId="9852" builtinId="9" hidden="1"/>
    <cellStyle name="Followed Hyperlink" xfId="9854" builtinId="9" hidden="1"/>
    <cellStyle name="Followed Hyperlink" xfId="9856" builtinId="9" hidden="1"/>
    <cellStyle name="Followed Hyperlink" xfId="9858" builtinId="9" hidden="1"/>
    <cellStyle name="Followed Hyperlink" xfId="9860" builtinId="9" hidden="1"/>
    <cellStyle name="Followed Hyperlink" xfId="9862" builtinId="9" hidden="1"/>
    <cellStyle name="Followed Hyperlink" xfId="9864" builtinId="9" hidden="1"/>
    <cellStyle name="Followed Hyperlink" xfId="9866" builtinId="9" hidden="1"/>
    <cellStyle name="Followed Hyperlink" xfId="9868" builtinId="9" hidden="1"/>
    <cellStyle name="Followed Hyperlink" xfId="9870" builtinId="9" hidden="1"/>
    <cellStyle name="Followed Hyperlink" xfId="9872" builtinId="9" hidden="1"/>
    <cellStyle name="Followed Hyperlink" xfId="9874" builtinId="9" hidden="1"/>
    <cellStyle name="Followed Hyperlink" xfId="9876" builtinId="9" hidden="1"/>
    <cellStyle name="Followed Hyperlink" xfId="9878" builtinId="9" hidden="1"/>
    <cellStyle name="Followed Hyperlink" xfId="9880" builtinId="9" hidden="1"/>
    <cellStyle name="Followed Hyperlink" xfId="9882" builtinId="9" hidden="1"/>
    <cellStyle name="Followed Hyperlink" xfId="9884" builtinId="9" hidden="1"/>
    <cellStyle name="Followed Hyperlink" xfId="9886" builtinId="9" hidden="1"/>
    <cellStyle name="Followed Hyperlink" xfId="9888" builtinId="9" hidden="1"/>
    <cellStyle name="Followed Hyperlink" xfId="9890" builtinId="9" hidden="1"/>
    <cellStyle name="Followed Hyperlink" xfId="9892" builtinId="9" hidden="1"/>
    <cellStyle name="Followed Hyperlink" xfId="9894" builtinId="9" hidden="1"/>
    <cellStyle name="Followed Hyperlink" xfId="9896" builtinId="9" hidden="1"/>
    <cellStyle name="Followed Hyperlink" xfId="9898" builtinId="9" hidden="1"/>
    <cellStyle name="Followed Hyperlink" xfId="9900" builtinId="9" hidden="1"/>
    <cellStyle name="Followed Hyperlink" xfId="9902" builtinId="9" hidden="1"/>
    <cellStyle name="Followed Hyperlink" xfId="9904" builtinId="9" hidden="1"/>
    <cellStyle name="Followed Hyperlink" xfId="9906" builtinId="9" hidden="1"/>
    <cellStyle name="Followed Hyperlink" xfId="9908" builtinId="9" hidden="1"/>
    <cellStyle name="Followed Hyperlink" xfId="9910" builtinId="9" hidden="1"/>
    <cellStyle name="Followed Hyperlink" xfId="9912" builtinId="9" hidden="1"/>
    <cellStyle name="Followed Hyperlink" xfId="9914" builtinId="9" hidden="1"/>
    <cellStyle name="Followed Hyperlink" xfId="9916" builtinId="9" hidden="1"/>
    <cellStyle name="Followed Hyperlink" xfId="9918" builtinId="9" hidden="1"/>
    <cellStyle name="Followed Hyperlink" xfId="9920" builtinId="9" hidden="1"/>
    <cellStyle name="Followed Hyperlink" xfId="9922" builtinId="9" hidden="1"/>
    <cellStyle name="Followed Hyperlink" xfId="9924" builtinId="9" hidden="1"/>
    <cellStyle name="Followed Hyperlink" xfId="9926" builtinId="9" hidden="1"/>
    <cellStyle name="Followed Hyperlink" xfId="9928" builtinId="9" hidden="1"/>
    <cellStyle name="Followed Hyperlink" xfId="9930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0" builtinId="9" hidden="1"/>
    <cellStyle name="Followed Hyperlink" xfId="9992" builtinId="9" hidden="1"/>
    <cellStyle name="Followed Hyperlink" xfId="9994" builtinId="9" hidden="1"/>
    <cellStyle name="Followed Hyperlink" xfId="9996" builtinId="9" hidden="1"/>
    <cellStyle name="Followed Hyperlink" xfId="9998" builtinId="9" hidden="1"/>
    <cellStyle name="Followed Hyperlink" xfId="10000" builtinId="9" hidden="1"/>
    <cellStyle name="Followed Hyperlink" xfId="10002" builtinId="9" hidden="1"/>
    <cellStyle name="Followed Hyperlink" xfId="10004" builtinId="9" hidden="1"/>
    <cellStyle name="Followed Hyperlink" xfId="10006" builtinId="9" hidden="1"/>
    <cellStyle name="Followed Hyperlink" xfId="10008" builtinId="9" hidden="1"/>
    <cellStyle name="Followed Hyperlink" xfId="10010" builtinId="9" hidden="1"/>
    <cellStyle name="Followed Hyperlink" xfId="10012" builtinId="9" hidden="1"/>
    <cellStyle name="Followed Hyperlink" xfId="10014" builtinId="9" hidden="1"/>
    <cellStyle name="Followed Hyperlink" xfId="10016" builtinId="9" hidden="1"/>
    <cellStyle name="Followed Hyperlink" xfId="10018" builtinId="9" hidden="1"/>
    <cellStyle name="Followed Hyperlink" xfId="10020" builtinId="9" hidden="1"/>
    <cellStyle name="Followed Hyperlink" xfId="10022" builtinId="9" hidden="1"/>
    <cellStyle name="Followed Hyperlink" xfId="10024" builtinId="9" hidden="1"/>
    <cellStyle name="Followed Hyperlink" xfId="10026" builtinId="9" hidden="1"/>
    <cellStyle name="Followed Hyperlink" xfId="10028" builtinId="9" hidden="1"/>
    <cellStyle name="Followed Hyperlink" xfId="10030" builtinId="9" hidden="1"/>
    <cellStyle name="Followed Hyperlink" xfId="10032" builtinId="9" hidden="1"/>
    <cellStyle name="Followed Hyperlink" xfId="10034" builtinId="9" hidden="1"/>
    <cellStyle name="Followed Hyperlink" xfId="10036" builtinId="9" hidden="1"/>
    <cellStyle name="Followed Hyperlink" xfId="10038" builtinId="9" hidden="1"/>
    <cellStyle name="Followed Hyperlink" xfId="10040" builtinId="9" hidden="1"/>
    <cellStyle name="Followed Hyperlink" xfId="10042" builtinId="9" hidden="1"/>
    <cellStyle name="Followed Hyperlink" xfId="10044" builtinId="9" hidden="1"/>
    <cellStyle name="Followed Hyperlink" xfId="10046" builtinId="9" hidden="1"/>
    <cellStyle name="Followed Hyperlink" xfId="10048" builtinId="9" hidden="1"/>
    <cellStyle name="Followed Hyperlink" xfId="10050" builtinId="9" hidden="1"/>
    <cellStyle name="Followed Hyperlink" xfId="10052" builtinId="9" hidden="1"/>
    <cellStyle name="Followed Hyperlink" xfId="10054" builtinId="9" hidden="1"/>
    <cellStyle name="Followed Hyperlink" xfId="10056" builtinId="9" hidden="1"/>
    <cellStyle name="Followed Hyperlink" xfId="10058" builtinId="9" hidden="1"/>
    <cellStyle name="Followed Hyperlink" xfId="10060" builtinId="9" hidden="1"/>
    <cellStyle name="Followed Hyperlink" xfId="10062" builtinId="9" hidden="1"/>
    <cellStyle name="Followed Hyperlink" xfId="10064" builtinId="9" hidden="1"/>
    <cellStyle name="Followed Hyperlink" xfId="10066" builtinId="9" hidden="1"/>
    <cellStyle name="Followed Hyperlink" xfId="10068" builtinId="9" hidden="1"/>
    <cellStyle name="Followed Hyperlink" xfId="10070" builtinId="9" hidden="1"/>
    <cellStyle name="Followed Hyperlink" xfId="10072" builtinId="9" hidden="1"/>
    <cellStyle name="Followed Hyperlink" xfId="10074" builtinId="9" hidden="1"/>
    <cellStyle name="Followed Hyperlink" xfId="10076" builtinId="9" hidden="1"/>
    <cellStyle name="Followed Hyperlink" xfId="10078" builtinId="9" hidden="1"/>
    <cellStyle name="Followed Hyperlink" xfId="10080" builtinId="9" hidden="1"/>
    <cellStyle name="Followed Hyperlink" xfId="10082" builtinId="9" hidden="1"/>
    <cellStyle name="Followed Hyperlink" xfId="10084" builtinId="9" hidden="1"/>
    <cellStyle name="Followed Hyperlink" xfId="10086" builtinId="9" hidden="1"/>
    <cellStyle name="Followed Hyperlink" xfId="10088" builtinId="9" hidden="1"/>
    <cellStyle name="Followed Hyperlink" xfId="10090" builtinId="9" hidden="1"/>
    <cellStyle name="Followed Hyperlink" xfId="10092" builtinId="9" hidden="1"/>
    <cellStyle name="Followed Hyperlink" xfId="10094" builtinId="9" hidden="1"/>
    <cellStyle name="Followed Hyperlink" xfId="10096" builtinId="9" hidden="1"/>
    <cellStyle name="Followed Hyperlink" xfId="10098" builtinId="9" hidden="1"/>
    <cellStyle name="Followed Hyperlink" xfId="10100" builtinId="9" hidden="1"/>
    <cellStyle name="Followed Hyperlink" xfId="10102" builtinId="9" hidden="1"/>
    <cellStyle name="Followed Hyperlink" xfId="10104" builtinId="9" hidden="1"/>
    <cellStyle name="Followed Hyperlink" xfId="10106" builtinId="9" hidden="1"/>
    <cellStyle name="Followed Hyperlink" xfId="10108" builtinId="9" hidden="1"/>
    <cellStyle name="Followed Hyperlink" xfId="10110" builtinId="9" hidden="1"/>
    <cellStyle name="Followed Hyperlink" xfId="10112" builtinId="9" hidden="1"/>
    <cellStyle name="Followed Hyperlink" xfId="10114" builtinId="9" hidden="1"/>
    <cellStyle name="Followed Hyperlink" xfId="10116" builtinId="9" hidden="1"/>
    <cellStyle name="Followed Hyperlink" xfId="10118" builtinId="9" hidden="1"/>
    <cellStyle name="Followed Hyperlink" xfId="10120" builtinId="9" hidden="1"/>
    <cellStyle name="Followed Hyperlink" xfId="10122" builtinId="9" hidden="1"/>
    <cellStyle name="Followed Hyperlink" xfId="10124" builtinId="9" hidden="1"/>
    <cellStyle name="Followed Hyperlink" xfId="10126" builtinId="9" hidden="1"/>
    <cellStyle name="Followed Hyperlink" xfId="10128" builtinId="9" hidden="1"/>
    <cellStyle name="Followed Hyperlink" xfId="10130" builtinId="9" hidden="1"/>
    <cellStyle name="Followed Hyperlink" xfId="10132" builtinId="9" hidden="1"/>
    <cellStyle name="Followed Hyperlink" xfId="10134" builtinId="9" hidden="1"/>
    <cellStyle name="Followed Hyperlink" xfId="10136" builtinId="9" hidden="1"/>
    <cellStyle name="Followed Hyperlink" xfId="10138" builtinId="9" hidden="1"/>
    <cellStyle name="Followed Hyperlink" xfId="10140" builtinId="9" hidden="1"/>
    <cellStyle name="Followed Hyperlink" xfId="10142" builtinId="9" hidden="1"/>
    <cellStyle name="Followed Hyperlink" xfId="10144" builtinId="9" hidden="1"/>
    <cellStyle name="Followed Hyperlink" xfId="10146" builtinId="9" hidden="1"/>
    <cellStyle name="Followed Hyperlink" xfId="10148" builtinId="9" hidden="1"/>
    <cellStyle name="Followed Hyperlink" xfId="10150" builtinId="9" hidden="1"/>
    <cellStyle name="Followed Hyperlink" xfId="10152" builtinId="9" hidden="1"/>
    <cellStyle name="Followed Hyperlink" xfId="10154" builtinId="9" hidden="1"/>
    <cellStyle name="Followed Hyperlink" xfId="10156" builtinId="9" hidden="1"/>
    <cellStyle name="Followed Hyperlink" xfId="10158" builtinId="9" hidden="1"/>
    <cellStyle name="Followed Hyperlink" xfId="10160" builtinId="9" hidden="1"/>
    <cellStyle name="Followed Hyperlink" xfId="10162" builtinId="9" hidden="1"/>
    <cellStyle name="Followed Hyperlink" xfId="10164" builtinId="9" hidden="1"/>
    <cellStyle name="Followed Hyperlink" xfId="10166" builtinId="9" hidden="1"/>
    <cellStyle name="Followed Hyperlink" xfId="10168" builtinId="9" hidden="1"/>
    <cellStyle name="Followed Hyperlink" xfId="10170" builtinId="9" hidden="1"/>
    <cellStyle name="Followed Hyperlink" xfId="10172" builtinId="9" hidden="1"/>
    <cellStyle name="Followed Hyperlink" xfId="10174" builtinId="9" hidden="1"/>
    <cellStyle name="Followed Hyperlink" xfId="10176" builtinId="9" hidden="1"/>
    <cellStyle name="Followed Hyperlink" xfId="10178" builtinId="9" hidden="1"/>
    <cellStyle name="Followed Hyperlink" xfId="10180" builtinId="9" hidden="1"/>
    <cellStyle name="Followed Hyperlink" xfId="10182" builtinId="9" hidden="1"/>
    <cellStyle name="Followed Hyperlink" xfId="10184" builtinId="9" hidden="1"/>
    <cellStyle name="Followed Hyperlink" xfId="10186" builtinId="9" hidden="1"/>
    <cellStyle name="Followed Hyperlink" xfId="10188" builtinId="9" hidden="1"/>
    <cellStyle name="Followed Hyperlink" xfId="10190" builtinId="9" hidden="1"/>
    <cellStyle name="Followed Hyperlink" xfId="10192" builtinId="9" hidden="1"/>
    <cellStyle name="Followed Hyperlink" xfId="10194" builtinId="9" hidden="1"/>
    <cellStyle name="Followed Hyperlink" xfId="10196" builtinId="9" hidden="1"/>
    <cellStyle name="Followed Hyperlink" xfId="10198" builtinId="9" hidden="1"/>
    <cellStyle name="Followed Hyperlink" xfId="10200" builtinId="9" hidden="1"/>
    <cellStyle name="Followed Hyperlink" xfId="10202" builtinId="9" hidden="1"/>
    <cellStyle name="Followed Hyperlink" xfId="10204" builtinId="9" hidden="1"/>
    <cellStyle name="Followed Hyperlink" xfId="10206" builtinId="9" hidden="1"/>
    <cellStyle name="Followed Hyperlink" xfId="10208" builtinId="9" hidden="1"/>
    <cellStyle name="Followed Hyperlink" xfId="10210" builtinId="9" hidden="1"/>
    <cellStyle name="Followed Hyperlink" xfId="10212" builtinId="9" hidden="1"/>
    <cellStyle name="Followed Hyperlink" xfId="10214" builtinId="9" hidden="1"/>
    <cellStyle name="Followed Hyperlink" xfId="10216" builtinId="9" hidden="1"/>
    <cellStyle name="Followed Hyperlink" xfId="10218" builtinId="9" hidden="1"/>
    <cellStyle name="Followed Hyperlink" xfId="10220" builtinId="9" hidden="1"/>
    <cellStyle name="Followed Hyperlink" xfId="10222" builtinId="9" hidden="1"/>
    <cellStyle name="Followed Hyperlink" xfId="10224" builtinId="9" hidden="1"/>
    <cellStyle name="Followed Hyperlink" xfId="10226" builtinId="9" hidden="1"/>
    <cellStyle name="Followed Hyperlink" xfId="10228" builtinId="9" hidden="1"/>
    <cellStyle name="Followed Hyperlink" xfId="10230" builtinId="9" hidden="1"/>
    <cellStyle name="Followed Hyperlink" xfId="10232" builtinId="9" hidden="1"/>
    <cellStyle name="Followed Hyperlink" xfId="10234" builtinId="9" hidden="1"/>
    <cellStyle name="Followed Hyperlink" xfId="10236" builtinId="9" hidden="1"/>
    <cellStyle name="Followed Hyperlink" xfId="10238" builtinId="9" hidden="1"/>
    <cellStyle name="Followed Hyperlink" xfId="10240" builtinId="9" hidden="1"/>
    <cellStyle name="Followed Hyperlink" xfId="10242" builtinId="9" hidden="1"/>
    <cellStyle name="Followed Hyperlink" xfId="10244" builtinId="9" hidden="1"/>
    <cellStyle name="Followed Hyperlink" xfId="10246" builtinId="9" hidden="1"/>
    <cellStyle name="Followed Hyperlink" xfId="10248" builtinId="9" hidden="1"/>
    <cellStyle name="Followed Hyperlink" xfId="10250" builtinId="9" hidden="1"/>
    <cellStyle name="Followed Hyperlink" xfId="10252" builtinId="9" hidden="1"/>
    <cellStyle name="Followed Hyperlink" xfId="10254" builtinId="9" hidden="1"/>
    <cellStyle name="Followed Hyperlink" xfId="10256" builtinId="9" hidden="1"/>
    <cellStyle name="Followed Hyperlink" xfId="10258" builtinId="9" hidden="1"/>
    <cellStyle name="Followed Hyperlink" xfId="10260" builtinId="9" hidden="1"/>
    <cellStyle name="Followed Hyperlink" xfId="10262" builtinId="9" hidden="1"/>
    <cellStyle name="Followed Hyperlink" xfId="10264" builtinId="9" hidden="1"/>
    <cellStyle name="Followed Hyperlink" xfId="10266" builtinId="9" hidden="1"/>
    <cellStyle name="Followed Hyperlink" xfId="10268" builtinId="9" hidden="1"/>
    <cellStyle name="Followed Hyperlink" xfId="10270" builtinId="9" hidden="1"/>
    <cellStyle name="Followed Hyperlink" xfId="10272" builtinId="9" hidden="1"/>
    <cellStyle name="Followed Hyperlink" xfId="10274" builtinId="9" hidden="1"/>
    <cellStyle name="Followed Hyperlink" xfId="10276" builtinId="9" hidden="1"/>
    <cellStyle name="Followed Hyperlink" xfId="10278" builtinId="9" hidden="1"/>
    <cellStyle name="Followed Hyperlink" xfId="10280" builtinId="9" hidden="1"/>
    <cellStyle name="Followed Hyperlink" xfId="10282" builtinId="9" hidden="1"/>
    <cellStyle name="Followed Hyperlink" xfId="10284" builtinId="9" hidden="1"/>
    <cellStyle name="Followed Hyperlink" xfId="10286" builtinId="9" hidden="1"/>
    <cellStyle name="Followed Hyperlink" xfId="10288" builtinId="9" hidden="1"/>
    <cellStyle name="Followed Hyperlink" xfId="10290" builtinId="9" hidden="1"/>
    <cellStyle name="Followed Hyperlink" xfId="10292" builtinId="9" hidden="1"/>
    <cellStyle name="Followed Hyperlink" xfId="10294" builtinId="9" hidden="1"/>
    <cellStyle name="Followed Hyperlink" xfId="10296" builtinId="9" hidden="1"/>
    <cellStyle name="Followed Hyperlink" xfId="10298" builtinId="9" hidden="1"/>
    <cellStyle name="Followed Hyperlink" xfId="10300" builtinId="9" hidden="1"/>
    <cellStyle name="Followed Hyperlink" xfId="10302" builtinId="9" hidden="1"/>
    <cellStyle name="Followed Hyperlink" xfId="10304" builtinId="9" hidden="1"/>
    <cellStyle name="Followed Hyperlink" xfId="10306" builtinId="9" hidden="1"/>
    <cellStyle name="Followed Hyperlink" xfId="10308" builtinId="9" hidden="1"/>
    <cellStyle name="Followed Hyperlink" xfId="10310" builtinId="9" hidden="1"/>
    <cellStyle name="Followed Hyperlink" xfId="10312" builtinId="9" hidden="1"/>
    <cellStyle name="Followed Hyperlink" xfId="10314" builtinId="9" hidden="1"/>
    <cellStyle name="Followed Hyperlink" xfId="10316" builtinId="9" hidden="1"/>
    <cellStyle name="Followed Hyperlink" xfId="10318" builtinId="9" hidden="1"/>
    <cellStyle name="Followed Hyperlink" xfId="10320" builtinId="9" hidden="1"/>
    <cellStyle name="Followed Hyperlink" xfId="10322" builtinId="9" hidden="1"/>
    <cellStyle name="Followed Hyperlink" xfId="10324" builtinId="9" hidden="1"/>
    <cellStyle name="Followed Hyperlink" xfId="10326" builtinId="9" hidden="1"/>
    <cellStyle name="Followed Hyperlink" xfId="10328" builtinId="9" hidden="1"/>
    <cellStyle name="Followed Hyperlink" xfId="10330" builtinId="9" hidden="1"/>
    <cellStyle name="Followed Hyperlink" xfId="10332" builtinId="9" hidden="1"/>
    <cellStyle name="Followed Hyperlink" xfId="10334" builtinId="9" hidden="1"/>
    <cellStyle name="Followed Hyperlink" xfId="10336" builtinId="9" hidden="1"/>
    <cellStyle name="Followed Hyperlink" xfId="10338" builtinId="9" hidden="1"/>
    <cellStyle name="Followed Hyperlink" xfId="10340" builtinId="9" hidden="1"/>
    <cellStyle name="Followed Hyperlink" xfId="10342" builtinId="9" hidden="1"/>
    <cellStyle name="Followed Hyperlink" xfId="10344" builtinId="9" hidden="1"/>
    <cellStyle name="Followed Hyperlink" xfId="10346" builtinId="9" hidden="1"/>
    <cellStyle name="Followed Hyperlink" xfId="10348" builtinId="9" hidden="1"/>
    <cellStyle name="Followed Hyperlink" xfId="10350" builtinId="9" hidden="1"/>
    <cellStyle name="Followed Hyperlink" xfId="10352" builtinId="9" hidden="1"/>
    <cellStyle name="Followed Hyperlink" xfId="10354" builtinId="9" hidden="1"/>
    <cellStyle name="Followed Hyperlink" xfId="10356" builtinId="9" hidden="1"/>
    <cellStyle name="Followed Hyperlink" xfId="10358" builtinId="9" hidden="1"/>
    <cellStyle name="Followed Hyperlink" xfId="10360" builtinId="9" hidden="1"/>
    <cellStyle name="Followed Hyperlink" xfId="10362" builtinId="9" hidden="1"/>
    <cellStyle name="Followed Hyperlink" xfId="10364" builtinId="9" hidden="1"/>
    <cellStyle name="Followed Hyperlink" xfId="10366" builtinId="9" hidden="1"/>
    <cellStyle name="Followed Hyperlink" xfId="10368" builtinId="9" hidden="1"/>
    <cellStyle name="Followed Hyperlink" xfId="10370" builtinId="9" hidden="1"/>
    <cellStyle name="Followed Hyperlink" xfId="10372" builtinId="9" hidden="1"/>
    <cellStyle name="Followed Hyperlink" xfId="10374" builtinId="9" hidden="1"/>
    <cellStyle name="Followed Hyperlink" xfId="10376" builtinId="9" hidden="1"/>
    <cellStyle name="Followed Hyperlink" xfId="10378" builtinId="9" hidden="1"/>
    <cellStyle name="Followed Hyperlink" xfId="10380" builtinId="9" hidden="1"/>
    <cellStyle name="Followed Hyperlink" xfId="10382" builtinId="9" hidden="1"/>
    <cellStyle name="Followed Hyperlink" xfId="10384" builtinId="9" hidden="1"/>
    <cellStyle name="Followed Hyperlink" xfId="10386" builtinId="9" hidden="1"/>
    <cellStyle name="Followed Hyperlink" xfId="10388" builtinId="9" hidden="1"/>
    <cellStyle name="Followed Hyperlink" xfId="10390" builtinId="9" hidden="1"/>
    <cellStyle name="Followed Hyperlink" xfId="10392" builtinId="9" hidden="1"/>
    <cellStyle name="Followed Hyperlink" xfId="10394" builtinId="9" hidden="1"/>
    <cellStyle name="Followed Hyperlink" xfId="10396" builtinId="9" hidden="1"/>
    <cellStyle name="Followed Hyperlink" xfId="10398" builtinId="9" hidden="1"/>
    <cellStyle name="Followed Hyperlink" xfId="10400" builtinId="9" hidden="1"/>
    <cellStyle name="Followed Hyperlink" xfId="10402" builtinId="9" hidden="1"/>
    <cellStyle name="Followed Hyperlink" xfId="10404" builtinId="9" hidden="1"/>
    <cellStyle name="Followed Hyperlink" xfId="10406" builtinId="9" hidden="1"/>
    <cellStyle name="Followed Hyperlink" xfId="10408" builtinId="9" hidden="1"/>
    <cellStyle name="Followed Hyperlink" xfId="10410" builtinId="9" hidden="1"/>
    <cellStyle name="Followed Hyperlink" xfId="10412" builtinId="9" hidden="1"/>
    <cellStyle name="Followed Hyperlink" xfId="10414" builtinId="9" hidden="1"/>
    <cellStyle name="Followed Hyperlink" xfId="10416" builtinId="9" hidden="1"/>
    <cellStyle name="Followed Hyperlink" xfId="10418" builtinId="9" hidden="1"/>
    <cellStyle name="Followed Hyperlink" xfId="10420" builtinId="9" hidden="1"/>
    <cellStyle name="Followed Hyperlink" xfId="10422" builtinId="9" hidden="1"/>
    <cellStyle name="Followed Hyperlink" xfId="10424" builtinId="9" hidden="1"/>
    <cellStyle name="Followed Hyperlink" xfId="10426" builtinId="9" hidden="1"/>
    <cellStyle name="Followed Hyperlink" xfId="10428" builtinId="9" hidden="1"/>
    <cellStyle name="Followed Hyperlink" xfId="10430" builtinId="9" hidden="1"/>
    <cellStyle name="Followed Hyperlink" xfId="10432" builtinId="9" hidden="1"/>
    <cellStyle name="Followed Hyperlink" xfId="10434" builtinId="9" hidden="1"/>
    <cellStyle name="Followed Hyperlink" xfId="10436" builtinId="9" hidden="1"/>
    <cellStyle name="Followed Hyperlink" xfId="10438" builtinId="9" hidden="1"/>
    <cellStyle name="Followed Hyperlink" xfId="10440" builtinId="9" hidden="1"/>
    <cellStyle name="Followed Hyperlink" xfId="10442" builtinId="9" hidden="1"/>
    <cellStyle name="Followed Hyperlink" xfId="10444" builtinId="9" hidden="1"/>
    <cellStyle name="Followed Hyperlink" xfId="10446" builtinId="9" hidden="1"/>
    <cellStyle name="Followed Hyperlink" xfId="10448" builtinId="9" hidden="1"/>
    <cellStyle name="Followed Hyperlink" xfId="10450" builtinId="9" hidden="1"/>
    <cellStyle name="Followed Hyperlink" xfId="10452" builtinId="9" hidden="1"/>
    <cellStyle name="Followed Hyperlink" xfId="10454" builtinId="9" hidden="1"/>
    <cellStyle name="Followed Hyperlink" xfId="10456" builtinId="9" hidden="1"/>
    <cellStyle name="Followed Hyperlink" xfId="10458" builtinId="9" hidden="1"/>
    <cellStyle name="Followed Hyperlink" xfId="10460" builtinId="9" hidden="1"/>
    <cellStyle name="Followed Hyperlink" xfId="10462" builtinId="9" hidden="1"/>
    <cellStyle name="Followed Hyperlink" xfId="10464" builtinId="9" hidden="1"/>
    <cellStyle name="Followed Hyperlink" xfId="10466" builtinId="9" hidden="1"/>
    <cellStyle name="Followed Hyperlink" xfId="10468" builtinId="9" hidden="1"/>
    <cellStyle name="Followed Hyperlink" xfId="10470" builtinId="9" hidden="1"/>
    <cellStyle name="Followed Hyperlink" xfId="10472" builtinId="9" hidden="1"/>
    <cellStyle name="Followed Hyperlink" xfId="10474" builtinId="9" hidden="1"/>
    <cellStyle name="Followed Hyperlink" xfId="10476" builtinId="9" hidden="1"/>
    <cellStyle name="Followed Hyperlink" xfId="10478" builtinId="9" hidden="1"/>
    <cellStyle name="Followed Hyperlink" xfId="10480" builtinId="9" hidden="1"/>
    <cellStyle name="Followed Hyperlink" xfId="10482" builtinId="9" hidden="1"/>
    <cellStyle name="Followed Hyperlink" xfId="10484" builtinId="9" hidden="1"/>
    <cellStyle name="Followed Hyperlink" xfId="10486" builtinId="9" hidden="1"/>
    <cellStyle name="Followed Hyperlink" xfId="10488" builtinId="9" hidden="1"/>
    <cellStyle name="Followed Hyperlink" xfId="10490" builtinId="9" hidden="1"/>
    <cellStyle name="Followed Hyperlink" xfId="10492" builtinId="9" hidden="1"/>
    <cellStyle name="Followed Hyperlink" xfId="10494" builtinId="9" hidden="1"/>
    <cellStyle name="Followed Hyperlink" xfId="10496" builtinId="9" hidden="1"/>
    <cellStyle name="Followed Hyperlink" xfId="10498" builtinId="9" hidden="1"/>
    <cellStyle name="Followed Hyperlink" xfId="10500" builtinId="9" hidden="1"/>
    <cellStyle name="Followed Hyperlink" xfId="10502" builtinId="9" hidden="1"/>
    <cellStyle name="Followed Hyperlink" xfId="10504" builtinId="9" hidden="1"/>
    <cellStyle name="Followed Hyperlink" xfId="10506" builtinId="9" hidden="1"/>
    <cellStyle name="Followed Hyperlink" xfId="10508" builtinId="9" hidden="1"/>
    <cellStyle name="Followed Hyperlink" xfId="10510" builtinId="9" hidden="1"/>
    <cellStyle name="Followed Hyperlink" xfId="10512" builtinId="9" hidden="1"/>
    <cellStyle name="Followed Hyperlink" xfId="10514" builtinId="9" hidden="1"/>
    <cellStyle name="Followed Hyperlink" xfId="10516" builtinId="9" hidden="1"/>
    <cellStyle name="Followed Hyperlink" xfId="10518" builtinId="9" hidden="1"/>
    <cellStyle name="Followed Hyperlink" xfId="10520" builtinId="9" hidden="1"/>
    <cellStyle name="Followed Hyperlink" xfId="10522" builtinId="9" hidden="1"/>
    <cellStyle name="Followed Hyperlink" xfId="10524" builtinId="9" hidden="1"/>
    <cellStyle name="Followed Hyperlink" xfId="10526" builtinId="9" hidden="1"/>
    <cellStyle name="Followed Hyperlink" xfId="10528" builtinId="9" hidden="1"/>
    <cellStyle name="Followed Hyperlink" xfId="10530" builtinId="9" hidden="1"/>
    <cellStyle name="Followed Hyperlink" xfId="10532" builtinId="9" hidden="1"/>
    <cellStyle name="Followed Hyperlink" xfId="10534" builtinId="9" hidden="1"/>
    <cellStyle name="Followed Hyperlink" xfId="10536" builtinId="9" hidden="1"/>
    <cellStyle name="Followed Hyperlink" xfId="10538" builtinId="9" hidden="1"/>
    <cellStyle name="Followed Hyperlink" xfId="10540" builtinId="9" hidden="1"/>
    <cellStyle name="Followed Hyperlink" xfId="10542" builtinId="9" hidden="1"/>
    <cellStyle name="Followed Hyperlink" xfId="10544" builtinId="9" hidden="1"/>
    <cellStyle name="Followed Hyperlink" xfId="10546" builtinId="9" hidden="1"/>
    <cellStyle name="Followed Hyperlink" xfId="10548" builtinId="9" hidden="1"/>
    <cellStyle name="Followed Hyperlink" xfId="10550" builtinId="9" hidden="1"/>
    <cellStyle name="Followed Hyperlink" xfId="10552" builtinId="9" hidden="1"/>
    <cellStyle name="Followed Hyperlink" xfId="10554" builtinId="9" hidden="1"/>
    <cellStyle name="Followed Hyperlink" xfId="10556" builtinId="9" hidden="1"/>
    <cellStyle name="Followed Hyperlink" xfId="10558" builtinId="9" hidden="1"/>
    <cellStyle name="Followed Hyperlink" xfId="10560" builtinId="9" hidden="1"/>
    <cellStyle name="Followed Hyperlink" xfId="10562" builtinId="9" hidden="1"/>
    <cellStyle name="Followed Hyperlink" xfId="10564" builtinId="9" hidden="1"/>
    <cellStyle name="Followed Hyperlink" xfId="10566" builtinId="9" hidden="1"/>
    <cellStyle name="Followed Hyperlink" xfId="10568" builtinId="9" hidden="1"/>
    <cellStyle name="Followed Hyperlink" xfId="10570" builtinId="9" hidden="1"/>
    <cellStyle name="Followed Hyperlink" xfId="10572" builtinId="9" hidden="1"/>
    <cellStyle name="Followed Hyperlink" xfId="10574" builtinId="9" hidden="1"/>
    <cellStyle name="Followed Hyperlink" xfId="10576" builtinId="9" hidden="1"/>
    <cellStyle name="Followed Hyperlink" xfId="10578" builtinId="9" hidden="1"/>
    <cellStyle name="Followed Hyperlink" xfId="10580" builtinId="9" hidden="1"/>
    <cellStyle name="Followed Hyperlink" xfId="10582" builtinId="9" hidden="1"/>
    <cellStyle name="Followed Hyperlink" xfId="10584" builtinId="9" hidden="1"/>
    <cellStyle name="Followed Hyperlink" xfId="10586" builtinId="9" hidden="1"/>
    <cellStyle name="Followed Hyperlink" xfId="10588" builtinId="9" hidden="1"/>
    <cellStyle name="Followed Hyperlink" xfId="10590" builtinId="9" hidden="1"/>
    <cellStyle name="Followed Hyperlink" xfId="10592" builtinId="9" hidden="1"/>
    <cellStyle name="Followed Hyperlink" xfId="10594" builtinId="9" hidden="1"/>
    <cellStyle name="Followed Hyperlink" xfId="10596" builtinId="9" hidden="1"/>
    <cellStyle name="Followed Hyperlink" xfId="10598" builtinId="9" hidden="1"/>
    <cellStyle name="Followed Hyperlink" xfId="10600" builtinId="9" hidden="1"/>
    <cellStyle name="Followed Hyperlink" xfId="10602" builtinId="9" hidden="1"/>
    <cellStyle name="Followed Hyperlink" xfId="10604" builtinId="9" hidden="1"/>
    <cellStyle name="Followed Hyperlink" xfId="10606" builtinId="9" hidden="1"/>
    <cellStyle name="Followed Hyperlink" xfId="10608" builtinId="9" hidden="1"/>
    <cellStyle name="Followed Hyperlink" xfId="10610" builtinId="9" hidden="1"/>
    <cellStyle name="Followed Hyperlink" xfId="10612" builtinId="9" hidden="1"/>
    <cellStyle name="Followed Hyperlink" xfId="10614" builtinId="9" hidden="1"/>
    <cellStyle name="Followed Hyperlink" xfId="10616" builtinId="9" hidden="1"/>
    <cellStyle name="Followed Hyperlink" xfId="10618" builtinId="9" hidden="1"/>
    <cellStyle name="Followed Hyperlink" xfId="10620" builtinId="9" hidden="1"/>
    <cellStyle name="Followed Hyperlink" xfId="10622" builtinId="9" hidden="1"/>
    <cellStyle name="Followed Hyperlink" xfId="10624" builtinId="9" hidden="1"/>
    <cellStyle name="Followed Hyperlink" xfId="10626" builtinId="9" hidden="1"/>
    <cellStyle name="Followed Hyperlink" xfId="10628" builtinId="9" hidden="1"/>
    <cellStyle name="Followed Hyperlink" xfId="10630" builtinId="9" hidden="1"/>
    <cellStyle name="Followed Hyperlink" xfId="10632" builtinId="9" hidden="1"/>
    <cellStyle name="Followed Hyperlink" xfId="10634" builtinId="9" hidden="1"/>
    <cellStyle name="Followed Hyperlink" xfId="10636" builtinId="9" hidden="1"/>
    <cellStyle name="Followed Hyperlink" xfId="10638" builtinId="9" hidden="1"/>
    <cellStyle name="Followed Hyperlink" xfId="10640" builtinId="9" hidden="1"/>
    <cellStyle name="Followed Hyperlink" xfId="10642" builtinId="9" hidden="1"/>
    <cellStyle name="Followed Hyperlink" xfId="10644" builtinId="9" hidden="1"/>
    <cellStyle name="Followed Hyperlink" xfId="10646" builtinId="9" hidden="1"/>
    <cellStyle name="Followed Hyperlink" xfId="10648" builtinId="9" hidden="1"/>
    <cellStyle name="Followed Hyperlink" xfId="10650" builtinId="9" hidden="1"/>
    <cellStyle name="Followed Hyperlink" xfId="10652" builtinId="9" hidden="1"/>
    <cellStyle name="Followed Hyperlink" xfId="10654" builtinId="9" hidden="1"/>
    <cellStyle name="Followed Hyperlink" xfId="10656" builtinId="9" hidden="1"/>
    <cellStyle name="Followed Hyperlink" xfId="10658" builtinId="9" hidden="1"/>
    <cellStyle name="Followed Hyperlink" xfId="10660" builtinId="9" hidden="1"/>
    <cellStyle name="Followed Hyperlink" xfId="10662" builtinId="9" hidden="1"/>
    <cellStyle name="Followed Hyperlink" xfId="10664" builtinId="9" hidden="1"/>
    <cellStyle name="Followed Hyperlink" xfId="10666" builtinId="9" hidden="1"/>
    <cellStyle name="Followed Hyperlink" xfId="10668" builtinId="9" hidden="1"/>
    <cellStyle name="Followed Hyperlink" xfId="10670" builtinId="9" hidden="1"/>
    <cellStyle name="Followed Hyperlink" xfId="10672" builtinId="9" hidden="1"/>
    <cellStyle name="Followed Hyperlink" xfId="10674" builtinId="9" hidden="1"/>
    <cellStyle name="Followed Hyperlink" xfId="10676" builtinId="9" hidden="1"/>
    <cellStyle name="Followed Hyperlink" xfId="10678" builtinId="9" hidden="1"/>
    <cellStyle name="Followed Hyperlink" xfId="10680" builtinId="9" hidden="1"/>
    <cellStyle name="Followed Hyperlink" xfId="10682" builtinId="9" hidden="1"/>
    <cellStyle name="Followed Hyperlink" xfId="10684" builtinId="9" hidden="1"/>
    <cellStyle name="Followed Hyperlink" xfId="10686" builtinId="9" hidden="1"/>
    <cellStyle name="Followed Hyperlink" xfId="10688" builtinId="9" hidden="1"/>
    <cellStyle name="Followed Hyperlink" xfId="10690" builtinId="9" hidden="1"/>
    <cellStyle name="Followed Hyperlink" xfId="10692" builtinId="9" hidden="1"/>
    <cellStyle name="Followed Hyperlink" xfId="10694" builtinId="9" hidden="1"/>
    <cellStyle name="Followed Hyperlink" xfId="10696" builtinId="9" hidden="1"/>
    <cellStyle name="Followed Hyperlink" xfId="10698" builtinId="9" hidden="1"/>
    <cellStyle name="Followed Hyperlink" xfId="10700" builtinId="9" hidden="1"/>
    <cellStyle name="Followed Hyperlink" xfId="10702" builtinId="9" hidden="1"/>
    <cellStyle name="Followed Hyperlink" xfId="10704" builtinId="9" hidden="1"/>
    <cellStyle name="Followed Hyperlink" xfId="10706" builtinId="9" hidden="1"/>
    <cellStyle name="Followed Hyperlink" xfId="10708" builtinId="9" hidden="1"/>
    <cellStyle name="Followed Hyperlink" xfId="10710" builtinId="9" hidden="1"/>
    <cellStyle name="Followed Hyperlink" xfId="10712" builtinId="9" hidden="1"/>
    <cellStyle name="Followed Hyperlink" xfId="10714" builtinId="9" hidden="1"/>
    <cellStyle name="Followed Hyperlink" xfId="10716" builtinId="9" hidden="1"/>
    <cellStyle name="Followed Hyperlink" xfId="10718" builtinId="9" hidden="1"/>
    <cellStyle name="Followed Hyperlink" xfId="10720" builtinId="9" hidden="1"/>
    <cellStyle name="Followed Hyperlink" xfId="10722" builtinId="9" hidden="1"/>
    <cellStyle name="Followed Hyperlink" xfId="10724" builtinId="9" hidden="1"/>
    <cellStyle name="Followed Hyperlink" xfId="10726" builtinId="9" hidden="1"/>
    <cellStyle name="Followed Hyperlink" xfId="10728" builtinId="9" hidden="1"/>
    <cellStyle name="Followed Hyperlink" xfId="10730" builtinId="9" hidden="1"/>
    <cellStyle name="Followed Hyperlink" xfId="10732" builtinId="9" hidden="1"/>
    <cellStyle name="Followed Hyperlink" xfId="10734" builtinId="9" hidden="1"/>
    <cellStyle name="Followed Hyperlink" xfId="10736" builtinId="9" hidden="1"/>
    <cellStyle name="Followed Hyperlink" xfId="10738" builtinId="9" hidden="1"/>
    <cellStyle name="Followed Hyperlink" xfId="10740" builtinId="9" hidden="1"/>
    <cellStyle name="Followed Hyperlink" xfId="10742" builtinId="9" hidden="1"/>
    <cellStyle name="Followed Hyperlink" xfId="10744" builtinId="9" hidden="1"/>
    <cellStyle name="Followed Hyperlink" xfId="10746" builtinId="9" hidden="1"/>
    <cellStyle name="Followed Hyperlink" xfId="10748" builtinId="9" hidden="1"/>
    <cellStyle name="Followed Hyperlink" xfId="10750" builtinId="9" hidden="1"/>
    <cellStyle name="Followed Hyperlink" xfId="10752" builtinId="9" hidden="1"/>
    <cellStyle name="Followed Hyperlink" xfId="10754" builtinId="9" hidden="1"/>
    <cellStyle name="Followed Hyperlink" xfId="10756" builtinId="9" hidden="1"/>
    <cellStyle name="Followed Hyperlink" xfId="10758" builtinId="9" hidden="1"/>
    <cellStyle name="Followed Hyperlink" xfId="10760" builtinId="9" hidden="1"/>
    <cellStyle name="Followed Hyperlink" xfId="10762" builtinId="9" hidden="1"/>
    <cellStyle name="Followed Hyperlink" xfId="10764" builtinId="9" hidden="1"/>
    <cellStyle name="Followed Hyperlink" xfId="10766" builtinId="9" hidden="1"/>
    <cellStyle name="Followed Hyperlink" xfId="10768" builtinId="9" hidden="1"/>
    <cellStyle name="Followed Hyperlink" xfId="10770" builtinId="9" hidden="1"/>
    <cellStyle name="Followed Hyperlink" xfId="10772" builtinId="9" hidden="1"/>
    <cellStyle name="Followed Hyperlink" xfId="10774" builtinId="9" hidden="1"/>
    <cellStyle name="Followed Hyperlink" xfId="10776" builtinId="9" hidden="1"/>
    <cellStyle name="Followed Hyperlink" xfId="10778" builtinId="9" hidden="1"/>
    <cellStyle name="Followed Hyperlink" xfId="10780" builtinId="9" hidden="1"/>
    <cellStyle name="Followed Hyperlink" xfId="10782" builtinId="9" hidden="1"/>
    <cellStyle name="Followed Hyperlink" xfId="10784" builtinId="9" hidden="1"/>
    <cellStyle name="Followed Hyperlink" xfId="10786" builtinId="9" hidden="1"/>
    <cellStyle name="Followed Hyperlink" xfId="10788" builtinId="9" hidden="1"/>
    <cellStyle name="Followed Hyperlink" xfId="10790" builtinId="9" hidden="1"/>
    <cellStyle name="Followed Hyperlink" xfId="10792" builtinId="9" hidden="1"/>
    <cellStyle name="Followed Hyperlink" xfId="10794" builtinId="9" hidden="1"/>
    <cellStyle name="Followed Hyperlink" xfId="10796" builtinId="9" hidden="1"/>
    <cellStyle name="Followed Hyperlink" xfId="10798" builtinId="9" hidden="1"/>
    <cellStyle name="Followed Hyperlink" xfId="10800" builtinId="9" hidden="1"/>
    <cellStyle name="Followed Hyperlink" xfId="10802" builtinId="9" hidden="1"/>
    <cellStyle name="Followed Hyperlink" xfId="10804" builtinId="9" hidden="1"/>
    <cellStyle name="Followed Hyperlink" xfId="10806" builtinId="9" hidden="1"/>
    <cellStyle name="Followed Hyperlink" xfId="10808" builtinId="9" hidden="1"/>
    <cellStyle name="Followed Hyperlink" xfId="10810" builtinId="9" hidden="1"/>
    <cellStyle name="Followed Hyperlink" xfId="10812" builtinId="9" hidden="1"/>
    <cellStyle name="Followed Hyperlink" xfId="10814" builtinId="9" hidden="1"/>
    <cellStyle name="Followed Hyperlink" xfId="10816" builtinId="9" hidden="1"/>
    <cellStyle name="Followed Hyperlink" xfId="10818" builtinId="9" hidden="1"/>
    <cellStyle name="Followed Hyperlink" xfId="10820" builtinId="9" hidden="1"/>
    <cellStyle name="Followed Hyperlink" xfId="10822" builtinId="9" hidden="1"/>
    <cellStyle name="Followed Hyperlink" xfId="10824" builtinId="9" hidden="1"/>
    <cellStyle name="Followed Hyperlink" xfId="10826" builtinId="9" hidden="1"/>
    <cellStyle name="Followed Hyperlink" xfId="10828" builtinId="9" hidden="1"/>
    <cellStyle name="Followed Hyperlink" xfId="10830" builtinId="9" hidden="1"/>
    <cellStyle name="Followed Hyperlink" xfId="10832" builtinId="9" hidden="1"/>
    <cellStyle name="Followed Hyperlink" xfId="10834" builtinId="9" hidden="1"/>
    <cellStyle name="Followed Hyperlink" xfId="10836" builtinId="9" hidden="1"/>
    <cellStyle name="Followed Hyperlink" xfId="10838" builtinId="9" hidden="1"/>
    <cellStyle name="Followed Hyperlink" xfId="10840" builtinId="9" hidden="1"/>
    <cellStyle name="Followed Hyperlink" xfId="10842" builtinId="9" hidden="1"/>
    <cellStyle name="Followed Hyperlink" xfId="10844" builtinId="9" hidden="1"/>
    <cellStyle name="Followed Hyperlink" xfId="10846" builtinId="9" hidden="1"/>
    <cellStyle name="Followed Hyperlink" xfId="10848" builtinId="9" hidden="1"/>
    <cellStyle name="Followed Hyperlink" xfId="10850" builtinId="9" hidden="1"/>
    <cellStyle name="Followed Hyperlink" xfId="10852" builtinId="9" hidden="1"/>
    <cellStyle name="Followed Hyperlink" xfId="10854" builtinId="9" hidden="1"/>
    <cellStyle name="Followed Hyperlink" xfId="10856" builtinId="9" hidden="1"/>
    <cellStyle name="Followed Hyperlink" xfId="10858" builtinId="9" hidden="1"/>
    <cellStyle name="Followed Hyperlink" xfId="10860" builtinId="9" hidden="1"/>
    <cellStyle name="Followed Hyperlink" xfId="10862" builtinId="9" hidden="1"/>
    <cellStyle name="Followed Hyperlink" xfId="10864" builtinId="9" hidden="1"/>
    <cellStyle name="Followed Hyperlink" xfId="10866" builtinId="9" hidden="1"/>
    <cellStyle name="Followed Hyperlink" xfId="10868" builtinId="9" hidden="1"/>
    <cellStyle name="Followed Hyperlink" xfId="10870" builtinId="9" hidden="1"/>
    <cellStyle name="Followed Hyperlink" xfId="10872" builtinId="9" hidden="1"/>
    <cellStyle name="Followed Hyperlink" xfId="10874" builtinId="9" hidden="1"/>
    <cellStyle name="Followed Hyperlink" xfId="10876" builtinId="9" hidden="1"/>
    <cellStyle name="Followed Hyperlink" xfId="10878" builtinId="9" hidden="1"/>
    <cellStyle name="Followed Hyperlink" xfId="10880" builtinId="9" hidden="1"/>
    <cellStyle name="Followed Hyperlink" xfId="10882" builtinId="9" hidden="1"/>
    <cellStyle name="Followed Hyperlink" xfId="10884" builtinId="9" hidden="1"/>
    <cellStyle name="Followed Hyperlink" xfId="10886" builtinId="9" hidden="1"/>
    <cellStyle name="Followed Hyperlink" xfId="10888" builtinId="9" hidden="1"/>
    <cellStyle name="Followed Hyperlink" xfId="10890" builtinId="9" hidden="1"/>
    <cellStyle name="Followed Hyperlink" xfId="10892" builtinId="9" hidden="1"/>
    <cellStyle name="Followed Hyperlink" xfId="10894" builtinId="9" hidden="1"/>
    <cellStyle name="Followed Hyperlink" xfId="10896" builtinId="9" hidden="1"/>
    <cellStyle name="Followed Hyperlink" xfId="10898" builtinId="9" hidden="1"/>
    <cellStyle name="Followed Hyperlink" xfId="10900" builtinId="9" hidden="1"/>
    <cellStyle name="Followed Hyperlink" xfId="10902" builtinId="9" hidden="1"/>
    <cellStyle name="Followed Hyperlink" xfId="10904" builtinId="9" hidden="1"/>
    <cellStyle name="Followed Hyperlink" xfId="10906" builtinId="9" hidden="1"/>
    <cellStyle name="Followed Hyperlink" xfId="10908" builtinId="9" hidden="1"/>
    <cellStyle name="Followed Hyperlink" xfId="10910" builtinId="9" hidden="1"/>
    <cellStyle name="Followed Hyperlink" xfId="10912" builtinId="9" hidden="1"/>
    <cellStyle name="Followed Hyperlink" xfId="10914" builtinId="9" hidden="1"/>
    <cellStyle name="Followed Hyperlink" xfId="10916" builtinId="9" hidden="1"/>
    <cellStyle name="Followed Hyperlink" xfId="10918" builtinId="9" hidden="1"/>
    <cellStyle name="Followed Hyperlink" xfId="10920" builtinId="9" hidden="1"/>
    <cellStyle name="Followed Hyperlink" xfId="10922" builtinId="9" hidden="1"/>
    <cellStyle name="Followed Hyperlink" xfId="10924" builtinId="9" hidden="1"/>
    <cellStyle name="Followed Hyperlink" xfId="10926" builtinId="9" hidden="1"/>
    <cellStyle name="Followed Hyperlink" xfId="10928" builtinId="9" hidden="1"/>
    <cellStyle name="Followed Hyperlink" xfId="10930" builtinId="9" hidden="1"/>
    <cellStyle name="Followed Hyperlink" xfId="10932" builtinId="9" hidden="1"/>
    <cellStyle name="Followed Hyperlink" xfId="10934" builtinId="9" hidden="1"/>
    <cellStyle name="Followed Hyperlink" xfId="10936" builtinId="9" hidden="1"/>
    <cellStyle name="Followed Hyperlink" xfId="10938" builtinId="9" hidden="1"/>
    <cellStyle name="Followed Hyperlink" xfId="10940" builtinId="9" hidden="1"/>
    <cellStyle name="Followed Hyperlink" xfId="10942" builtinId="9" hidden="1"/>
    <cellStyle name="Followed Hyperlink" xfId="10944" builtinId="9" hidden="1"/>
    <cellStyle name="Followed Hyperlink" xfId="10946" builtinId="9" hidden="1"/>
    <cellStyle name="Followed Hyperlink" xfId="10948" builtinId="9" hidden="1"/>
    <cellStyle name="Followed Hyperlink" xfId="10950" builtinId="9" hidden="1"/>
    <cellStyle name="Followed Hyperlink" xfId="10952" builtinId="9" hidden="1"/>
    <cellStyle name="Followed Hyperlink" xfId="10954" builtinId="9" hidden="1"/>
    <cellStyle name="Followed Hyperlink" xfId="10956" builtinId="9" hidden="1"/>
    <cellStyle name="Followed Hyperlink" xfId="10958" builtinId="9" hidden="1"/>
    <cellStyle name="Followed Hyperlink" xfId="10960" builtinId="9" hidden="1"/>
    <cellStyle name="Followed Hyperlink" xfId="10962" builtinId="9" hidden="1"/>
    <cellStyle name="Followed Hyperlink" xfId="10964" builtinId="9" hidden="1"/>
    <cellStyle name="Followed Hyperlink" xfId="10966" builtinId="9" hidden="1"/>
    <cellStyle name="Followed Hyperlink" xfId="10968" builtinId="9" hidden="1"/>
    <cellStyle name="Followed Hyperlink" xfId="10970" builtinId="9" hidden="1"/>
    <cellStyle name="Followed Hyperlink" xfId="10972" builtinId="9" hidden="1"/>
    <cellStyle name="Followed Hyperlink" xfId="10974" builtinId="9" hidden="1"/>
    <cellStyle name="Followed Hyperlink" xfId="10976" builtinId="9" hidden="1"/>
    <cellStyle name="Followed Hyperlink" xfId="10978" builtinId="9" hidden="1"/>
    <cellStyle name="Followed Hyperlink" xfId="10980" builtinId="9" hidden="1"/>
    <cellStyle name="Followed Hyperlink" xfId="10982" builtinId="9" hidden="1"/>
    <cellStyle name="Followed Hyperlink" xfId="10984" builtinId="9" hidden="1"/>
    <cellStyle name="Followed Hyperlink" xfId="10986" builtinId="9" hidden="1"/>
    <cellStyle name="Followed Hyperlink" xfId="10988" builtinId="9" hidden="1"/>
    <cellStyle name="Followed Hyperlink" xfId="10990" builtinId="9" hidden="1"/>
    <cellStyle name="Followed Hyperlink" xfId="10992" builtinId="9" hidden="1"/>
    <cellStyle name="Followed Hyperlink" xfId="10994" builtinId="9" hidden="1"/>
    <cellStyle name="Followed Hyperlink" xfId="10996" builtinId="9" hidden="1"/>
    <cellStyle name="Followed Hyperlink" xfId="10998" builtinId="9" hidden="1"/>
    <cellStyle name="Followed Hyperlink" xfId="11000" builtinId="9" hidden="1"/>
    <cellStyle name="Followed Hyperlink" xfId="11002" builtinId="9" hidden="1"/>
    <cellStyle name="Followed Hyperlink" xfId="11004" builtinId="9" hidden="1"/>
    <cellStyle name="Followed Hyperlink" xfId="11006" builtinId="9" hidden="1"/>
    <cellStyle name="Followed Hyperlink" xfId="11008" builtinId="9" hidden="1"/>
    <cellStyle name="Followed Hyperlink" xfId="11010" builtinId="9" hidden="1"/>
    <cellStyle name="Followed Hyperlink" xfId="11012" builtinId="9" hidden="1"/>
    <cellStyle name="Followed Hyperlink" xfId="11014" builtinId="9" hidden="1"/>
    <cellStyle name="Followed Hyperlink" xfId="11016" builtinId="9" hidden="1"/>
    <cellStyle name="Followed Hyperlink" xfId="11018" builtinId="9" hidden="1"/>
    <cellStyle name="Followed Hyperlink" xfId="11020" builtinId="9" hidden="1"/>
    <cellStyle name="Followed Hyperlink" xfId="11022" builtinId="9" hidden="1"/>
    <cellStyle name="Followed Hyperlink" xfId="11024" builtinId="9" hidden="1"/>
    <cellStyle name="Followed Hyperlink" xfId="11026" builtinId="9" hidden="1"/>
    <cellStyle name="Followed Hyperlink" xfId="11028" builtinId="9" hidden="1"/>
    <cellStyle name="Followed Hyperlink" xfId="11030" builtinId="9" hidden="1"/>
    <cellStyle name="Followed Hyperlink" xfId="11032" builtinId="9" hidden="1"/>
    <cellStyle name="Followed Hyperlink" xfId="11034" builtinId="9" hidden="1"/>
    <cellStyle name="Followed Hyperlink" xfId="11036" builtinId="9" hidden="1"/>
    <cellStyle name="Followed Hyperlink" xfId="11038" builtinId="9" hidden="1"/>
    <cellStyle name="Followed Hyperlink" xfId="11040" builtinId="9" hidden="1"/>
    <cellStyle name="Followed Hyperlink" xfId="11042" builtinId="9" hidden="1"/>
    <cellStyle name="Followed Hyperlink" xfId="11044" builtinId="9" hidden="1"/>
    <cellStyle name="Followed Hyperlink" xfId="11046" builtinId="9" hidden="1"/>
    <cellStyle name="Followed Hyperlink" xfId="11048" builtinId="9" hidden="1"/>
    <cellStyle name="Followed Hyperlink" xfId="11050" builtinId="9" hidden="1"/>
    <cellStyle name="Followed Hyperlink" xfId="11052" builtinId="9" hidden="1"/>
    <cellStyle name="Followed Hyperlink" xfId="11054" builtinId="9" hidden="1"/>
    <cellStyle name="Followed Hyperlink" xfId="11056" builtinId="9" hidden="1"/>
    <cellStyle name="Followed Hyperlink" xfId="11058" builtinId="9" hidden="1"/>
    <cellStyle name="Followed Hyperlink" xfId="11060" builtinId="9" hidden="1"/>
    <cellStyle name="Followed Hyperlink" xfId="11062" builtinId="9" hidden="1"/>
    <cellStyle name="Followed Hyperlink" xfId="11064" builtinId="9" hidden="1"/>
    <cellStyle name="Followed Hyperlink" xfId="11066" builtinId="9" hidden="1"/>
    <cellStyle name="Followed Hyperlink" xfId="11068" builtinId="9" hidden="1"/>
    <cellStyle name="Followed Hyperlink" xfId="11070" builtinId="9" hidden="1"/>
    <cellStyle name="Followed Hyperlink" xfId="11072" builtinId="9" hidden="1"/>
    <cellStyle name="Followed Hyperlink" xfId="11074" builtinId="9" hidden="1"/>
    <cellStyle name="Followed Hyperlink" xfId="11076" builtinId="9" hidden="1"/>
    <cellStyle name="Followed Hyperlink" xfId="11078" builtinId="9" hidden="1"/>
    <cellStyle name="Followed Hyperlink" xfId="11080" builtinId="9" hidden="1"/>
    <cellStyle name="Followed Hyperlink" xfId="11082" builtinId="9" hidden="1"/>
    <cellStyle name="Followed Hyperlink" xfId="11084" builtinId="9" hidden="1"/>
    <cellStyle name="Followed Hyperlink" xfId="11086" builtinId="9" hidden="1"/>
    <cellStyle name="Followed Hyperlink" xfId="11088" builtinId="9" hidden="1"/>
    <cellStyle name="Followed Hyperlink" xfId="11090" builtinId="9" hidden="1"/>
    <cellStyle name="Followed Hyperlink" xfId="11092" builtinId="9" hidden="1"/>
    <cellStyle name="Followed Hyperlink" xfId="11094" builtinId="9" hidden="1"/>
    <cellStyle name="Followed Hyperlink" xfId="11096" builtinId="9" hidden="1"/>
    <cellStyle name="Followed Hyperlink" xfId="11098" builtinId="9" hidden="1"/>
    <cellStyle name="Followed Hyperlink" xfId="11100" builtinId="9" hidden="1"/>
    <cellStyle name="Followed Hyperlink" xfId="11102" builtinId="9" hidden="1"/>
    <cellStyle name="Followed Hyperlink" xfId="11104" builtinId="9" hidden="1"/>
    <cellStyle name="Followed Hyperlink" xfId="11106" builtinId="9" hidden="1"/>
    <cellStyle name="Followed Hyperlink" xfId="11108" builtinId="9" hidden="1"/>
    <cellStyle name="Followed Hyperlink" xfId="11110" builtinId="9" hidden="1"/>
    <cellStyle name="Followed Hyperlink" xfId="11112" builtinId="9" hidden="1"/>
    <cellStyle name="Followed Hyperlink" xfId="11114" builtinId="9" hidden="1"/>
    <cellStyle name="Followed Hyperlink" xfId="11116" builtinId="9" hidden="1"/>
    <cellStyle name="Followed Hyperlink" xfId="11118" builtinId="9" hidden="1"/>
    <cellStyle name="Followed Hyperlink" xfId="11120" builtinId="9" hidden="1"/>
    <cellStyle name="Followed Hyperlink" xfId="11122" builtinId="9" hidden="1"/>
    <cellStyle name="Followed Hyperlink" xfId="11124" builtinId="9" hidden="1"/>
    <cellStyle name="Followed Hyperlink" xfId="11126" builtinId="9" hidden="1"/>
    <cellStyle name="Followed Hyperlink" xfId="11128" builtinId="9" hidden="1"/>
    <cellStyle name="Followed Hyperlink" xfId="11130" builtinId="9" hidden="1"/>
    <cellStyle name="Followed Hyperlink" xfId="11132" builtinId="9" hidden="1"/>
    <cellStyle name="Followed Hyperlink" xfId="11134" builtinId="9" hidden="1"/>
    <cellStyle name="Followed Hyperlink" xfId="11136" builtinId="9" hidden="1"/>
    <cellStyle name="Followed Hyperlink" xfId="11138" builtinId="9" hidden="1"/>
    <cellStyle name="Followed Hyperlink" xfId="11140" builtinId="9" hidden="1"/>
    <cellStyle name="Followed Hyperlink" xfId="11142" builtinId="9" hidden="1"/>
    <cellStyle name="Followed Hyperlink" xfId="11144" builtinId="9" hidden="1"/>
    <cellStyle name="Followed Hyperlink" xfId="11146" builtinId="9" hidden="1"/>
    <cellStyle name="Followed Hyperlink" xfId="11148" builtinId="9" hidden="1"/>
    <cellStyle name="Followed Hyperlink" xfId="11150" builtinId="9" hidden="1"/>
    <cellStyle name="Followed Hyperlink" xfId="11152" builtinId="9" hidden="1"/>
    <cellStyle name="Followed Hyperlink" xfId="11154" builtinId="9" hidden="1"/>
    <cellStyle name="Followed Hyperlink" xfId="11156" builtinId="9" hidden="1"/>
    <cellStyle name="Followed Hyperlink" xfId="11158" builtinId="9" hidden="1"/>
    <cellStyle name="Followed Hyperlink" xfId="11160" builtinId="9" hidden="1"/>
    <cellStyle name="Followed Hyperlink" xfId="11162" builtinId="9" hidden="1"/>
    <cellStyle name="Followed Hyperlink" xfId="11164" builtinId="9" hidden="1"/>
    <cellStyle name="Followed Hyperlink" xfId="11166" builtinId="9" hidden="1"/>
    <cellStyle name="Followed Hyperlink" xfId="11168" builtinId="9" hidden="1"/>
    <cellStyle name="Followed Hyperlink" xfId="11170" builtinId="9" hidden="1"/>
    <cellStyle name="Followed Hyperlink" xfId="11172" builtinId="9" hidden="1"/>
    <cellStyle name="Followed Hyperlink" xfId="11174" builtinId="9" hidden="1"/>
    <cellStyle name="Followed Hyperlink" xfId="11176" builtinId="9" hidden="1"/>
    <cellStyle name="Followed Hyperlink" xfId="11178" builtinId="9" hidden="1"/>
    <cellStyle name="Followed Hyperlink" xfId="11180" builtinId="9" hidden="1"/>
    <cellStyle name="Followed Hyperlink" xfId="11182" builtinId="9" hidden="1"/>
    <cellStyle name="Followed Hyperlink" xfId="11184" builtinId="9" hidden="1"/>
    <cellStyle name="Followed Hyperlink" xfId="11186" builtinId="9" hidden="1"/>
    <cellStyle name="Followed Hyperlink" xfId="11188" builtinId="9" hidden="1"/>
    <cellStyle name="Followed Hyperlink" xfId="11190" builtinId="9" hidden="1"/>
    <cellStyle name="Followed Hyperlink" xfId="11192" builtinId="9" hidden="1"/>
    <cellStyle name="Followed Hyperlink" xfId="11194" builtinId="9" hidden="1"/>
    <cellStyle name="Followed Hyperlink" xfId="11196" builtinId="9" hidden="1"/>
    <cellStyle name="Followed Hyperlink" xfId="11198" builtinId="9" hidden="1"/>
    <cellStyle name="Followed Hyperlink" xfId="11200" builtinId="9" hidden="1"/>
    <cellStyle name="Followed Hyperlink" xfId="11202" builtinId="9" hidden="1"/>
    <cellStyle name="Followed Hyperlink" xfId="11204" builtinId="9" hidden="1"/>
    <cellStyle name="Followed Hyperlink" xfId="11206" builtinId="9" hidden="1"/>
    <cellStyle name="Followed Hyperlink" xfId="11208" builtinId="9" hidden="1"/>
    <cellStyle name="Followed Hyperlink" xfId="11210" builtinId="9" hidden="1"/>
    <cellStyle name="Followed Hyperlink" xfId="11212" builtinId="9" hidden="1"/>
    <cellStyle name="Followed Hyperlink" xfId="11214" builtinId="9" hidden="1"/>
    <cellStyle name="Followed Hyperlink" xfId="11216" builtinId="9" hidden="1"/>
    <cellStyle name="Followed Hyperlink" xfId="11218" builtinId="9" hidden="1"/>
    <cellStyle name="Followed Hyperlink" xfId="11220" builtinId="9" hidden="1"/>
    <cellStyle name="Followed Hyperlink" xfId="11222" builtinId="9" hidden="1"/>
    <cellStyle name="Followed Hyperlink" xfId="11224" builtinId="9" hidden="1"/>
    <cellStyle name="Followed Hyperlink" xfId="11226" builtinId="9" hidden="1"/>
    <cellStyle name="Followed Hyperlink" xfId="11228" builtinId="9" hidden="1"/>
    <cellStyle name="Followed Hyperlink" xfId="11230" builtinId="9" hidden="1"/>
    <cellStyle name="Followed Hyperlink" xfId="11232" builtinId="9" hidden="1"/>
    <cellStyle name="Followed Hyperlink" xfId="11234" builtinId="9" hidden="1"/>
    <cellStyle name="Followed Hyperlink" xfId="11236" builtinId="9" hidden="1"/>
    <cellStyle name="Followed Hyperlink" xfId="11238" builtinId="9" hidden="1"/>
    <cellStyle name="Followed Hyperlink" xfId="11240" builtinId="9" hidden="1"/>
    <cellStyle name="Followed Hyperlink" xfId="11242" builtinId="9" hidden="1"/>
    <cellStyle name="Followed Hyperlink" xfId="11244" builtinId="9" hidden="1"/>
    <cellStyle name="Followed Hyperlink" xfId="11246" builtinId="9" hidden="1"/>
    <cellStyle name="Followed Hyperlink" xfId="11248" builtinId="9" hidden="1"/>
    <cellStyle name="Followed Hyperlink" xfId="11250" builtinId="9" hidden="1"/>
    <cellStyle name="Followed Hyperlink" xfId="11252" builtinId="9" hidden="1"/>
    <cellStyle name="Followed Hyperlink" xfId="11254" builtinId="9" hidden="1"/>
    <cellStyle name="Followed Hyperlink" xfId="11256" builtinId="9" hidden="1"/>
    <cellStyle name="Followed Hyperlink" xfId="11258" builtinId="9" hidden="1"/>
    <cellStyle name="Followed Hyperlink" xfId="11260" builtinId="9" hidden="1"/>
    <cellStyle name="Followed Hyperlink" xfId="11262" builtinId="9" hidden="1"/>
    <cellStyle name="Followed Hyperlink" xfId="11264" builtinId="9" hidden="1"/>
    <cellStyle name="Followed Hyperlink" xfId="11266" builtinId="9" hidden="1"/>
    <cellStyle name="Followed Hyperlink" xfId="11268" builtinId="9" hidden="1"/>
    <cellStyle name="Followed Hyperlink" xfId="11270" builtinId="9" hidden="1"/>
    <cellStyle name="Followed Hyperlink" xfId="11272" builtinId="9" hidden="1"/>
    <cellStyle name="Followed Hyperlink" xfId="11274" builtinId="9" hidden="1"/>
    <cellStyle name="Followed Hyperlink" xfId="11276" builtinId="9" hidden="1"/>
    <cellStyle name="Followed Hyperlink" xfId="11278" builtinId="9" hidden="1"/>
    <cellStyle name="Followed Hyperlink" xfId="11280" builtinId="9" hidden="1"/>
    <cellStyle name="Followed Hyperlink" xfId="11282" builtinId="9" hidden="1"/>
    <cellStyle name="Followed Hyperlink" xfId="11284" builtinId="9" hidden="1"/>
    <cellStyle name="Followed Hyperlink" xfId="11286" builtinId="9" hidden="1"/>
    <cellStyle name="Followed Hyperlink" xfId="11288" builtinId="9" hidden="1"/>
    <cellStyle name="Followed Hyperlink" xfId="11290" builtinId="9" hidden="1"/>
    <cellStyle name="Followed Hyperlink" xfId="11292" builtinId="9" hidden="1"/>
    <cellStyle name="Followed Hyperlink" xfId="11294" builtinId="9" hidden="1"/>
    <cellStyle name="Followed Hyperlink" xfId="11296" builtinId="9" hidden="1"/>
    <cellStyle name="Followed Hyperlink" xfId="11298" builtinId="9" hidden="1"/>
    <cellStyle name="Followed Hyperlink" xfId="11300" builtinId="9" hidden="1"/>
    <cellStyle name="Followed Hyperlink" xfId="11302" builtinId="9" hidden="1"/>
    <cellStyle name="Followed Hyperlink" xfId="11304" builtinId="9" hidden="1"/>
    <cellStyle name="Followed Hyperlink" xfId="11306" builtinId="9" hidden="1"/>
    <cellStyle name="Followed Hyperlink" xfId="11308" builtinId="9" hidden="1"/>
    <cellStyle name="Followed Hyperlink" xfId="11310" builtinId="9" hidden="1"/>
    <cellStyle name="Followed Hyperlink" xfId="11312" builtinId="9" hidden="1"/>
    <cellStyle name="Followed Hyperlink" xfId="11314" builtinId="9" hidden="1"/>
    <cellStyle name="Followed Hyperlink" xfId="11316" builtinId="9" hidden="1"/>
    <cellStyle name="Followed Hyperlink" xfId="11318" builtinId="9" hidden="1"/>
    <cellStyle name="Followed Hyperlink" xfId="11320" builtinId="9" hidden="1"/>
    <cellStyle name="Followed Hyperlink" xfId="11322" builtinId="9" hidden="1"/>
    <cellStyle name="Followed Hyperlink" xfId="11324" builtinId="9" hidden="1"/>
    <cellStyle name="Followed Hyperlink" xfId="11326" builtinId="9" hidden="1"/>
    <cellStyle name="Followed Hyperlink" xfId="11328" builtinId="9" hidden="1"/>
    <cellStyle name="Followed Hyperlink" xfId="11330" builtinId="9" hidden="1"/>
    <cellStyle name="Followed Hyperlink" xfId="11332" builtinId="9" hidden="1"/>
    <cellStyle name="Followed Hyperlink" xfId="11334" builtinId="9" hidden="1"/>
    <cellStyle name="Followed Hyperlink" xfId="11336" builtinId="9" hidden="1"/>
    <cellStyle name="Followed Hyperlink" xfId="11338" builtinId="9" hidden="1"/>
    <cellStyle name="Followed Hyperlink" xfId="11340" builtinId="9" hidden="1"/>
    <cellStyle name="Followed Hyperlink" xfId="11342" builtinId="9" hidden="1"/>
    <cellStyle name="Followed Hyperlink" xfId="11344" builtinId="9" hidden="1"/>
    <cellStyle name="Followed Hyperlink" xfId="11346" builtinId="9" hidden="1"/>
    <cellStyle name="Followed Hyperlink" xfId="11348" builtinId="9" hidden="1"/>
    <cellStyle name="Followed Hyperlink" xfId="11350" builtinId="9" hidden="1"/>
    <cellStyle name="Followed Hyperlink" xfId="11352" builtinId="9" hidden="1"/>
    <cellStyle name="Followed Hyperlink" xfId="11354" builtinId="9" hidden="1"/>
    <cellStyle name="Followed Hyperlink" xfId="11356" builtinId="9" hidden="1"/>
    <cellStyle name="Followed Hyperlink" xfId="11358" builtinId="9" hidden="1"/>
    <cellStyle name="Followed Hyperlink" xfId="11360" builtinId="9" hidden="1"/>
    <cellStyle name="Followed Hyperlink" xfId="11362" builtinId="9" hidden="1"/>
    <cellStyle name="Followed Hyperlink" xfId="11364" builtinId="9" hidden="1"/>
    <cellStyle name="Followed Hyperlink" xfId="11366" builtinId="9" hidden="1"/>
    <cellStyle name="Followed Hyperlink" xfId="11368" builtinId="9" hidden="1"/>
    <cellStyle name="Followed Hyperlink" xfId="11370" builtinId="9" hidden="1"/>
    <cellStyle name="Followed Hyperlink" xfId="11372" builtinId="9" hidden="1"/>
    <cellStyle name="Followed Hyperlink" xfId="11374" builtinId="9" hidden="1"/>
    <cellStyle name="Followed Hyperlink" xfId="11376" builtinId="9" hidden="1"/>
    <cellStyle name="Followed Hyperlink" xfId="11378" builtinId="9" hidden="1"/>
    <cellStyle name="Followed Hyperlink" xfId="11380" builtinId="9" hidden="1"/>
    <cellStyle name="Followed Hyperlink" xfId="11382" builtinId="9" hidden="1"/>
    <cellStyle name="Followed Hyperlink" xfId="11384" builtinId="9" hidden="1"/>
    <cellStyle name="Followed Hyperlink" xfId="11386" builtinId="9" hidden="1"/>
    <cellStyle name="Followed Hyperlink" xfId="11388" builtinId="9" hidden="1"/>
    <cellStyle name="Followed Hyperlink" xfId="11390" builtinId="9" hidden="1"/>
    <cellStyle name="Followed Hyperlink" xfId="11392" builtinId="9" hidden="1"/>
    <cellStyle name="Followed Hyperlink" xfId="11394" builtinId="9" hidden="1"/>
    <cellStyle name="Followed Hyperlink" xfId="11396" builtinId="9" hidden="1"/>
    <cellStyle name="Followed Hyperlink" xfId="11398" builtinId="9" hidden="1"/>
    <cellStyle name="Followed Hyperlink" xfId="11400" builtinId="9" hidden="1"/>
    <cellStyle name="Followed Hyperlink" xfId="11402" builtinId="9" hidden="1"/>
    <cellStyle name="Followed Hyperlink" xfId="11404" builtinId="9" hidden="1"/>
    <cellStyle name="Followed Hyperlink" xfId="11406" builtinId="9" hidden="1"/>
    <cellStyle name="Followed Hyperlink" xfId="11408" builtinId="9" hidden="1"/>
    <cellStyle name="Followed Hyperlink" xfId="11410" builtinId="9" hidden="1"/>
    <cellStyle name="Followed Hyperlink" xfId="11412" builtinId="9" hidden="1"/>
    <cellStyle name="Followed Hyperlink" xfId="11414" builtinId="9" hidden="1"/>
    <cellStyle name="Followed Hyperlink" xfId="11416" builtinId="9" hidden="1"/>
    <cellStyle name="Followed Hyperlink" xfId="11418" builtinId="9" hidden="1"/>
    <cellStyle name="Followed Hyperlink" xfId="11420" builtinId="9" hidden="1"/>
    <cellStyle name="Followed Hyperlink" xfId="11422" builtinId="9" hidden="1"/>
    <cellStyle name="Followed Hyperlink" xfId="11424" builtinId="9" hidden="1"/>
    <cellStyle name="Followed Hyperlink" xfId="11426" builtinId="9" hidden="1"/>
    <cellStyle name="Followed Hyperlink" xfId="11428" builtinId="9" hidden="1"/>
    <cellStyle name="Followed Hyperlink" xfId="11430" builtinId="9" hidden="1"/>
    <cellStyle name="Followed Hyperlink" xfId="11432" builtinId="9" hidden="1"/>
    <cellStyle name="Followed Hyperlink" xfId="11434" builtinId="9" hidden="1"/>
    <cellStyle name="Followed Hyperlink" xfId="11436" builtinId="9" hidden="1"/>
    <cellStyle name="Followed Hyperlink" xfId="11438" builtinId="9" hidden="1"/>
    <cellStyle name="Followed Hyperlink" xfId="11440" builtinId="9" hidden="1"/>
    <cellStyle name="Followed Hyperlink" xfId="11442" builtinId="9" hidden="1"/>
    <cellStyle name="Followed Hyperlink" xfId="11444" builtinId="9" hidden="1"/>
    <cellStyle name="Followed Hyperlink" xfId="11446" builtinId="9" hidden="1"/>
    <cellStyle name="Followed Hyperlink" xfId="11448" builtinId="9" hidden="1"/>
    <cellStyle name="Followed Hyperlink" xfId="11450" builtinId="9" hidden="1"/>
    <cellStyle name="Followed Hyperlink" xfId="11452" builtinId="9" hidden="1"/>
    <cellStyle name="Followed Hyperlink" xfId="11454" builtinId="9" hidden="1"/>
    <cellStyle name="Followed Hyperlink" xfId="11456" builtinId="9" hidden="1"/>
    <cellStyle name="Followed Hyperlink" xfId="11458" builtinId="9" hidden="1"/>
    <cellStyle name="Followed Hyperlink" xfId="11460" builtinId="9" hidden="1"/>
    <cellStyle name="Followed Hyperlink" xfId="11462" builtinId="9" hidden="1"/>
    <cellStyle name="Followed Hyperlink" xfId="11464" builtinId="9" hidden="1"/>
    <cellStyle name="Followed Hyperlink" xfId="11466" builtinId="9" hidden="1"/>
    <cellStyle name="Followed Hyperlink" xfId="11468" builtinId="9" hidden="1"/>
    <cellStyle name="Followed Hyperlink" xfId="11470" builtinId="9" hidden="1"/>
    <cellStyle name="Followed Hyperlink" xfId="11472" builtinId="9" hidden="1"/>
    <cellStyle name="Followed Hyperlink" xfId="11474" builtinId="9" hidden="1"/>
    <cellStyle name="Followed Hyperlink" xfId="11476" builtinId="9" hidden="1"/>
    <cellStyle name="Followed Hyperlink" xfId="11478" builtinId="9" hidden="1"/>
    <cellStyle name="Followed Hyperlink" xfId="11480" builtinId="9" hidden="1"/>
    <cellStyle name="Followed Hyperlink" xfId="11482" builtinId="9" hidden="1"/>
    <cellStyle name="Followed Hyperlink" xfId="11484" builtinId="9" hidden="1"/>
    <cellStyle name="Followed Hyperlink" xfId="11486" builtinId="9" hidden="1"/>
    <cellStyle name="Followed Hyperlink" xfId="11488" builtinId="9" hidden="1"/>
    <cellStyle name="Followed Hyperlink" xfId="11490" builtinId="9" hidden="1"/>
    <cellStyle name="Followed Hyperlink" xfId="11492" builtinId="9" hidden="1"/>
    <cellStyle name="Followed Hyperlink" xfId="11494" builtinId="9" hidden="1"/>
    <cellStyle name="Followed Hyperlink" xfId="11496" builtinId="9" hidden="1"/>
    <cellStyle name="Followed Hyperlink" xfId="11498" builtinId="9" hidden="1"/>
    <cellStyle name="Followed Hyperlink" xfId="11500" builtinId="9" hidden="1"/>
    <cellStyle name="Followed Hyperlink" xfId="11502" builtinId="9" hidden="1"/>
    <cellStyle name="Followed Hyperlink" xfId="11504" builtinId="9" hidden="1"/>
    <cellStyle name="Followed Hyperlink" xfId="11506" builtinId="9" hidden="1"/>
    <cellStyle name="Followed Hyperlink" xfId="11508" builtinId="9" hidden="1"/>
    <cellStyle name="Followed Hyperlink" xfId="11510" builtinId="9" hidden="1"/>
    <cellStyle name="Followed Hyperlink" xfId="11512" builtinId="9" hidden="1"/>
    <cellStyle name="Followed Hyperlink" xfId="11514" builtinId="9" hidden="1"/>
    <cellStyle name="Followed Hyperlink" xfId="11516" builtinId="9" hidden="1"/>
    <cellStyle name="Followed Hyperlink" xfId="11518" builtinId="9" hidden="1"/>
    <cellStyle name="Followed Hyperlink" xfId="11520" builtinId="9" hidden="1"/>
    <cellStyle name="Followed Hyperlink" xfId="11522" builtinId="9" hidden="1"/>
    <cellStyle name="Followed Hyperlink" xfId="11524" builtinId="9" hidden="1"/>
    <cellStyle name="Followed Hyperlink" xfId="11526" builtinId="9" hidden="1"/>
    <cellStyle name="Followed Hyperlink" xfId="11528" builtinId="9" hidden="1"/>
    <cellStyle name="Followed Hyperlink" xfId="11530" builtinId="9" hidden="1"/>
    <cellStyle name="Followed Hyperlink" xfId="11532" builtinId="9" hidden="1"/>
    <cellStyle name="Followed Hyperlink" xfId="11534" builtinId="9" hidden="1"/>
    <cellStyle name="Followed Hyperlink" xfId="11536" builtinId="9" hidden="1"/>
    <cellStyle name="Followed Hyperlink" xfId="11538" builtinId="9" hidden="1"/>
    <cellStyle name="Followed Hyperlink" xfId="11540" builtinId="9" hidden="1"/>
    <cellStyle name="Followed Hyperlink" xfId="11542" builtinId="9" hidden="1"/>
    <cellStyle name="Followed Hyperlink" xfId="11544" builtinId="9" hidden="1"/>
    <cellStyle name="Followed Hyperlink" xfId="11546" builtinId="9" hidden="1"/>
    <cellStyle name="Followed Hyperlink" xfId="11548" builtinId="9" hidden="1"/>
    <cellStyle name="Followed Hyperlink" xfId="11550" builtinId="9" hidden="1"/>
    <cellStyle name="Followed Hyperlink" xfId="11552" builtinId="9" hidden="1"/>
    <cellStyle name="Followed Hyperlink" xfId="11554" builtinId="9" hidden="1"/>
    <cellStyle name="Followed Hyperlink" xfId="11556" builtinId="9" hidden="1"/>
    <cellStyle name="Followed Hyperlink" xfId="11558" builtinId="9" hidden="1"/>
    <cellStyle name="Followed Hyperlink" xfId="11560" builtinId="9" hidden="1"/>
    <cellStyle name="Followed Hyperlink" xfId="11562" builtinId="9" hidden="1"/>
    <cellStyle name="Followed Hyperlink" xfId="11564" builtinId="9" hidden="1"/>
    <cellStyle name="Followed Hyperlink" xfId="11566" builtinId="9" hidden="1"/>
    <cellStyle name="Followed Hyperlink" xfId="11568" builtinId="9" hidden="1"/>
    <cellStyle name="Followed Hyperlink" xfId="11570" builtinId="9" hidden="1"/>
    <cellStyle name="Followed Hyperlink" xfId="11572" builtinId="9" hidden="1"/>
    <cellStyle name="Followed Hyperlink" xfId="11574" builtinId="9" hidden="1"/>
    <cellStyle name="Followed Hyperlink" xfId="11576" builtinId="9" hidden="1"/>
    <cellStyle name="Followed Hyperlink" xfId="11578" builtinId="9" hidden="1"/>
    <cellStyle name="Followed Hyperlink" xfId="11580" builtinId="9" hidden="1"/>
    <cellStyle name="Followed Hyperlink" xfId="11582" builtinId="9" hidden="1"/>
    <cellStyle name="Followed Hyperlink" xfId="11584" builtinId="9" hidden="1"/>
    <cellStyle name="Followed Hyperlink" xfId="11586" builtinId="9" hidden="1"/>
    <cellStyle name="Followed Hyperlink" xfId="11588" builtinId="9" hidden="1"/>
    <cellStyle name="Followed Hyperlink" xfId="11590" builtinId="9" hidden="1"/>
    <cellStyle name="Followed Hyperlink" xfId="11592" builtinId="9" hidden="1"/>
    <cellStyle name="Followed Hyperlink" xfId="11594" builtinId="9" hidden="1"/>
    <cellStyle name="Followed Hyperlink" xfId="11596" builtinId="9" hidden="1"/>
    <cellStyle name="Followed Hyperlink" xfId="11598" builtinId="9" hidden="1"/>
    <cellStyle name="Followed Hyperlink" xfId="11600" builtinId="9" hidden="1"/>
    <cellStyle name="Followed Hyperlink" xfId="11602" builtinId="9" hidden="1"/>
    <cellStyle name="Followed Hyperlink" xfId="11604" builtinId="9" hidden="1"/>
    <cellStyle name="Followed Hyperlink" xfId="11606" builtinId="9" hidden="1"/>
    <cellStyle name="Followed Hyperlink" xfId="11608" builtinId="9" hidden="1"/>
    <cellStyle name="Followed Hyperlink" xfId="11610" builtinId="9" hidden="1"/>
    <cellStyle name="Followed Hyperlink" xfId="11612" builtinId="9" hidden="1"/>
    <cellStyle name="Followed Hyperlink" xfId="11614" builtinId="9" hidden="1"/>
    <cellStyle name="Followed Hyperlink" xfId="11616" builtinId="9" hidden="1"/>
    <cellStyle name="Followed Hyperlink" xfId="11618" builtinId="9" hidden="1"/>
    <cellStyle name="Followed Hyperlink" xfId="11620" builtinId="9" hidden="1"/>
    <cellStyle name="Followed Hyperlink" xfId="11622" builtinId="9" hidden="1"/>
    <cellStyle name="Followed Hyperlink" xfId="11624" builtinId="9" hidden="1"/>
    <cellStyle name="Followed Hyperlink" xfId="11626" builtinId="9" hidden="1"/>
    <cellStyle name="Followed Hyperlink" xfId="11628" builtinId="9" hidden="1"/>
    <cellStyle name="Followed Hyperlink" xfId="11630" builtinId="9" hidden="1"/>
    <cellStyle name="Followed Hyperlink" xfId="11632" builtinId="9" hidden="1"/>
    <cellStyle name="Followed Hyperlink" xfId="11634" builtinId="9" hidden="1"/>
    <cellStyle name="Followed Hyperlink" xfId="11636" builtinId="9" hidden="1"/>
    <cellStyle name="Followed Hyperlink" xfId="11638" builtinId="9" hidden="1"/>
    <cellStyle name="Followed Hyperlink" xfId="11640" builtinId="9" hidden="1"/>
    <cellStyle name="Followed Hyperlink" xfId="11642" builtinId="9" hidden="1"/>
    <cellStyle name="Followed Hyperlink" xfId="11644" builtinId="9" hidden="1"/>
    <cellStyle name="Followed Hyperlink" xfId="11646" builtinId="9" hidden="1"/>
    <cellStyle name="Followed Hyperlink" xfId="11648" builtinId="9" hidden="1"/>
    <cellStyle name="Followed Hyperlink" xfId="11650" builtinId="9" hidden="1"/>
    <cellStyle name="Followed Hyperlink" xfId="11652" builtinId="9" hidden="1"/>
    <cellStyle name="Followed Hyperlink" xfId="11654" builtinId="9" hidden="1"/>
    <cellStyle name="Followed Hyperlink" xfId="11656" builtinId="9" hidden="1"/>
    <cellStyle name="Followed Hyperlink" xfId="11658" builtinId="9" hidden="1"/>
    <cellStyle name="Followed Hyperlink" xfId="11660" builtinId="9" hidden="1"/>
    <cellStyle name="Followed Hyperlink" xfId="11662" builtinId="9" hidden="1"/>
    <cellStyle name="Followed Hyperlink" xfId="11664" builtinId="9" hidden="1"/>
    <cellStyle name="Followed Hyperlink" xfId="11666" builtinId="9" hidden="1"/>
    <cellStyle name="Followed Hyperlink" xfId="11668" builtinId="9" hidden="1"/>
    <cellStyle name="Followed Hyperlink" xfId="11670" builtinId="9" hidden="1"/>
    <cellStyle name="Followed Hyperlink" xfId="11672" builtinId="9" hidden="1"/>
    <cellStyle name="Followed Hyperlink" xfId="11674" builtinId="9" hidden="1"/>
    <cellStyle name="Followed Hyperlink" xfId="11676" builtinId="9" hidden="1"/>
    <cellStyle name="Followed Hyperlink" xfId="11678" builtinId="9" hidden="1"/>
    <cellStyle name="Followed Hyperlink" xfId="11680" builtinId="9" hidden="1"/>
    <cellStyle name="Followed Hyperlink" xfId="11682" builtinId="9" hidden="1"/>
    <cellStyle name="Followed Hyperlink" xfId="11684" builtinId="9" hidden="1"/>
    <cellStyle name="Followed Hyperlink" xfId="11686" builtinId="9" hidden="1"/>
    <cellStyle name="Followed Hyperlink" xfId="11688" builtinId="9" hidden="1"/>
    <cellStyle name="Followed Hyperlink" xfId="11690" builtinId="9" hidden="1"/>
    <cellStyle name="Followed Hyperlink" xfId="11692" builtinId="9" hidden="1"/>
    <cellStyle name="Followed Hyperlink" xfId="11694" builtinId="9" hidden="1"/>
    <cellStyle name="Followed Hyperlink" xfId="11696" builtinId="9" hidden="1"/>
    <cellStyle name="Followed Hyperlink" xfId="11698" builtinId="9" hidden="1"/>
    <cellStyle name="Followed Hyperlink" xfId="11700" builtinId="9" hidden="1"/>
    <cellStyle name="Followed Hyperlink" xfId="11702" builtinId="9" hidden="1"/>
    <cellStyle name="Followed Hyperlink" xfId="11704" builtinId="9" hidden="1"/>
    <cellStyle name="Followed Hyperlink" xfId="11706" builtinId="9" hidden="1"/>
    <cellStyle name="Followed Hyperlink" xfId="11708" builtinId="9" hidden="1"/>
    <cellStyle name="Followed Hyperlink" xfId="11710" builtinId="9" hidden="1"/>
    <cellStyle name="Followed Hyperlink" xfId="11712" builtinId="9" hidden="1"/>
    <cellStyle name="Followed Hyperlink" xfId="11714" builtinId="9" hidden="1"/>
    <cellStyle name="Followed Hyperlink" xfId="11716" builtinId="9" hidden="1"/>
    <cellStyle name="Followed Hyperlink" xfId="11718" builtinId="9" hidden="1"/>
    <cellStyle name="Followed Hyperlink" xfId="11720" builtinId="9" hidden="1"/>
    <cellStyle name="Followed Hyperlink" xfId="11722" builtinId="9" hidden="1"/>
    <cellStyle name="Followed Hyperlink" xfId="11724" builtinId="9" hidden="1"/>
    <cellStyle name="Followed Hyperlink" xfId="11726" builtinId="9" hidden="1"/>
    <cellStyle name="Followed Hyperlink" xfId="11728" builtinId="9" hidden="1"/>
    <cellStyle name="Followed Hyperlink" xfId="11730" builtinId="9" hidden="1"/>
    <cellStyle name="Followed Hyperlink" xfId="11732" builtinId="9" hidden="1"/>
    <cellStyle name="Followed Hyperlink" xfId="11734" builtinId="9" hidden="1"/>
    <cellStyle name="Followed Hyperlink" xfId="11736" builtinId="9" hidden="1"/>
    <cellStyle name="Followed Hyperlink" xfId="11738" builtinId="9" hidden="1"/>
    <cellStyle name="Followed Hyperlink" xfId="11740" builtinId="9" hidden="1"/>
    <cellStyle name="Followed Hyperlink" xfId="11742" builtinId="9" hidden="1"/>
    <cellStyle name="Followed Hyperlink" xfId="11744" builtinId="9" hidden="1"/>
    <cellStyle name="Followed Hyperlink" xfId="11746" builtinId="9" hidden="1"/>
    <cellStyle name="Followed Hyperlink" xfId="11748" builtinId="9" hidden="1"/>
    <cellStyle name="Followed Hyperlink" xfId="11750" builtinId="9" hidden="1"/>
    <cellStyle name="Followed Hyperlink" xfId="11752" builtinId="9" hidden="1"/>
    <cellStyle name="Followed Hyperlink" xfId="11754" builtinId="9" hidden="1"/>
    <cellStyle name="Followed Hyperlink" xfId="11756" builtinId="9" hidden="1"/>
    <cellStyle name="Followed Hyperlink" xfId="11758" builtinId="9" hidden="1"/>
    <cellStyle name="Followed Hyperlink" xfId="11760" builtinId="9" hidden="1"/>
    <cellStyle name="Followed Hyperlink" xfId="11762" builtinId="9" hidden="1"/>
    <cellStyle name="Followed Hyperlink" xfId="11764" builtinId="9" hidden="1"/>
    <cellStyle name="Followed Hyperlink" xfId="11766" builtinId="9" hidden="1"/>
    <cellStyle name="Followed Hyperlink" xfId="11768" builtinId="9" hidden="1"/>
    <cellStyle name="Followed Hyperlink" xfId="11770" builtinId="9" hidden="1"/>
    <cellStyle name="Followed Hyperlink" xfId="11772" builtinId="9" hidden="1"/>
    <cellStyle name="Followed Hyperlink" xfId="11774" builtinId="9" hidden="1"/>
    <cellStyle name="Followed Hyperlink" xfId="11776" builtinId="9" hidden="1"/>
    <cellStyle name="Followed Hyperlink" xfId="11778" builtinId="9" hidden="1"/>
    <cellStyle name="Followed Hyperlink" xfId="11780" builtinId="9" hidden="1"/>
    <cellStyle name="Followed Hyperlink" xfId="11782" builtinId="9" hidden="1"/>
    <cellStyle name="Followed Hyperlink" xfId="11784" builtinId="9" hidden="1"/>
    <cellStyle name="Followed Hyperlink" xfId="11786" builtinId="9" hidden="1"/>
    <cellStyle name="Followed Hyperlink" xfId="11788" builtinId="9" hidden="1"/>
    <cellStyle name="Followed Hyperlink" xfId="11790" builtinId="9" hidden="1"/>
    <cellStyle name="Followed Hyperlink" xfId="11792" builtinId="9" hidden="1"/>
    <cellStyle name="Followed Hyperlink" xfId="11794" builtinId="9" hidden="1"/>
    <cellStyle name="Followed Hyperlink" xfId="11796" builtinId="9" hidden="1"/>
    <cellStyle name="Followed Hyperlink" xfId="11798" builtinId="9" hidden="1"/>
    <cellStyle name="Followed Hyperlink" xfId="11800" builtinId="9" hidden="1"/>
    <cellStyle name="Followed Hyperlink" xfId="11802" builtinId="9" hidden="1"/>
    <cellStyle name="Followed Hyperlink" xfId="11804" builtinId="9" hidden="1"/>
    <cellStyle name="Followed Hyperlink" xfId="11806" builtinId="9" hidden="1"/>
    <cellStyle name="Followed Hyperlink" xfId="11808" builtinId="9" hidden="1"/>
    <cellStyle name="Followed Hyperlink" xfId="11810" builtinId="9" hidden="1"/>
    <cellStyle name="Followed Hyperlink" xfId="11812" builtinId="9" hidden="1"/>
    <cellStyle name="Followed Hyperlink" xfId="11814" builtinId="9" hidden="1"/>
    <cellStyle name="Followed Hyperlink" xfId="11816" builtinId="9" hidden="1"/>
    <cellStyle name="Followed Hyperlink" xfId="11818" builtinId="9" hidden="1"/>
    <cellStyle name="Followed Hyperlink" xfId="11820" builtinId="9" hidden="1"/>
    <cellStyle name="Followed Hyperlink" xfId="11822" builtinId="9" hidden="1"/>
    <cellStyle name="Followed Hyperlink" xfId="11824" builtinId="9" hidden="1"/>
    <cellStyle name="Followed Hyperlink" xfId="11826" builtinId="9" hidden="1"/>
    <cellStyle name="Followed Hyperlink" xfId="11828" builtinId="9" hidden="1"/>
    <cellStyle name="Followed Hyperlink" xfId="11830" builtinId="9" hidden="1"/>
    <cellStyle name="Followed Hyperlink" xfId="11832" builtinId="9" hidden="1"/>
    <cellStyle name="Followed Hyperlink" xfId="11834" builtinId="9" hidden="1"/>
    <cellStyle name="Followed Hyperlink" xfId="11836" builtinId="9" hidden="1"/>
    <cellStyle name="Followed Hyperlink" xfId="11838" builtinId="9" hidden="1"/>
    <cellStyle name="Followed Hyperlink" xfId="11840" builtinId="9" hidden="1"/>
    <cellStyle name="Followed Hyperlink" xfId="11842" builtinId="9" hidden="1"/>
    <cellStyle name="Followed Hyperlink" xfId="11844" builtinId="9" hidden="1"/>
    <cellStyle name="Followed Hyperlink" xfId="11846" builtinId="9" hidden="1"/>
    <cellStyle name="Followed Hyperlink" xfId="11848" builtinId="9" hidden="1"/>
    <cellStyle name="Followed Hyperlink" xfId="11850" builtinId="9" hidden="1"/>
    <cellStyle name="Followed Hyperlink" xfId="11852" builtinId="9" hidden="1"/>
    <cellStyle name="Followed Hyperlink" xfId="11854" builtinId="9" hidden="1"/>
    <cellStyle name="Followed Hyperlink" xfId="11856" builtinId="9" hidden="1"/>
    <cellStyle name="Followed Hyperlink" xfId="11858" builtinId="9" hidden="1"/>
    <cellStyle name="Followed Hyperlink" xfId="11860" builtinId="9" hidden="1"/>
    <cellStyle name="Followed Hyperlink" xfId="11862" builtinId="9" hidden="1"/>
    <cellStyle name="Followed Hyperlink" xfId="11864" builtinId="9" hidden="1"/>
    <cellStyle name="Followed Hyperlink" xfId="11866" builtinId="9" hidden="1"/>
    <cellStyle name="Followed Hyperlink" xfId="11868" builtinId="9" hidden="1"/>
    <cellStyle name="Followed Hyperlink" xfId="11870" builtinId="9" hidden="1"/>
    <cellStyle name="Followed Hyperlink" xfId="11872" builtinId="9" hidden="1"/>
    <cellStyle name="Followed Hyperlink" xfId="11874" builtinId="9" hidden="1"/>
    <cellStyle name="Followed Hyperlink" xfId="11876" builtinId="9" hidden="1"/>
    <cellStyle name="Followed Hyperlink" xfId="11878" builtinId="9" hidden="1"/>
    <cellStyle name="Followed Hyperlink" xfId="11880" builtinId="9" hidden="1"/>
    <cellStyle name="Followed Hyperlink" xfId="11882" builtinId="9" hidden="1"/>
    <cellStyle name="Followed Hyperlink" xfId="11884" builtinId="9" hidden="1"/>
    <cellStyle name="Followed Hyperlink" xfId="11886" builtinId="9" hidden="1"/>
    <cellStyle name="Followed Hyperlink" xfId="11888" builtinId="9" hidden="1"/>
    <cellStyle name="Followed Hyperlink" xfId="11890" builtinId="9" hidden="1"/>
    <cellStyle name="Followed Hyperlink" xfId="11892" builtinId="9" hidden="1"/>
    <cellStyle name="Followed Hyperlink" xfId="11894" builtinId="9" hidden="1"/>
    <cellStyle name="Followed Hyperlink" xfId="11896" builtinId="9" hidden="1"/>
    <cellStyle name="Followed Hyperlink" xfId="11898" builtinId="9" hidden="1"/>
    <cellStyle name="Followed Hyperlink" xfId="11900" builtinId="9" hidden="1"/>
    <cellStyle name="Followed Hyperlink" xfId="11902" builtinId="9" hidden="1"/>
    <cellStyle name="Followed Hyperlink" xfId="11904" builtinId="9" hidden="1"/>
    <cellStyle name="Followed Hyperlink" xfId="11906" builtinId="9" hidden="1"/>
    <cellStyle name="Followed Hyperlink" xfId="11908" builtinId="9" hidden="1"/>
    <cellStyle name="Followed Hyperlink" xfId="11910" builtinId="9" hidden="1"/>
    <cellStyle name="Followed Hyperlink" xfId="11912" builtinId="9" hidden="1"/>
    <cellStyle name="Followed Hyperlink" xfId="11914" builtinId="9" hidden="1"/>
    <cellStyle name="Followed Hyperlink" xfId="11916" builtinId="9" hidden="1"/>
    <cellStyle name="Followed Hyperlink" xfId="11918" builtinId="9" hidden="1"/>
    <cellStyle name="Followed Hyperlink" xfId="11920" builtinId="9" hidden="1"/>
    <cellStyle name="Followed Hyperlink" xfId="11922" builtinId="9" hidden="1"/>
    <cellStyle name="Followed Hyperlink" xfId="11924" builtinId="9" hidden="1"/>
    <cellStyle name="Followed Hyperlink" xfId="11926" builtinId="9" hidden="1"/>
    <cellStyle name="Followed Hyperlink" xfId="11928" builtinId="9" hidden="1"/>
    <cellStyle name="Followed Hyperlink" xfId="11930" builtinId="9" hidden="1"/>
    <cellStyle name="Followed Hyperlink" xfId="11932" builtinId="9" hidden="1"/>
    <cellStyle name="Followed Hyperlink" xfId="11934" builtinId="9" hidden="1"/>
    <cellStyle name="Followed Hyperlink" xfId="11936" builtinId="9" hidden="1"/>
    <cellStyle name="Followed Hyperlink" xfId="11938" builtinId="9" hidden="1"/>
    <cellStyle name="Followed Hyperlink" xfId="11940" builtinId="9" hidden="1"/>
    <cellStyle name="Followed Hyperlink" xfId="11942" builtinId="9" hidden="1"/>
    <cellStyle name="Followed Hyperlink" xfId="11944" builtinId="9" hidden="1"/>
    <cellStyle name="Followed Hyperlink" xfId="11946" builtinId="9" hidden="1"/>
    <cellStyle name="Followed Hyperlink" xfId="11948" builtinId="9" hidden="1"/>
    <cellStyle name="Followed Hyperlink" xfId="11950" builtinId="9" hidden="1"/>
    <cellStyle name="Followed Hyperlink" xfId="11952" builtinId="9" hidden="1"/>
    <cellStyle name="Followed Hyperlink" xfId="11954" builtinId="9" hidden="1"/>
    <cellStyle name="Followed Hyperlink" xfId="11956" builtinId="9" hidden="1"/>
    <cellStyle name="Followed Hyperlink" xfId="11958" builtinId="9" hidden="1"/>
    <cellStyle name="Followed Hyperlink" xfId="11960" builtinId="9" hidden="1"/>
    <cellStyle name="Followed Hyperlink" xfId="11962" builtinId="9" hidden="1"/>
    <cellStyle name="Followed Hyperlink" xfId="11964" builtinId="9" hidden="1"/>
    <cellStyle name="Followed Hyperlink" xfId="11966" builtinId="9" hidden="1"/>
    <cellStyle name="Followed Hyperlink" xfId="11968" builtinId="9" hidden="1"/>
    <cellStyle name="Followed Hyperlink" xfId="11970" builtinId="9" hidden="1"/>
    <cellStyle name="Followed Hyperlink" xfId="11972" builtinId="9" hidden="1"/>
    <cellStyle name="Followed Hyperlink" xfId="11974" builtinId="9" hidden="1"/>
    <cellStyle name="Followed Hyperlink" xfId="11976" builtinId="9" hidden="1"/>
    <cellStyle name="Followed Hyperlink" xfId="11978" builtinId="9" hidden="1"/>
    <cellStyle name="Followed Hyperlink" xfId="11980" builtinId="9" hidden="1"/>
    <cellStyle name="Followed Hyperlink" xfId="11982" builtinId="9" hidden="1"/>
    <cellStyle name="Followed Hyperlink" xfId="11984" builtinId="9" hidden="1"/>
    <cellStyle name="Followed Hyperlink" xfId="11986" builtinId="9" hidden="1"/>
    <cellStyle name="Followed Hyperlink" xfId="11988" builtinId="9" hidden="1"/>
    <cellStyle name="Followed Hyperlink" xfId="11990" builtinId="9" hidden="1"/>
    <cellStyle name="Followed Hyperlink" xfId="11992" builtinId="9" hidden="1"/>
    <cellStyle name="Followed Hyperlink" xfId="11994" builtinId="9" hidden="1"/>
    <cellStyle name="Followed Hyperlink" xfId="11996" builtinId="9" hidden="1"/>
    <cellStyle name="Followed Hyperlink" xfId="11998" builtinId="9" hidden="1"/>
    <cellStyle name="Followed Hyperlink" xfId="12000" builtinId="9" hidden="1"/>
    <cellStyle name="Followed Hyperlink" xfId="12002" builtinId="9" hidden="1"/>
    <cellStyle name="Followed Hyperlink" xfId="12004" builtinId="9" hidden="1"/>
    <cellStyle name="Followed Hyperlink" xfId="12006" builtinId="9" hidden="1"/>
    <cellStyle name="Followed Hyperlink" xfId="12008" builtinId="9" hidden="1"/>
    <cellStyle name="Followed Hyperlink" xfId="12010" builtinId="9" hidden="1"/>
    <cellStyle name="Followed Hyperlink" xfId="12012" builtinId="9" hidden="1"/>
    <cellStyle name="Followed Hyperlink" xfId="12014" builtinId="9" hidden="1"/>
    <cellStyle name="Followed Hyperlink" xfId="12016" builtinId="9" hidden="1"/>
    <cellStyle name="Followed Hyperlink" xfId="12018" builtinId="9" hidden="1"/>
    <cellStyle name="Followed Hyperlink" xfId="12020" builtinId="9" hidden="1"/>
    <cellStyle name="Followed Hyperlink" xfId="12022" builtinId="9" hidden="1"/>
    <cellStyle name="Followed Hyperlink" xfId="12024" builtinId="9" hidden="1"/>
    <cellStyle name="Followed Hyperlink" xfId="12026" builtinId="9" hidden="1"/>
    <cellStyle name="Followed Hyperlink" xfId="12028" builtinId="9" hidden="1"/>
    <cellStyle name="Followed Hyperlink" xfId="12030" builtinId="9" hidden="1"/>
    <cellStyle name="Followed Hyperlink" xfId="12032" builtinId="9" hidden="1"/>
    <cellStyle name="Followed Hyperlink" xfId="12034" builtinId="9" hidden="1"/>
    <cellStyle name="Followed Hyperlink" xfId="12036" builtinId="9" hidden="1"/>
    <cellStyle name="Followed Hyperlink" xfId="12038" builtinId="9" hidden="1"/>
    <cellStyle name="Followed Hyperlink" xfId="12040" builtinId="9" hidden="1"/>
    <cellStyle name="Followed Hyperlink" xfId="12042" builtinId="9" hidden="1"/>
    <cellStyle name="Followed Hyperlink" xfId="12044" builtinId="9" hidden="1"/>
    <cellStyle name="Followed Hyperlink" xfId="12046" builtinId="9" hidden="1"/>
    <cellStyle name="Followed Hyperlink" xfId="12048" builtinId="9" hidden="1"/>
    <cellStyle name="Followed Hyperlink" xfId="12050" builtinId="9" hidden="1"/>
    <cellStyle name="Followed Hyperlink" xfId="12052" builtinId="9" hidden="1"/>
    <cellStyle name="Followed Hyperlink" xfId="12054" builtinId="9" hidden="1"/>
    <cellStyle name="Followed Hyperlink" xfId="12056" builtinId="9" hidden="1"/>
    <cellStyle name="Followed Hyperlink" xfId="12058" builtinId="9" hidden="1"/>
    <cellStyle name="Followed Hyperlink" xfId="12060" builtinId="9" hidden="1"/>
    <cellStyle name="Followed Hyperlink" xfId="12062" builtinId="9" hidden="1"/>
    <cellStyle name="Followed Hyperlink" xfId="12064" builtinId="9" hidden="1"/>
    <cellStyle name="Followed Hyperlink" xfId="12066" builtinId="9" hidden="1"/>
    <cellStyle name="Followed Hyperlink" xfId="12068" builtinId="9" hidden="1"/>
    <cellStyle name="Followed Hyperlink" xfId="12070" builtinId="9" hidden="1"/>
    <cellStyle name="Followed Hyperlink" xfId="12072" builtinId="9" hidden="1"/>
    <cellStyle name="Followed Hyperlink" xfId="12074" builtinId="9" hidden="1"/>
    <cellStyle name="Followed Hyperlink" xfId="12076" builtinId="9" hidden="1"/>
    <cellStyle name="Followed Hyperlink" xfId="12078" builtinId="9" hidden="1"/>
    <cellStyle name="Followed Hyperlink" xfId="12080" builtinId="9" hidden="1"/>
    <cellStyle name="Followed Hyperlink" xfId="12082" builtinId="9" hidden="1"/>
    <cellStyle name="Followed Hyperlink" xfId="12084" builtinId="9" hidden="1"/>
    <cellStyle name="Followed Hyperlink" xfId="12086" builtinId="9" hidden="1"/>
    <cellStyle name="Followed Hyperlink" xfId="12088" builtinId="9" hidden="1"/>
    <cellStyle name="Followed Hyperlink" xfId="12090" builtinId="9" hidden="1"/>
    <cellStyle name="Followed Hyperlink" xfId="12092" builtinId="9" hidden="1"/>
    <cellStyle name="Followed Hyperlink" xfId="12094" builtinId="9" hidden="1"/>
    <cellStyle name="Followed Hyperlink" xfId="12096" builtinId="9" hidden="1"/>
    <cellStyle name="Followed Hyperlink" xfId="12098" builtinId="9" hidden="1"/>
    <cellStyle name="Followed Hyperlink" xfId="12100" builtinId="9" hidden="1"/>
    <cellStyle name="Followed Hyperlink" xfId="12102" builtinId="9" hidden="1"/>
    <cellStyle name="Followed Hyperlink" xfId="12104" builtinId="9" hidden="1"/>
    <cellStyle name="Followed Hyperlink" xfId="12106" builtinId="9" hidden="1"/>
    <cellStyle name="Followed Hyperlink" xfId="12108" builtinId="9" hidden="1"/>
    <cellStyle name="Followed Hyperlink" xfId="12110" builtinId="9" hidden="1"/>
    <cellStyle name="Followed Hyperlink" xfId="12112" builtinId="9" hidden="1"/>
    <cellStyle name="Followed Hyperlink" xfId="12114" builtinId="9" hidden="1"/>
    <cellStyle name="Followed Hyperlink" xfId="12116" builtinId="9" hidden="1"/>
    <cellStyle name="Followed Hyperlink" xfId="12118" builtinId="9" hidden="1"/>
    <cellStyle name="Followed Hyperlink" xfId="12120" builtinId="9" hidden="1"/>
    <cellStyle name="Followed Hyperlink" xfId="12122" builtinId="9" hidden="1"/>
    <cellStyle name="Followed Hyperlink" xfId="12124" builtinId="9" hidden="1"/>
    <cellStyle name="Followed Hyperlink" xfId="12126" builtinId="9" hidden="1"/>
    <cellStyle name="Followed Hyperlink" xfId="12128" builtinId="9" hidden="1"/>
    <cellStyle name="Followed Hyperlink" xfId="12130" builtinId="9" hidden="1"/>
    <cellStyle name="Followed Hyperlink" xfId="12132" builtinId="9" hidden="1"/>
    <cellStyle name="Followed Hyperlink" xfId="12134" builtinId="9" hidden="1"/>
    <cellStyle name="Followed Hyperlink" xfId="12136" builtinId="9" hidden="1"/>
    <cellStyle name="Followed Hyperlink" xfId="12138" builtinId="9" hidden="1"/>
    <cellStyle name="Followed Hyperlink" xfId="12140" builtinId="9" hidden="1"/>
    <cellStyle name="Followed Hyperlink" xfId="12142" builtinId="9" hidden="1"/>
    <cellStyle name="Followed Hyperlink" xfId="12144" builtinId="9" hidden="1"/>
    <cellStyle name="Followed Hyperlink" xfId="12146" builtinId="9" hidden="1"/>
    <cellStyle name="Followed Hyperlink" xfId="12148" builtinId="9" hidden="1"/>
    <cellStyle name="Followed Hyperlink" xfId="12150" builtinId="9" hidden="1"/>
    <cellStyle name="Followed Hyperlink" xfId="12152" builtinId="9" hidden="1"/>
    <cellStyle name="Followed Hyperlink" xfId="12154" builtinId="9" hidden="1"/>
    <cellStyle name="Followed Hyperlink" xfId="12156" builtinId="9" hidden="1"/>
    <cellStyle name="Followed Hyperlink" xfId="12158" builtinId="9" hidden="1"/>
    <cellStyle name="Followed Hyperlink" xfId="12160" builtinId="9" hidden="1"/>
    <cellStyle name="Followed Hyperlink" xfId="12162" builtinId="9" hidden="1"/>
    <cellStyle name="Followed Hyperlink" xfId="12164" builtinId="9" hidden="1"/>
    <cellStyle name="Followed Hyperlink" xfId="12166" builtinId="9" hidden="1"/>
    <cellStyle name="Followed Hyperlink" xfId="12168" builtinId="9" hidden="1"/>
    <cellStyle name="Followed Hyperlink" xfId="12170" builtinId="9" hidden="1"/>
    <cellStyle name="Followed Hyperlink" xfId="12172" builtinId="9" hidden="1"/>
    <cellStyle name="Followed Hyperlink" xfId="12174" builtinId="9" hidden="1"/>
    <cellStyle name="Followed Hyperlink" xfId="12176" builtinId="9" hidden="1"/>
    <cellStyle name="Followed Hyperlink" xfId="12178" builtinId="9" hidden="1"/>
    <cellStyle name="Followed Hyperlink" xfId="12180" builtinId="9" hidden="1"/>
    <cellStyle name="Followed Hyperlink" xfId="12182" builtinId="9" hidden="1"/>
    <cellStyle name="Followed Hyperlink" xfId="12184" builtinId="9" hidden="1"/>
    <cellStyle name="Followed Hyperlink" xfId="12186" builtinId="9" hidden="1"/>
    <cellStyle name="Followed Hyperlink" xfId="12188" builtinId="9" hidden="1"/>
    <cellStyle name="Followed Hyperlink" xfId="12190" builtinId="9" hidden="1"/>
    <cellStyle name="Followed Hyperlink" xfId="12192" builtinId="9" hidden="1"/>
    <cellStyle name="Followed Hyperlink" xfId="12194" builtinId="9" hidden="1"/>
    <cellStyle name="Followed Hyperlink" xfId="12196" builtinId="9" hidden="1"/>
    <cellStyle name="Followed Hyperlink" xfId="12198" builtinId="9" hidden="1"/>
    <cellStyle name="Followed Hyperlink" xfId="12200" builtinId="9" hidden="1"/>
    <cellStyle name="Followed Hyperlink" xfId="12202" builtinId="9" hidden="1"/>
    <cellStyle name="Followed Hyperlink" xfId="12204" builtinId="9" hidden="1"/>
    <cellStyle name="Followed Hyperlink" xfId="12206" builtinId="9" hidden="1"/>
    <cellStyle name="Followed Hyperlink" xfId="12208" builtinId="9" hidden="1"/>
    <cellStyle name="Followed Hyperlink" xfId="12210" builtinId="9" hidden="1"/>
    <cellStyle name="Followed Hyperlink" xfId="12212" builtinId="9" hidden="1"/>
    <cellStyle name="Followed Hyperlink" xfId="12214" builtinId="9" hidden="1"/>
    <cellStyle name="Followed Hyperlink" xfId="12216" builtinId="9" hidden="1"/>
    <cellStyle name="Followed Hyperlink" xfId="12218" builtinId="9" hidden="1"/>
    <cellStyle name="Followed Hyperlink" xfId="12220" builtinId="9" hidden="1"/>
    <cellStyle name="Followed Hyperlink" xfId="12222" builtinId="9" hidden="1"/>
    <cellStyle name="Followed Hyperlink" xfId="12224" builtinId="9" hidden="1"/>
    <cellStyle name="Followed Hyperlink" xfId="12226" builtinId="9" hidden="1"/>
    <cellStyle name="Followed Hyperlink" xfId="12228" builtinId="9" hidden="1"/>
    <cellStyle name="Followed Hyperlink" xfId="12230" builtinId="9" hidden="1"/>
    <cellStyle name="Followed Hyperlink" xfId="12232" builtinId="9" hidden="1"/>
    <cellStyle name="Followed Hyperlink" xfId="12234" builtinId="9" hidden="1"/>
    <cellStyle name="Followed Hyperlink" xfId="12236" builtinId="9" hidden="1"/>
    <cellStyle name="Followed Hyperlink" xfId="12238" builtinId="9" hidden="1"/>
    <cellStyle name="Followed Hyperlink" xfId="12240" builtinId="9" hidden="1"/>
    <cellStyle name="Followed Hyperlink" xfId="12242" builtinId="9" hidden="1"/>
    <cellStyle name="Followed Hyperlink" xfId="12244" builtinId="9" hidden="1"/>
    <cellStyle name="Followed Hyperlink" xfId="12246" builtinId="9" hidden="1"/>
    <cellStyle name="Followed Hyperlink" xfId="12248" builtinId="9" hidden="1"/>
    <cellStyle name="Followed Hyperlink" xfId="12250" builtinId="9" hidden="1"/>
    <cellStyle name="Followed Hyperlink" xfId="12252" builtinId="9" hidden="1"/>
    <cellStyle name="Followed Hyperlink" xfId="12254" builtinId="9" hidden="1"/>
    <cellStyle name="Followed Hyperlink" xfId="12256" builtinId="9" hidden="1"/>
    <cellStyle name="Followed Hyperlink" xfId="12258" builtinId="9" hidden="1"/>
    <cellStyle name="Followed Hyperlink" xfId="12260" builtinId="9" hidden="1"/>
    <cellStyle name="Followed Hyperlink" xfId="12262" builtinId="9" hidden="1"/>
    <cellStyle name="Followed Hyperlink" xfId="12264" builtinId="9" hidden="1"/>
    <cellStyle name="Followed Hyperlink" xfId="12266" builtinId="9" hidden="1"/>
    <cellStyle name="Followed Hyperlink" xfId="12268" builtinId="9" hidden="1"/>
    <cellStyle name="Followed Hyperlink" xfId="12270" builtinId="9" hidden="1"/>
    <cellStyle name="Followed Hyperlink" xfId="12272" builtinId="9" hidden="1"/>
    <cellStyle name="Followed Hyperlink" xfId="12274" builtinId="9" hidden="1"/>
    <cellStyle name="Followed Hyperlink" xfId="12276" builtinId="9" hidden="1"/>
    <cellStyle name="Followed Hyperlink" xfId="12278" builtinId="9" hidden="1"/>
    <cellStyle name="Followed Hyperlink" xfId="12280" builtinId="9" hidden="1"/>
    <cellStyle name="Followed Hyperlink" xfId="12282" builtinId="9" hidden="1"/>
    <cellStyle name="Followed Hyperlink" xfId="12284" builtinId="9" hidden="1"/>
    <cellStyle name="Followed Hyperlink" xfId="12286" builtinId="9" hidden="1"/>
    <cellStyle name="Followed Hyperlink" xfId="12288" builtinId="9" hidden="1"/>
    <cellStyle name="Followed Hyperlink" xfId="12290" builtinId="9" hidden="1"/>
    <cellStyle name="Followed Hyperlink" xfId="12292" builtinId="9" hidden="1"/>
    <cellStyle name="Followed Hyperlink" xfId="12294" builtinId="9" hidden="1"/>
    <cellStyle name="Followed Hyperlink" xfId="12296" builtinId="9" hidden="1"/>
    <cellStyle name="Followed Hyperlink" xfId="12298" builtinId="9" hidden="1"/>
    <cellStyle name="Followed Hyperlink" xfId="12300" builtinId="9" hidden="1"/>
    <cellStyle name="Followed Hyperlink" xfId="12302" builtinId="9" hidden="1"/>
    <cellStyle name="Followed Hyperlink" xfId="12304" builtinId="9" hidden="1"/>
    <cellStyle name="Followed Hyperlink" xfId="12306" builtinId="9" hidden="1"/>
    <cellStyle name="Followed Hyperlink" xfId="12308" builtinId="9" hidden="1"/>
    <cellStyle name="Followed Hyperlink" xfId="12310" builtinId="9" hidden="1"/>
    <cellStyle name="Followed Hyperlink" xfId="12312" builtinId="9" hidden="1"/>
    <cellStyle name="Followed Hyperlink" xfId="12314" builtinId="9" hidden="1"/>
    <cellStyle name="Followed Hyperlink" xfId="12316" builtinId="9" hidden="1"/>
    <cellStyle name="Followed Hyperlink" xfId="12318" builtinId="9" hidden="1"/>
    <cellStyle name="Followed Hyperlink" xfId="12320" builtinId="9" hidden="1"/>
    <cellStyle name="Followed Hyperlink" xfId="12322" builtinId="9" hidden="1"/>
    <cellStyle name="Followed Hyperlink" xfId="12324" builtinId="9" hidden="1"/>
    <cellStyle name="Followed Hyperlink" xfId="12326" builtinId="9" hidden="1"/>
    <cellStyle name="Followed Hyperlink" xfId="12328" builtinId="9" hidden="1"/>
    <cellStyle name="Followed Hyperlink" xfId="12330" builtinId="9" hidden="1"/>
    <cellStyle name="Followed Hyperlink" xfId="12332" builtinId="9" hidden="1"/>
    <cellStyle name="Followed Hyperlink" xfId="12334" builtinId="9" hidden="1"/>
    <cellStyle name="Followed Hyperlink" xfId="12336" builtinId="9" hidden="1"/>
    <cellStyle name="Followed Hyperlink" xfId="12338" builtinId="9" hidden="1"/>
    <cellStyle name="Followed Hyperlink" xfId="12340" builtinId="9" hidden="1"/>
    <cellStyle name="Followed Hyperlink" xfId="12342" builtinId="9" hidden="1"/>
    <cellStyle name="Followed Hyperlink" xfId="12344" builtinId="9" hidden="1"/>
    <cellStyle name="Followed Hyperlink" xfId="12346" builtinId="9" hidden="1"/>
    <cellStyle name="Followed Hyperlink" xfId="12348" builtinId="9" hidden="1"/>
    <cellStyle name="Followed Hyperlink" xfId="12350" builtinId="9" hidden="1"/>
    <cellStyle name="Followed Hyperlink" xfId="12352" builtinId="9" hidden="1"/>
    <cellStyle name="Followed Hyperlink" xfId="12354" builtinId="9" hidden="1"/>
    <cellStyle name="Followed Hyperlink" xfId="12356" builtinId="9" hidden="1"/>
    <cellStyle name="Followed Hyperlink" xfId="12358" builtinId="9" hidden="1"/>
    <cellStyle name="Followed Hyperlink" xfId="12360" builtinId="9" hidden="1"/>
    <cellStyle name="Followed Hyperlink" xfId="12362" builtinId="9" hidden="1"/>
    <cellStyle name="Followed Hyperlink" xfId="12364" builtinId="9" hidden="1"/>
    <cellStyle name="Followed Hyperlink" xfId="12366" builtinId="9" hidden="1"/>
    <cellStyle name="Followed Hyperlink" xfId="12368" builtinId="9" hidden="1"/>
    <cellStyle name="Followed Hyperlink" xfId="12370" builtinId="9" hidden="1"/>
    <cellStyle name="Followed Hyperlink" xfId="12372" builtinId="9" hidden="1"/>
    <cellStyle name="Followed Hyperlink" xfId="12374" builtinId="9" hidden="1"/>
    <cellStyle name="Followed Hyperlink" xfId="12376" builtinId="9" hidden="1"/>
    <cellStyle name="Followed Hyperlink" xfId="12378" builtinId="9" hidden="1"/>
    <cellStyle name="Followed Hyperlink" xfId="12380" builtinId="9" hidden="1"/>
    <cellStyle name="Followed Hyperlink" xfId="12382" builtinId="9" hidden="1"/>
    <cellStyle name="Followed Hyperlink" xfId="12384" builtinId="9" hidden="1"/>
    <cellStyle name="Followed Hyperlink" xfId="12386" builtinId="9" hidden="1"/>
    <cellStyle name="Followed Hyperlink" xfId="12388" builtinId="9" hidden="1"/>
    <cellStyle name="Followed Hyperlink" xfId="12390" builtinId="9" hidden="1"/>
    <cellStyle name="Followed Hyperlink" xfId="12392" builtinId="9" hidden="1"/>
    <cellStyle name="Followed Hyperlink" xfId="12394" builtinId="9" hidden="1"/>
    <cellStyle name="Followed Hyperlink" xfId="12396" builtinId="9" hidden="1"/>
    <cellStyle name="Followed Hyperlink" xfId="12398" builtinId="9" hidden="1"/>
    <cellStyle name="Followed Hyperlink" xfId="12400" builtinId="9" hidden="1"/>
    <cellStyle name="Followed Hyperlink" xfId="12402" builtinId="9" hidden="1"/>
    <cellStyle name="Followed Hyperlink" xfId="12404" builtinId="9" hidden="1"/>
    <cellStyle name="Followed Hyperlink" xfId="12406" builtinId="9" hidden="1"/>
    <cellStyle name="Followed Hyperlink" xfId="12408" builtinId="9" hidden="1"/>
    <cellStyle name="Followed Hyperlink" xfId="12410" builtinId="9" hidden="1"/>
    <cellStyle name="Followed Hyperlink" xfId="12412" builtinId="9" hidden="1"/>
    <cellStyle name="Followed Hyperlink" xfId="12414" builtinId="9" hidden="1"/>
    <cellStyle name="Followed Hyperlink" xfId="12416" builtinId="9" hidden="1"/>
    <cellStyle name="Followed Hyperlink" xfId="12418" builtinId="9" hidden="1"/>
    <cellStyle name="Followed Hyperlink" xfId="12420" builtinId="9" hidden="1"/>
    <cellStyle name="Followed Hyperlink" xfId="12422" builtinId="9" hidden="1"/>
    <cellStyle name="Followed Hyperlink" xfId="12424" builtinId="9" hidden="1"/>
    <cellStyle name="Followed Hyperlink" xfId="12426" builtinId="9" hidden="1"/>
    <cellStyle name="Followed Hyperlink" xfId="12428" builtinId="9" hidden="1"/>
    <cellStyle name="Followed Hyperlink" xfId="12430" builtinId="9" hidden="1"/>
    <cellStyle name="Followed Hyperlink" xfId="12432" builtinId="9" hidden="1"/>
    <cellStyle name="Followed Hyperlink" xfId="12434" builtinId="9" hidden="1"/>
    <cellStyle name="Followed Hyperlink" xfId="12436" builtinId="9" hidden="1"/>
    <cellStyle name="Followed Hyperlink" xfId="12438" builtinId="9" hidden="1"/>
    <cellStyle name="Followed Hyperlink" xfId="12440" builtinId="9" hidden="1"/>
    <cellStyle name="Followed Hyperlink" xfId="12442" builtinId="9" hidden="1"/>
    <cellStyle name="Followed Hyperlink" xfId="12444" builtinId="9" hidden="1"/>
    <cellStyle name="Followed Hyperlink" xfId="12446" builtinId="9" hidden="1"/>
    <cellStyle name="Followed Hyperlink" xfId="12448" builtinId="9" hidden="1"/>
    <cellStyle name="Followed Hyperlink" xfId="12450" builtinId="9" hidden="1"/>
    <cellStyle name="Followed Hyperlink" xfId="12452" builtinId="9" hidden="1"/>
    <cellStyle name="Followed Hyperlink" xfId="12454" builtinId="9" hidden="1"/>
    <cellStyle name="Followed Hyperlink" xfId="12456" builtinId="9" hidden="1"/>
    <cellStyle name="Followed Hyperlink" xfId="12458" builtinId="9" hidden="1"/>
    <cellStyle name="Followed Hyperlink" xfId="12460" builtinId="9" hidden="1"/>
    <cellStyle name="Followed Hyperlink" xfId="12462" builtinId="9" hidden="1"/>
    <cellStyle name="Followed Hyperlink" xfId="12464" builtinId="9" hidden="1"/>
    <cellStyle name="Followed Hyperlink" xfId="12466" builtinId="9" hidden="1"/>
    <cellStyle name="Followed Hyperlink" xfId="12468" builtinId="9" hidden="1"/>
    <cellStyle name="Followed Hyperlink" xfId="12470" builtinId="9" hidden="1"/>
    <cellStyle name="Followed Hyperlink" xfId="12472" builtinId="9" hidden="1"/>
    <cellStyle name="Followed Hyperlink" xfId="12474" builtinId="9" hidden="1"/>
    <cellStyle name="Followed Hyperlink" xfId="12476" builtinId="9" hidden="1"/>
    <cellStyle name="Followed Hyperlink" xfId="12478" builtinId="9" hidden="1"/>
    <cellStyle name="Followed Hyperlink" xfId="12480" builtinId="9" hidden="1"/>
    <cellStyle name="Followed Hyperlink" xfId="12482" builtinId="9" hidden="1"/>
    <cellStyle name="Followed Hyperlink" xfId="12484" builtinId="9" hidden="1"/>
    <cellStyle name="Followed Hyperlink" xfId="12486" builtinId="9" hidden="1"/>
    <cellStyle name="Followed Hyperlink" xfId="12488" builtinId="9" hidden="1"/>
    <cellStyle name="Followed Hyperlink" xfId="12490" builtinId="9" hidden="1"/>
    <cellStyle name="Followed Hyperlink" xfId="12492" builtinId="9" hidden="1"/>
    <cellStyle name="Followed Hyperlink" xfId="12494" builtinId="9" hidden="1"/>
    <cellStyle name="Followed Hyperlink" xfId="12496" builtinId="9" hidden="1"/>
    <cellStyle name="Followed Hyperlink" xfId="12498" builtinId="9" hidden="1"/>
    <cellStyle name="Followed Hyperlink" xfId="12500" builtinId="9" hidden="1"/>
    <cellStyle name="Followed Hyperlink" xfId="12502" builtinId="9" hidden="1"/>
    <cellStyle name="Followed Hyperlink" xfId="12504" builtinId="9" hidden="1"/>
    <cellStyle name="Followed Hyperlink" xfId="12506" builtinId="9" hidden="1"/>
    <cellStyle name="Followed Hyperlink" xfId="12508" builtinId="9" hidden="1"/>
    <cellStyle name="Followed Hyperlink" xfId="12510" builtinId="9" hidden="1"/>
    <cellStyle name="Followed Hyperlink" xfId="125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09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41" builtinId="8" hidden="1"/>
    <cellStyle name="Hyperlink" xfId="8843" builtinId="8" hidden="1"/>
    <cellStyle name="Hyperlink" xfId="8845" builtinId="8" hidden="1"/>
    <cellStyle name="Hyperlink" xfId="8847" builtinId="8" hidden="1"/>
    <cellStyle name="Hyperlink" xfId="8849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5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1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7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209" builtinId="8" hidden="1"/>
    <cellStyle name="Hyperlink" xfId="9211" builtinId="8" hidden="1"/>
    <cellStyle name="Hyperlink" xfId="9213" builtinId="8" hidden="1"/>
    <cellStyle name="Hyperlink" xfId="9215" builtinId="8" hidden="1"/>
    <cellStyle name="Hyperlink" xfId="9217" builtinId="8" hidden="1"/>
    <cellStyle name="Hyperlink" xfId="9219" builtinId="8" hidden="1"/>
    <cellStyle name="Hyperlink" xfId="9221" builtinId="8" hidden="1"/>
    <cellStyle name="Hyperlink" xfId="9223" builtinId="8" hidden="1"/>
    <cellStyle name="Hyperlink" xfId="9225" builtinId="8" hidden="1"/>
    <cellStyle name="Hyperlink" xfId="9227" builtinId="8" hidden="1"/>
    <cellStyle name="Hyperlink" xfId="9229" builtinId="8" hidden="1"/>
    <cellStyle name="Hyperlink" xfId="9231" builtinId="8" hidden="1"/>
    <cellStyle name="Hyperlink" xfId="9233" builtinId="8" hidden="1"/>
    <cellStyle name="Hyperlink" xfId="9235" builtinId="8" hidden="1"/>
    <cellStyle name="Hyperlink" xfId="9237" builtinId="8" hidden="1"/>
    <cellStyle name="Hyperlink" xfId="9239" builtinId="8" hidden="1"/>
    <cellStyle name="Hyperlink" xfId="9241" builtinId="8" hidden="1"/>
    <cellStyle name="Hyperlink" xfId="9243" builtinId="8" hidden="1"/>
    <cellStyle name="Hyperlink" xfId="9245" builtinId="8" hidden="1"/>
    <cellStyle name="Hyperlink" xfId="9247" builtinId="8" hidden="1"/>
    <cellStyle name="Hyperlink" xfId="9249" builtinId="8" hidden="1"/>
    <cellStyle name="Hyperlink" xfId="9251" builtinId="8" hidden="1"/>
    <cellStyle name="Hyperlink" xfId="9253" builtinId="8" hidden="1"/>
    <cellStyle name="Hyperlink" xfId="9255" builtinId="8" hidden="1"/>
    <cellStyle name="Hyperlink" xfId="9257" builtinId="8" hidden="1"/>
    <cellStyle name="Hyperlink" xfId="9259" builtinId="8" hidden="1"/>
    <cellStyle name="Hyperlink" xfId="9261" builtinId="8" hidden="1"/>
    <cellStyle name="Hyperlink" xfId="9263" builtinId="8" hidden="1"/>
    <cellStyle name="Hyperlink" xfId="9265" builtinId="8" hidden="1"/>
    <cellStyle name="Hyperlink" xfId="9267" builtinId="8" hidden="1"/>
    <cellStyle name="Hyperlink" xfId="9269" builtinId="8" hidden="1"/>
    <cellStyle name="Hyperlink" xfId="9271" builtinId="8" hidden="1"/>
    <cellStyle name="Hyperlink" xfId="9273" builtinId="8" hidden="1"/>
    <cellStyle name="Hyperlink" xfId="9275" builtinId="8" hidden="1"/>
    <cellStyle name="Hyperlink" xfId="9277" builtinId="8" hidden="1"/>
    <cellStyle name="Hyperlink" xfId="9279" builtinId="8" hidden="1"/>
    <cellStyle name="Hyperlink" xfId="9281" builtinId="8" hidden="1"/>
    <cellStyle name="Hyperlink" xfId="9283" builtinId="8" hidden="1"/>
    <cellStyle name="Hyperlink" xfId="9285" builtinId="8" hidden="1"/>
    <cellStyle name="Hyperlink" xfId="9287" builtinId="8" hidden="1"/>
    <cellStyle name="Hyperlink" xfId="9289" builtinId="8" hidden="1"/>
    <cellStyle name="Hyperlink" xfId="9291" builtinId="8" hidden="1"/>
    <cellStyle name="Hyperlink" xfId="9293" builtinId="8" hidden="1"/>
    <cellStyle name="Hyperlink" xfId="9295" builtinId="8" hidden="1"/>
    <cellStyle name="Hyperlink" xfId="9297" builtinId="8" hidden="1"/>
    <cellStyle name="Hyperlink" xfId="9299" builtinId="8" hidden="1"/>
    <cellStyle name="Hyperlink" xfId="9301" builtinId="8" hidden="1"/>
    <cellStyle name="Hyperlink" xfId="9303" builtinId="8" hidden="1"/>
    <cellStyle name="Hyperlink" xfId="9305" builtinId="8" hidden="1"/>
    <cellStyle name="Hyperlink" xfId="9307" builtinId="8" hidden="1"/>
    <cellStyle name="Hyperlink" xfId="9309" builtinId="8" hidden="1"/>
    <cellStyle name="Hyperlink" xfId="9311" builtinId="8" hidden="1"/>
    <cellStyle name="Hyperlink" xfId="9313" builtinId="8" hidden="1"/>
    <cellStyle name="Hyperlink" xfId="9315" builtinId="8" hidden="1"/>
    <cellStyle name="Hyperlink" xfId="9317" builtinId="8" hidden="1"/>
    <cellStyle name="Hyperlink" xfId="9319" builtinId="8" hidden="1"/>
    <cellStyle name="Hyperlink" xfId="9321" builtinId="8" hidden="1"/>
    <cellStyle name="Hyperlink" xfId="9323" builtinId="8" hidden="1"/>
    <cellStyle name="Hyperlink" xfId="9325" builtinId="8" hidden="1"/>
    <cellStyle name="Hyperlink" xfId="9327" builtinId="8" hidden="1"/>
    <cellStyle name="Hyperlink" xfId="9329" builtinId="8" hidden="1"/>
    <cellStyle name="Hyperlink" xfId="9331" builtinId="8" hidden="1"/>
    <cellStyle name="Hyperlink" xfId="9333" builtinId="8" hidden="1"/>
    <cellStyle name="Hyperlink" xfId="9335" builtinId="8" hidden="1"/>
    <cellStyle name="Hyperlink" xfId="9337" builtinId="8" hidden="1"/>
    <cellStyle name="Hyperlink" xfId="9339" builtinId="8" hidden="1"/>
    <cellStyle name="Hyperlink" xfId="9341" builtinId="8" hidden="1"/>
    <cellStyle name="Hyperlink" xfId="9343" builtinId="8" hidden="1"/>
    <cellStyle name="Hyperlink" xfId="9345" builtinId="8" hidden="1"/>
    <cellStyle name="Hyperlink" xfId="9347" builtinId="8" hidden="1"/>
    <cellStyle name="Hyperlink" xfId="9349" builtinId="8" hidden="1"/>
    <cellStyle name="Hyperlink" xfId="9351" builtinId="8" hidden="1"/>
    <cellStyle name="Hyperlink" xfId="9353" builtinId="8" hidden="1"/>
    <cellStyle name="Hyperlink" xfId="9355" builtinId="8" hidden="1"/>
    <cellStyle name="Hyperlink" xfId="9357" builtinId="8" hidden="1"/>
    <cellStyle name="Hyperlink" xfId="9359" builtinId="8" hidden="1"/>
    <cellStyle name="Hyperlink" xfId="9361" builtinId="8" hidden="1"/>
    <cellStyle name="Hyperlink" xfId="9363" builtinId="8" hidden="1"/>
    <cellStyle name="Hyperlink" xfId="9365" builtinId="8" hidden="1"/>
    <cellStyle name="Hyperlink" xfId="9367" builtinId="8" hidden="1"/>
    <cellStyle name="Hyperlink" xfId="9369" builtinId="8" hidden="1"/>
    <cellStyle name="Hyperlink" xfId="9371" builtinId="8" hidden="1"/>
    <cellStyle name="Hyperlink" xfId="9373" builtinId="8" hidden="1"/>
    <cellStyle name="Hyperlink" xfId="9375" builtinId="8" hidden="1"/>
    <cellStyle name="Hyperlink" xfId="9377" builtinId="8" hidden="1"/>
    <cellStyle name="Hyperlink" xfId="9379" builtinId="8" hidden="1"/>
    <cellStyle name="Hyperlink" xfId="9381" builtinId="8" hidden="1"/>
    <cellStyle name="Hyperlink" xfId="9383" builtinId="8" hidden="1"/>
    <cellStyle name="Hyperlink" xfId="9385" builtinId="8" hidden="1"/>
    <cellStyle name="Hyperlink" xfId="9387" builtinId="8" hidden="1"/>
    <cellStyle name="Hyperlink" xfId="9389" builtinId="8" hidden="1"/>
    <cellStyle name="Hyperlink" xfId="9391" builtinId="8" hidden="1"/>
    <cellStyle name="Hyperlink" xfId="9393" builtinId="8" hidden="1"/>
    <cellStyle name="Hyperlink" xfId="9395" builtinId="8" hidden="1"/>
    <cellStyle name="Hyperlink" xfId="9397" builtinId="8" hidden="1"/>
    <cellStyle name="Hyperlink" xfId="9399" builtinId="8" hidden="1"/>
    <cellStyle name="Hyperlink" xfId="9401" builtinId="8" hidden="1"/>
    <cellStyle name="Hyperlink" xfId="9403" builtinId="8" hidden="1"/>
    <cellStyle name="Hyperlink" xfId="9405" builtinId="8" hidden="1"/>
    <cellStyle name="Hyperlink" xfId="9407" builtinId="8" hidden="1"/>
    <cellStyle name="Hyperlink" xfId="9409" builtinId="8" hidden="1"/>
    <cellStyle name="Hyperlink" xfId="9411" builtinId="8" hidden="1"/>
    <cellStyle name="Hyperlink" xfId="9413" builtinId="8" hidden="1"/>
    <cellStyle name="Hyperlink" xfId="9415" builtinId="8" hidden="1"/>
    <cellStyle name="Hyperlink" xfId="9417" builtinId="8" hidden="1"/>
    <cellStyle name="Hyperlink" xfId="9419" builtinId="8" hidden="1"/>
    <cellStyle name="Hyperlink" xfId="9421" builtinId="8" hidden="1"/>
    <cellStyle name="Hyperlink" xfId="9423" builtinId="8" hidden="1"/>
    <cellStyle name="Hyperlink" xfId="9425" builtinId="8" hidden="1"/>
    <cellStyle name="Hyperlink" xfId="9427" builtinId="8" hidden="1"/>
    <cellStyle name="Hyperlink" xfId="9429" builtinId="8" hidden="1"/>
    <cellStyle name="Hyperlink" xfId="9431" builtinId="8" hidden="1"/>
    <cellStyle name="Hyperlink" xfId="9433" builtinId="8" hidden="1"/>
    <cellStyle name="Hyperlink" xfId="9435" builtinId="8" hidden="1"/>
    <cellStyle name="Hyperlink" xfId="9437" builtinId="8" hidden="1"/>
    <cellStyle name="Hyperlink" xfId="9439" builtinId="8" hidden="1"/>
    <cellStyle name="Hyperlink" xfId="9441" builtinId="8" hidden="1"/>
    <cellStyle name="Hyperlink" xfId="9443" builtinId="8" hidden="1"/>
    <cellStyle name="Hyperlink" xfId="9445" builtinId="8" hidden="1"/>
    <cellStyle name="Hyperlink" xfId="9447" builtinId="8" hidden="1"/>
    <cellStyle name="Hyperlink" xfId="9449" builtinId="8" hidden="1"/>
    <cellStyle name="Hyperlink" xfId="9451" builtinId="8" hidden="1"/>
    <cellStyle name="Hyperlink" xfId="9453" builtinId="8" hidden="1"/>
    <cellStyle name="Hyperlink" xfId="9455" builtinId="8" hidden="1"/>
    <cellStyle name="Hyperlink" xfId="9457" builtinId="8" hidden="1"/>
    <cellStyle name="Hyperlink" xfId="9459" builtinId="8" hidden="1"/>
    <cellStyle name="Hyperlink" xfId="9461" builtinId="8" hidden="1"/>
    <cellStyle name="Hyperlink" xfId="9463" builtinId="8" hidden="1"/>
    <cellStyle name="Hyperlink" xfId="9465" builtinId="8" hidden="1"/>
    <cellStyle name="Hyperlink" xfId="9467" builtinId="8" hidden="1"/>
    <cellStyle name="Hyperlink" xfId="9469" builtinId="8" hidden="1"/>
    <cellStyle name="Hyperlink" xfId="9471" builtinId="8" hidden="1"/>
    <cellStyle name="Hyperlink" xfId="9473" builtinId="8" hidden="1"/>
    <cellStyle name="Hyperlink" xfId="9475" builtinId="8" hidden="1"/>
    <cellStyle name="Hyperlink" xfId="9477" builtinId="8" hidden="1"/>
    <cellStyle name="Hyperlink" xfId="9479" builtinId="8" hidden="1"/>
    <cellStyle name="Hyperlink" xfId="9481" builtinId="8" hidden="1"/>
    <cellStyle name="Hyperlink" xfId="9483" builtinId="8" hidden="1"/>
    <cellStyle name="Hyperlink" xfId="9485" builtinId="8" hidden="1"/>
    <cellStyle name="Hyperlink" xfId="9487" builtinId="8" hidden="1"/>
    <cellStyle name="Hyperlink" xfId="9489" builtinId="8" hidden="1"/>
    <cellStyle name="Hyperlink" xfId="9491" builtinId="8" hidden="1"/>
    <cellStyle name="Hyperlink" xfId="9493" builtinId="8" hidden="1"/>
    <cellStyle name="Hyperlink" xfId="9495" builtinId="8" hidden="1"/>
    <cellStyle name="Hyperlink" xfId="9497" builtinId="8" hidden="1"/>
    <cellStyle name="Hyperlink" xfId="9499" builtinId="8" hidden="1"/>
    <cellStyle name="Hyperlink" xfId="9501" builtinId="8" hidden="1"/>
    <cellStyle name="Hyperlink" xfId="9503" builtinId="8" hidden="1"/>
    <cellStyle name="Hyperlink" xfId="9505" builtinId="8" hidden="1"/>
    <cellStyle name="Hyperlink" xfId="9507" builtinId="8" hidden="1"/>
    <cellStyle name="Hyperlink" xfId="9509" builtinId="8" hidden="1"/>
    <cellStyle name="Hyperlink" xfId="9511" builtinId="8" hidden="1"/>
    <cellStyle name="Hyperlink" xfId="9513" builtinId="8" hidden="1"/>
    <cellStyle name="Hyperlink" xfId="9515" builtinId="8" hidden="1"/>
    <cellStyle name="Hyperlink" xfId="9517" builtinId="8" hidden="1"/>
    <cellStyle name="Hyperlink" xfId="9519" builtinId="8" hidden="1"/>
    <cellStyle name="Hyperlink" xfId="9521" builtinId="8" hidden="1"/>
    <cellStyle name="Hyperlink" xfId="9523" builtinId="8" hidden="1"/>
    <cellStyle name="Hyperlink" xfId="9525" builtinId="8" hidden="1"/>
    <cellStyle name="Hyperlink" xfId="9527" builtinId="8" hidden="1"/>
    <cellStyle name="Hyperlink" xfId="9529" builtinId="8" hidden="1"/>
    <cellStyle name="Hyperlink" xfId="9531" builtinId="8" hidden="1"/>
    <cellStyle name="Hyperlink" xfId="9533" builtinId="8" hidden="1"/>
    <cellStyle name="Hyperlink" xfId="9535" builtinId="8" hidden="1"/>
    <cellStyle name="Hyperlink" xfId="9537" builtinId="8" hidden="1"/>
    <cellStyle name="Hyperlink" xfId="9539" builtinId="8" hidden="1"/>
    <cellStyle name="Hyperlink" xfId="9541" builtinId="8" hidden="1"/>
    <cellStyle name="Hyperlink" xfId="9543" builtinId="8" hidden="1"/>
    <cellStyle name="Hyperlink" xfId="9545" builtinId="8" hidden="1"/>
    <cellStyle name="Hyperlink" xfId="9547" builtinId="8" hidden="1"/>
    <cellStyle name="Hyperlink" xfId="9549" builtinId="8" hidden="1"/>
    <cellStyle name="Hyperlink" xfId="9551" builtinId="8" hidden="1"/>
    <cellStyle name="Hyperlink" xfId="9553" builtinId="8" hidden="1"/>
    <cellStyle name="Hyperlink" xfId="9555" builtinId="8" hidden="1"/>
    <cellStyle name="Hyperlink" xfId="9557" builtinId="8" hidden="1"/>
    <cellStyle name="Hyperlink" xfId="9559" builtinId="8" hidden="1"/>
    <cellStyle name="Hyperlink" xfId="9561" builtinId="8" hidden="1"/>
    <cellStyle name="Hyperlink" xfId="9563" builtinId="8" hidden="1"/>
    <cellStyle name="Hyperlink" xfId="9565" builtinId="8" hidden="1"/>
    <cellStyle name="Hyperlink" xfId="9567" builtinId="8" hidden="1"/>
    <cellStyle name="Hyperlink" xfId="9569" builtinId="8" hidden="1"/>
    <cellStyle name="Hyperlink" xfId="9571" builtinId="8" hidden="1"/>
    <cellStyle name="Hyperlink" xfId="9573" builtinId="8" hidden="1"/>
    <cellStyle name="Hyperlink" xfId="9575" builtinId="8" hidden="1"/>
    <cellStyle name="Hyperlink" xfId="9577" builtinId="8" hidden="1"/>
    <cellStyle name="Hyperlink" xfId="9579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89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97" builtinId="8" hidden="1"/>
    <cellStyle name="Hyperlink" xfId="9599" builtinId="8" hidden="1"/>
    <cellStyle name="Hyperlink" xfId="9601" builtinId="8" hidden="1"/>
    <cellStyle name="Hyperlink" xfId="9603" builtinId="8" hidden="1"/>
    <cellStyle name="Hyperlink" xfId="9605" builtinId="8" hidden="1"/>
    <cellStyle name="Hyperlink" xfId="9607" builtinId="8" hidden="1"/>
    <cellStyle name="Hyperlink" xfId="9609" builtinId="8" hidden="1"/>
    <cellStyle name="Hyperlink" xfId="9611" builtinId="8" hidden="1"/>
    <cellStyle name="Hyperlink" xfId="9613" builtinId="8" hidden="1"/>
    <cellStyle name="Hyperlink" xfId="9615" builtinId="8" hidden="1"/>
    <cellStyle name="Hyperlink" xfId="9617" builtinId="8" hidden="1"/>
    <cellStyle name="Hyperlink" xfId="9619" builtinId="8" hidden="1"/>
    <cellStyle name="Hyperlink" xfId="9621" builtinId="8" hidden="1"/>
    <cellStyle name="Hyperlink" xfId="9623" builtinId="8" hidden="1"/>
    <cellStyle name="Hyperlink" xfId="9625" builtinId="8" hidden="1"/>
    <cellStyle name="Hyperlink" xfId="9627" builtinId="8" hidden="1"/>
    <cellStyle name="Hyperlink" xfId="9629" builtinId="8" hidden="1"/>
    <cellStyle name="Hyperlink" xfId="9631" builtinId="8" hidden="1"/>
    <cellStyle name="Hyperlink" xfId="9633" builtinId="8" hidden="1"/>
    <cellStyle name="Hyperlink" xfId="9635" builtinId="8" hidden="1"/>
    <cellStyle name="Hyperlink" xfId="9637" builtinId="8" hidden="1"/>
    <cellStyle name="Hyperlink" xfId="9639" builtinId="8" hidden="1"/>
    <cellStyle name="Hyperlink" xfId="9641" builtinId="8" hidden="1"/>
    <cellStyle name="Hyperlink" xfId="9643" builtinId="8" hidden="1"/>
    <cellStyle name="Hyperlink" xfId="9645" builtinId="8" hidden="1"/>
    <cellStyle name="Hyperlink" xfId="9647" builtinId="8" hidden="1"/>
    <cellStyle name="Hyperlink" xfId="9649" builtinId="8" hidden="1"/>
    <cellStyle name="Hyperlink" xfId="9651" builtinId="8" hidden="1"/>
    <cellStyle name="Hyperlink" xfId="9653" builtinId="8" hidden="1"/>
    <cellStyle name="Hyperlink" xfId="9655" builtinId="8" hidden="1"/>
    <cellStyle name="Hyperlink" xfId="9657" builtinId="8" hidden="1"/>
    <cellStyle name="Hyperlink" xfId="9659" builtinId="8" hidden="1"/>
    <cellStyle name="Hyperlink" xfId="9661" builtinId="8" hidden="1"/>
    <cellStyle name="Hyperlink" xfId="9663" builtinId="8" hidden="1"/>
    <cellStyle name="Hyperlink" xfId="9665" builtinId="8" hidden="1"/>
    <cellStyle name="Hyperlink" xfId="9667" builtinId="8" hidden="1"/>
    <cellStyle name="Hyperlink" xfId="9669" builtinId="8" hidden="1"/>
    <cellStyle name="Hyperlink" xfId="9671" builtinId="8" hidden="1"/>
    <cellStyle name="Hyperlink" xfId="9673" builtinId="8" hidden="1"/>
    <cellStyle name="Hyperlink" xfId="9675" builtinId="8" hidden="1"/>
    <cellStyle name="Hyperlink" xfId="9677" builtinId="8" hidden="1"/>
    <cellStyle name="Hyperlink" xfId="9679" builtinId="8" hidden="1"/>
    <cellStyle name="Hyperlink" xfId="9681" builtinId="8" hidden="1"/>
    <cellStyle name="Hyperlink" xfId="9683" builtinId="8" hidden="1"/>
    <cellStyle name="Hyperlink" xfId="9685" builtinId="8" hidden="1"/>
    <cellStyle name="Hyperlink" xfId="9687" builtinId="8" hidden="1"/>
    <cellStyle name="Hyperlink" xfId="9689" builtinId="8" hidden="1"/>
    <cellStyle name="Hyperlink" xfId="9691" builtinId="8" hidden="1"/>
    <cellStyle name="Hyperlink" xfId="9693" builtinId="8" hidden="1"/>
    <cellStyle name="Hyperlink" xfId="9695" builtinId="8" hidden="1"/>
    <cellStyle name="Hyperlink" xfId="9697" builtinId="8" hidden="1"/>
    <cellStyle name="Hyperlink" xfId="9699" builtinId="8" hidden="1"/>
    <cellStyle name="Hyperlink" xfId="9701" builtinId="8" hidden="1"/>
    <cellStyle name="Hyperlink" xfId="9703" builtinId="8" hidden="1"/>
    <cellStyle name="Hyperlink" xfId="9705" builtinId="8" hidden="1"/>
    <cellStyle name="Hyperlink" xfId="9707" builtinId="8" hidden="1"/>
    <cellStyle name="Hyperlink" xfId="9709" builtinId="8" hidden="1"/>
    <cellStyle name="Hyperlink" xfId="9711" builtinId="8" hidden="1"/>
    <cellStyle name="Hyperlink" xfId="9713" builtinId="8" hidden="1"/>
    <cellStyle name="Hyperlink" xfId="9715" builtinId="8" hidden="1"/>
    <cellStyle name="Hyperlink" xfId="9717" builtinId="8" hidden="1"/>
    <cellStyle name="Hyperlink" xfId="9719" builtinId="8" hidden="1"/>
    <cellStyle name="Hyperlink" xfId="9721" builtinId="8" hidden="1"/>
    <cellStyle name="Hyperlink" xfId="9723" builtinId="8" hidden="1"/>
    <cellStyle name="Hyperlink" xfId="9725" builtinId="8" hidden="1"/>
    <cellStyle name="Hyperlink" xfId="9727" builtinId="8" hidden="1"/>
    <cellStyle name="Hyperlink" xfId="9729" builtinId="8" hidden="1"/>
    <cellStyle name="Hyperlink" xfId="9731" builtinId="8" hidden="1"/>
    <cellStyle name="Hyperlink" xfId="9733" builtinId="8" hidden="1"/>
    <cellStyle name="Hyperlink" xfId="9735" builtinId="8" hidden="1"/>
    <cellStyle name="Hyperlink" xfId="9737" builtinId="8" hidden="1"/>
    <cellStyle name="Hyperlink" xfId="9739" builtinId="8" hidden="1"/>
    <cellStyle name="Hyperlink" xfId="9741" builtinId="8" hidden="1"/>
    <cellStyle name="Hyperlink" xfId="9743" builtinId="8" hidden="1"/>
    <cellStyle name="Hyperlink" xfId="9745" builtinId="8" hidden="1"/>
    <cellStyle name="Hyperlink" xfId="9747" builtinId="8" hidden="1"/>
    <cellStyle name="Hyperlink" xfId="9749" builtinId="8" hidden="1"/>
    <cellStyle name="Hyperlink" xfId="9751" builtinId="8" hidden="1"/>
    <cellStyle name="Hyperlink" xfId="9753" builtinId="8" hidden="1"/>
    <cellStyle name="Hyperlink" xfId="9755" builtinId="8" hidden="1"/>
    <cellStyle name="Hyperlink" xfId="9757" builtinId="8" hidden="1"/>
    <cellStyle name="Hyperlink" xfId="9759" builtinId="8" hidden="1"/>
    <cellStyle name="Hyperlink" xfId="9761" builtinId="8" hidden="1"/>
    <cellStyle name="Hyperlink" xfId="9763" builtinId="8" hidden="1"/>
    <cellStyle name="Hyperlink" xfId="9765" builtinId="8" hidden="1"/>
    <cellStyle name="Hyperlink" xfId="9767" builtinId="8" hidden="1"/>
    <cellStyle name="Hyperlink" xfId="9769" builtinId="8" hidden="1"/>
    <cellStyle name="Hyperlink" xfId="9771" builtinId="8" hidden="1"/>
    <cellStyle name="Hyperlink" xfId="9773" builtinId="8" hidden="1"/>
    <cellStyle name="Hyperlink" xfId="9775" builtinId="8" hidden="1"/>
    <cellStyle name="Hyperlink" xfId="9777" builtinId="8" hidden="1"/>
    <cellStyle name="Hyperlink" xfId="9779" builtinId="8" hidden="1"/>
    <cellStyle name="Hyperlink" xfId="9781" builtinId="8" hidden="1"/>
    <cellStyle name="Hyperlink" xfId="9783" builtinId="8" hidden="1"/>
    <cellStyle name="Hyperlink" xfId="9785" builtinId="8" hidden="1"/>
    <cellStyle name="Hyperlink" xfId="9787" builtinId="8" hidden="1"/>
    <cellStyle name="Hyperlink" xfId="9789" builtinId="8" hidden="1"/>
    <cellStyle name="Hyperlink" xfId="9791" builtinId="8" hidden="1"/>
    <cellStyle name="Hyperlink" xfId="9793" builtinId="8" hidden="1"/>
    <cellStyle name="Hyperlink" xfId="9795" builtinId="8" hidden="1"/>
    <cellStyle name="Hyperlink" xfId="9797" builtinId="8" hidden="1"/>
    <cellStyle name="Hyperlink" xfId="9799" builtinId="8" hidden="1"/>
    <cellStyle name="Hyperlink" xfId="9801" builtinId="8" hidden="1"/>
    <cellStyle name="Hyperlink" xfId="9803" builtinId="8" hidden="1"/>
    <cellStyle name="Hyperlink" xfId="9805" builtinId="8" hidden="1"/>
    <cellStyle name="Hyperlink" xfId="9807" builtinId="8" hidden="1"/>
    <cellStyle name="Hyperlink" xfId="9809" builtinId="8" hidden="1"/>
    <cellStyle name="Hyperlink" xfId="9811" builtinId="8" hidden="1"/>
    <cellStyle name="Hyperlink" xfId="9813" builtinId="8" hidden="1"/>
    <cellStyle name="Hyperlink" xfId="9815" builtinId="8" hidden="1"/>
    <cellStyle name="Hyperlink" xfId="9817" builtinId="8" hidden="1"/>
    <cellStyle name="Hyperlink" xfId="9819" builtinId="8" hidden="1"/>
    <cellStyle name="Hyperlink" xfId="9821" builtinId="8" hidden="1"/>
    <cellStyle name="Hyperlink" xfId="9823" builtinId="8" hidden="1"/>
    <cellStyle name="Hyperlink" xfId="9825" builtinId="8" hidden="1"/>
    <cellStyle name="Hyperlink" xfId="9827" builtinId="8" hidden="1"/>
    <cellStyle name="Hyperlink" xfId="9829" builtinId="8" hidden="1"/>
    <cellStyle name="Hyperlink" xfId="9831" builtinId="8" hidden="1"/>
    <cellStyle name="Hyperlink" xfId="9833" builtinId="8" hidden="1"/>
    <cellStyle name="Hyperlink" xfId="9835" builtinId="8" hidden="1"/>
    <cellStyle name="Hyperlink" xfId="9837" builtinId="8" hidden="1"/>
    <cellStyle name="Hyperlink" xfId="9839" builtinId="8" hidden="1"/>
    <cellStyle name="Hyperlink" xfId="9841" builtinId="8" hidden="1"/>
    <cellStyle name="Hyperlink" xfId="9843" builtinId="8" hidden="1"/>
    <cellStyle name="Hyperlink" xfId="9845" builtinId="8" hidden="1"/>
    <cellStyle name="Hyperlink" xfId="9847" builtinId="8" hidden="1"/>
    <cellStyle name="Hyperlink" xfId="9849" builtinId="8" hidden="1"/>
    <cellStyle name="Hyperlink" xfId="9851" builtinId="8" hidden="1"/>
    <cellStyle name="Hyperlink" xfId="9853" builtinId="8" hidden="1"/>
    <cellStyle name="Hyperlink" xfId="9855" builtinId="8" hidden="1"/>
    <cellStyle name="Hyperlink" xfId="9857" builtinId="8" hidden="1"/>
    <cellStyle name="Hyperlink" xfId="9859" builtinId="8" hidden="1"/>
    <cellStyle name="Hyperlink" xfId="9861" builtinId="8" hidden="1"/>
    <cellStyle name="Hyperlink" xfId="9863" builtinId="8" hidden="1"/>
    <cellStyle name="Hyperlink" xfId="9865" builtinId="8" hidden="1"/>
    <cellStyle name="Hyperlink" xfId="9867" builtinId="8" hidden="1"/>
    <cellStyle name="Hyperlink" xfId="9869" builtinId="8" hidden="1"/>
    <cellStyle name="Hyperlink" xfId="9871" builtinId="8" hidden="1"/>
    <cellStyle name="Hyperlink" xfId="9873" builtinId="8" hidden="1"/>
    <cellStyle name="Hyperlink" xfId="9875" builtinId="8" hidden="1"/>
    <cellStyle name="Hyperlink" xfId="9877" builtinId="8" hidden="1"/>
    <cellStyle name="Hyperlink" xfId="9879" builtinId="8" hidden="1"/>
    <cellStyle name="Hyperlink" xfId="9881" builtinId="8" hidden="1"/>
    <cellStyle name="Hyperlink" xfId="9883" builtinId="8" hidden="1"/>
    <cellStyle name="Hyperlink" xfId="9885" builtinId="8" hidden="1"/>
    <cellStyle name="Hyperlink" xfId="9887" builtinId="8" hidden="1"/>
    <cellStyle name="Hyperlink" xfId="9889" builtinId="8" hidden="1"/>
    <cellStyle name="Hyperlink" xfId="9891" builtinId="8" hidden="1"/>
    <cellStyle name="Hyperlink" xfId="9893" builtinId="8" hidden="1"/>
    <cellStyle name="Hyperlink" xfId="9895" builtinId="8" hidden="1"/>
    <cellStyle name="Hyperlink" xfId="9897" builtinId="8" hidden="1"/>
    <cellStyle name="Hyperlink" xfId="9899" builtinId="8" hidden="1"/>
    <cellStyle name="Hyperlink" xfId="9901" builtinId="8" hidden="1"/>
    <cellStyle name="Hyperlink" xfId="9903" builtinId="8" hidden="1"/>
    <cellStyle name="Hyperlink" xfId="9905" builtinId="8" hidden="1"/>
    <cellStyle name="Hyperlink" xfId="9907" builtinId="8" hidden="1"/>
    <cellStyle name="Hyperlink" xfId="9909" builtinId="8" hidden="1"/>
    <cellStyle name="Hyperlink" xfId="9911" builtinId="8" hidden="1"/>
    <cellStyle name="Hyperlink" xfId="9913" builtinId="8" hidden="1"/>
    <cellStyle name="Hyperlink" xfId="9915" builtinId="8" hidden="1"/>
    <cellStyle name="Hyperlink" xfId="9917" builtinId="8" hidden="1"/>
    <cellStyle name="Hyperlink" xfId="9919" builtinId="8" hidden="1"/>
    <cellStyle name="Hyperlink" xfId="9921" builtinId="8" hidden="1"/>
    <cellStyle name="Hyperlink" xfId="9923" builtinId="8" hidden="1"/>
    <cellStyle name="Hyperlink" xfId="9925" builtinId="8" hidden="1"/>
    <cellStyle name="Hyperlink" xfId="9927" builtinId="8" hidden="1"/>
    <cellStyle name="Hyperlink" xfId="9929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89" builtinId="8" hidden="1"/>
    <cellStyle name="Hyperlink" xfId="9991" builtinId="8" hidden="1"/>
    <cellStyle name="Hyperlink" xfId="9993" builtinId="8" hidden="1"/>
    <cellStyle name="Hyperlink" xfId="9995" builtinId="8" hidden="1"/>
    <cellStyle name="Hyperlink" xfId="9997" builtinId="8" hidden="1"/>
    <cellStyle name="Hyperlink" xfId="9999" builtinId="8" hidden="1"/>
    <cellStyle name="Hyperlink" xfId="10001" builtinId="8" hidden="1"/>
    <cellStyle name="Hyperlink" xfId="10003" builtinId="8" hidden="1"/>
    <cellStyle name="Hyperlink" xfId="10005" builtinId="8" hidden="1"/>
    <cellStyle name="Hyperlink" xfId="10007" builtinId="8" hidden="1"/>
    <cellStyle name="Hyperlink" xfId="10009" builtinId="8" hidden="1"/>
    <cellStyle name="Hyperlink" xfId="10011" builtinId="8" hidden="1"/>
    <cellStyle name="Hyperlink" xfId="10013" builtinId="8" hidden="1"/>
    <cellStyle name="Hyperlink" xfId="10015" builtinId="8" hidden="1"/>
    <cellStyle name="Hyperlink" xfId="10017" builtinId="8" hidden="1"/>
    <cellStyle name="Hyperlink" xfId="10019" builtinId="8" hidden="1"/>
    <cellStyle name="Hyperlink" xfId="10021" builtinId="8" hidden="1"/>
    <cellStyle name="Hyperlink" xfId="10023" builtinId="8" hidden="1"/>
    <cellStyle name="Hyperlink" xfId="10025" builtinId="8" hidden="1"/>
    <cellStyle name="Hyperlink" xfId="10027" builtinId="8" hidden="1"/>
    <cellStyle name="Hyperlink" xfId="10029" builtinId="8" hidden="1"/>
    <cellStyle name="Hyperlink" xfId="10031" builtinId="8" hidden="1"/>
    <cellStyle name="Hyperlink" xfId="10033" builtinId="8" hidden="1"/>
    <cellStyle name="Hyperlink" xfId="10035" builtinId="8" hidden="1"/>
    <cellStyle name="Hyperlink" xfId="10037" builtinId="8" hidden="1"/>
    <cellStyle name="Hyperlink" xfId="10039" builtinId="8" hidden="1"/>
    <cellStyle name="Hyperlink" xfId="10041" builtinId="8" hidden="1"/>
    <cellStyle name="Hyperlink" xfId="10043" builtinId="8" hidden="1"/>
    <cellStyle name="Hyperlink" xfId="10045" builtinId="8" hidden="1"/>
    <cellStyle name="Hyperlink" xfId="10047" builtinId="8" hidden="1"/>
    <cellStyle name="Hyperlink" xfId="10049" builtinId="8" hidden="1"/>
    <cellStyle name="Hyperlink" xfId="10051" builtinId="8" hidden="1"/>
    <cellStyle name="Hyperlink" xfId="10053" builtinId="8" hidden="1"/>
    <cellStyle name="Hyperlink" xfId="10055" builtinId="8" hidden="1"/>
    <cellStyle name="Hyperlink" xfId="10057" builtinId="8" hidden="1"/>
    <cellStyle name="Hyperlink" xfId="10059" builtinId="8" hidden="1"/>
    <cellStyle name="Hyperlink" xfId="10061" builtinId="8" hidden="1"/>
    <cellStyle name="Hyperlink" xfId="10063" builtinId="8" hidden="1"/>
    <cellStyle name="Hyperlink" xfId="10065" builtinId="8" hidden="1"/>
    <cellStyle name="Hyperlink" xfId="10067" builtinId="8" hidden="1"/>
    <cellStyle name="Hyperlink" xfId="10069" builtinId="8" hidden="1"/>
    <cellStyle name="Hyperlink" xfId="10071" builtinId="8" hidden="1"/>
    <cellStyle name="Hyperlink" xfId="10073" builtinId="8" hidden="1"/>
    <cellStyle name="Hyperlink" xfId="10075" builtinId="8" hidden="1"/>
    <cellStyle name="Hyperlink" xfId="10077" builtinId="8" hidden="1"/>
    <cellStyle name="Hyperlink" xfId="10079" builtinId="8" hidden="1"/>
    <cellStyle name="Hyperlink" xfId="10081" builtinId="8" hidden="1"/>
    <cellStyle name="Hyperlink" xfId="10083" builtinId="8" hidden="1"/>
    <cellStyle name="Hyperlink" xfId="10085" builtinId="8" hidden="1"/>
    <cellStyle name="Hyperlink" xfId="10087" builtinId="8" hidden="1"/>
    <cellStyle name="Hyperlink" xfId="10089" builtinId="8" hidden="1"/>
    <cellStyle name="Hyperlink" xfId="10091" builtinId="8" hidden="1"/>
    <cellStyle name="Hyperlink" xfId="10093" builtinId="8" hidden="1"/>
    <cellStyle name="Hyperlink" xfId="10095" builtinId="8" hidden="1"/>
    <cellStyle name="Hyperlink" xfId="10097" builtinId="8" hidden="1"/>
    <cellStyle name="Hyperlink" xfId="10099" builtinId="8" hidden="1"/>
    <cellStyle name="Hyperlink" xfId="10101" builtinId="8" hidden="1"/>
    <cellStyle name="Hyperlink" xfId="10103" builtinId="8" hidden="1"/>
    <cellStyle name="Hyperlink" xfId="10105" builtinId="8" hidden="1"/>
    <cellStyle name="Hyperlink" xfId="10107" builtinId="8" hidden="1"/>
    <cellStyle name="Hyperlink" xfId="10109" builtinId="8" hidden="1"/>
    <cellStyle name="Hyperlink" xfId="10111" builtinId="8" hidden="1"/>
    <cellStyle name="Hyperlink" xfId="10113" builtinId="8" hidden="1"/>
    <cellStyle name="Hyperlink" xfId="10115" builtinId="8" hidden="1"/>
    <cellStyle name="Hyperlink" xfId="10117" builtinId="8" hidden="1"/>
    <cellStyle name="Hyperlink" xfId="10119" builtinId="8" hidden="1"/>
    <cellStyle name="Hyperlink" xfId="10121" builtinId="8" hidden="1"/>
    <cellStyle name="Hyperlink" xfId="10123" builtinId="8" hidden="1"/>
    <cellStyle name="Hyperlink" xfId="10125" builtinId="8" hidden="1"/>
    <cellStyle name="Hyperlink" xfId="10127" builtinId="8" hidden="1"/>
    <cellStyle name="Hyperlink" xfId="10129" builtinId="8" hidden="1"/>
    <cellStyle name="Hyperlink" xfId="10131" builtinId="8" hidden="1"/>
    <cellStyle name="Hyperlink" xfId="10133" builtinId="8" hidden="1"/>
    <cellStyle name="Hyperlink" xfId="10135" builtinId="8" hidden="1"/>
    <cellStyle name="Hyperlink" xfId="10137" builtinId="8" hidden="1"/>
    <cellStyle name="Hyperlink" xfId="10139" builtinId="8" hidden="1"/>
    <cellStyle name="Hyperlink" xfId="10141" builtinId="8" hidden="1"/>
    <cellStyle name="Hyperlink" xfId="10143" builtinId="8" hidden="1"/>
    <cellStyle name="Hyperlink" xfId="10145" builtinId="8" hidden="1"/>
    <cellStyle name="Hyperlink" xfId="10147" builtinId="8" hidden="1"/>
    <cellStyle name="Hyperlink" xfId="10149" builtinId="8" hidden="1"/>
    <cellStyle name="Hyperlink" xfId="10151" builtinId="8" hidden="1"/>
    <cellStyle name="Hyperlink" xfId="10153" builtinId="8" hidden="1"/>
    <cellStyle name="Hyperlink" xfId="10155" builtinId="8" hidden="1"/>
    <cellStyle name="Hyperlink" xfId="10157" builtinId="8" hidden="1"/>
    <cellStyle name="Hyperlink" xfId="10159" builtinId="8" hidden="1"/>
    <cellStyle name="Hyperlink" xfId="10161" builtinId="8" hidden="1"/>
    <cellStyle name="Hyperlink" xfId="10163" builtinId="8" hidden="1"/>
    <cellStyle name="Hyperlink" xfId="10165" builtinId="8" hidden="1"/>
    <cellStyle name="Hyperlink" xfId="10167" builtinId="8" hidden="1"/>
    <cellStyle name="Hyperlink" xfId="10169" builtinId="8" hidden="1"/>
    <cellStyle name="Hyperlink" xfId="10171" builtinId="8" hidden="1"/>
    <cellStyle name="Hyperlink" xfId="10173" builtinId="8" hidden="1"/>
    <cellStyle name="Hyperlink" xfId="10175" builtinId="8" hidden="1"/>
    <cellStyle name="Hyperlink" xfId="10177" builtinId="8" hidden="1"/>
    <cellStyle name="Hyperlink" xfId="10179" builtinId="8" hidden="1"/>
    <cellStyle name="Hyperlink" xfId="10181" builtinId="8" hidden="1"/>
    <cellStyle name="Hyperlink" xfId="10183" builtinId="8" hidden="1"/>
    <cellStyle name="Hyperlink" xfId="10185" builtinId="8" hidden="1"/>
    <cellStyle name="Hyperlink" xfId="10187" builtinId="8" hidden="1"/>
    <cellStyle name="Hyperlink" xfId="10189" builtinId="8" hidden="1"/>
    <cellStyle name="Hyperlink" xfId="10191" builtinId="8" hidden="1"/>
    <cellStyle name="Hyperlink" xfId="10193" builtinId="8" hidden="1"/>
    <cellStyle name="Hyperlink" xfId="10195" builtinId="8" hidden="1"/>
    <cellStyle name="Hyperlink" xfId="10197" builtinId="8" hidden="1"/>
    <cellStyle name="Hyperlink" xfId="10199" builtinId="8" hidden="1"/>
    <cellStyle name="Hyperlink" xfId="10201" builtinId="8" hidden="1"/>
    <cellStyle name="Hyperlink" xfId="10203" builtinId="8" hidden="1"/>
    <cellStyle name="Hyperlink" xfId="10205" builtinId="8" hidden="1"/>
    <cellStyle name="Hyperlink" xfId="10207" builtinId="8" hidden="1"/>
    <cellStyle name="Hyperlink" xfId="10209" builtinId="8" hidden="1"/>
    <cellStyle name="Hyperlink" xfId="10211" builtinId="8" hidden="1"/>
    <cellStyle name="Hyperlink" xfId="10213" builtinId="8" hidden="1"/>
    <cellStyle name="Hyperlink" xfId="10215" builtinId="8" hidden="1"/>
    <cellStyle name="Hyperlink" xfId="10217" builtinId="8" hidden="1"/>
    <cellStyle name="Hyperlink" xfId="10219" builtinId="8" hidden="1"/>
    <cellStyle name="Hyperlink" xfId="10221" builtinId="8" hidden="1"/>
    <cellStyle name="Hyperlink" xfId="10223" builtinId="8" hidden="1"/>
    <cellStyle name="Hyperlink" xfId="10225" builtinId="8" hidden="1"/>
    <cellStyle name="Hyperlink" xfId="10227" builtinId="8" hidden="1"/>
    <cellStyle name="Hyperlink" xfId="10229" builtinId="8" hidden="1"/>
    <cellStyle name="Hyperlink" xfId="10231" builtinId="8" hidden="1"/>
    <cellStyle name="Hyperlink" xfId="10233" builtinId="8" hidden="1"/>
    <cellStyle name="Hyperlink" xfId="10235" builtinId="8" hidden="1"/>
    <cellStyle name="Hyperlink" xfId="10237" builtinId="8" hidden="1"/>
    <cellStyle name="Hyperlink" xfId="10239" builtinId="8" hidden="1"/>
    <cellStyle name="Hyperlink" xfId="10241" builtinId="8" hidden="1"/>
    <cellStyle name="Hyperlink" xfId="10243" builtinId="8" hidden="1"/>
    <cellStyle name="Hyperlink" xfId="10245" builtinId="8" hidden="1"/>
    <cellStyle name="Hyperlink" xfId="10247" builtinId="8" hidden="1"/>
    <cellStyle name="Hyperlink" xfId="10249" builtinId="8" hidden="1"/>
    <cellStyle name="Hyperlink" xfId="10251" builtinId="8" hidden="1"/>
    <cellStyle name="Hyperlink" xfId="10253" builtinId="8" hidden="1"/>
    <cellStyle name="Hyperlink" xfId="10255" builtinId="8" hidden="1"/>
    <cellStyle name="Hyperlink" xfId="10257" builtinId="8" hidden="1"/>
    <cellStyle name="Hyperlink" xfId="10259" builtinId="8" hidden="1"/>
    <cellStyle name="Hyperlink" xfId="10261" builtinId="8" hidden="1"/>
    <cellStyle name="Hyperlink" xfId="10263" builtinId="8" hidden="1"/>
    <cellStyle name="Hyperlink" xfId="10265" builtinId="8" hidden="1"/>
    <cellStyle name="Hyperlink" xfId="10267" builtinId="8" hidden="1"/>
    <cellStyle name="Hyperlink" xfId="10269" builtinId="8" hidden="1"/>
    <cellStyle name="Hyperlink" xfId="10271" builtinId="8" hidden="1"/>
    <cellStyle name="Hyperlink" xfId="10273" builtinId="8" hidden="1"/>
    <cellStyle name="Hyperlink" xfId="10275" builtinId="8" hidden="1"/>
    <cellStyle name="Hyperlink" xfId="10277" builtinId="8" hidden="1"/>
    <cellStyle name="Hyperlink" xfId="10279" builtinId="8" hidden="1"/>
    <cellStyle name="Hyperlink" xfId="10281" builtinId="8" hidden="1"/>
    <cellStyle name="Hyperlink" xfId="10283" builtinId="8" hidden="1"/>
    <cellStyle name="Hyperlink" xfId="10285" builtinId="8" hidden="1"/>
    <cellStyle name="Hyperlink" xfId="10287" builtinId="8" hidden="1"/>
    <cellStyle name="Hyperlink" xfId="10289" builtinId="8" hidden="1"/>
    <cellStyle name="Hyperlink" xfId="10291" builtinId="8" hidden="1"/>
    <cellStyle name="Hyperlink" xfId="10293" builtinId="8" hidden="1"/>
    <cellStyle name="Hyperlink" xfId="10295" builtinId="8" hidden="1"/>
    <cellStyle name="Hyperlink" xfId="10297" builtinId="8" hidden="1"/>
    <cellStyle name="Hyperlink" xfId="10299" builtinId="8" hidden="1"/>
    <cellStyle name="Hyperlink" xfId="10301" builtinId="8" hidden="1"/>
    <cellStyle name="Hyperlink" xfId="10303" builtinId="8" hidden="1"/>
    <cellStyle name="Hyperlink" xfId="10305" builtinId="8" hidden="1"/>
    <cellStyle name="Hyperlink" xfId="10307" builtinId="8" hidden="1"/>
    <cellStyle name="Hyperlink" xfId="10309" builtinId="8" hidden="1"/>
    <cellStyle name="Hyperlink" xfId="10311" builtinId="8" hidden="1"/>
    <cellStyle name="Hyperlink" xfId="10313" builtinId="8" hidden="1"/>
    <cellStyle name="Hyperlink" xfId="10315" builtinId="8" hidden="1"/>
    <cellStyle name="Hyperlink" xfId="10317" builtinId="8" hidden="1"/>
    <cellStyle name="Hyperlink" xfId="10319" builtinId="8" hidden="1"/>
    <cellStyle name="Hyperlink" xfId="10321" builtinId="8" hidden="1"/>
    <cellStyle name="Hyperlink" xfId="10323" builtinId="8" hidden="1"/>
    <cellStyle name="Hyperlink" xfId="10325" builtinId="8" hidden="1"/>
    <cellStyle name="Hyperlink" xfId="10327" builtinId="8" hidden="1"/>
    <cellStyle name="Hyperlink" xfId="10329" builtinId="8" hidden="1"/>
    <cellStyle name="Hyperlink" xfId="10331" builtinId="8" hidden="1"/>
    <cellStyle name="Hyperlink" xfId="10333" builtinId="8" hidden="1"/>
    <cellStyle name="Hyperlink" xfId="10335" builtinId="8" hidden="1"/>
    <cellStyle name="Hyperlink" xfId="10337" builtinId="8" hidden="1"/>
    <cellStyle name="Hyperlink" xfId="10339" builtinId="8" hidden="1"/>
    <cellStyle name="Hyperlink" xfId="10341" builtinId="8" hidden="1"/>
    <cellStyle name="Hyperlink" xfId="10343" builtinId="8" hidden="1"/>
    <cellStyle name="Hyperlink" xfId="10345" builtinId="8" hidden="1"/>
    <cellStyle name="Hyperlink" xfId="10347" builtinId="8" hidden="1"/>
    <cellStyle name="Hyperlink" xfId="10349" builtinId="8" hidden="1"/>
    <cellStyle name="Hyperlink" xfId="10351" builtinId="8" hidden="1"/>
    <cellStyle name="Hyperlink" xfId="10353" builtinId="8" hidden="1"/>
    <cellStyle name="Hyperlink" xfId="10355" builtinId="8" hidden="1"/>
    <cellStyle name="Hyperlink" xfId="10357" builtinId="8" hidden="1"/>
    <cellStyle name="Hyperlink" xfId="10359" builtinId="8" hidden="1"/>
    <cellStyle name="Hyperlink" xfId="10361" builtinId="8" hidden="1"/>
    <cellStyle name="Hyperlink" xfId="10363" builtinId="8" hidden="1"/>
    <cellStyle name="Hyperlink" xfId="10365" builtinId="8" hidden="1"/>
    <cellStyle name="Hyperlink" xfId="10367" builtinId="8" hidden="1"/>
    <cellStyle name="Hyperlink" xfId="10369" builtinId="8" hidden="1"/>
    <cellStyle name="Hyperlink" xfId="10371" builtinId="8" hidden="1"/>
    <cellStyle name="Hyperlink" xfId="10373" builtinId="8" hidden="1"/>
    <cellStyle name="Hyperlink" xfId="10375" builtinId="8" hidden="1"/>
    <cellStyle name="Hyperlink" xfId="10377" builtinId="8" hidden="1"/>
    <cellStyle name="Hyperlink" xfId="10379" builtinId="8" hidden="1"/>
    <cellStyle name="Hyperlink" xfId="10381" builtinId="8" hidden="1"/>
    <cellStyle name="Hyperlink" xfId="10383" builtinId="8" hidden="1"/>
    <cellStyle name="Hyperlink" xfId="10385" builtinId="8" hidden="1"/>
    <cellStyle name="Hyperlink" xfId="10387" builtinId="8" hidden="1"/>
    <cellStyle name="Hyperlink" xfId="10389" builtinId="8" hidden="1"/>
    <cellStyle name="Hyperlink" xfId="10391" builtinId="8" hidden="1"/>
    <cellStyle name="Hyperlink" xfId="10393" builtinId="8" hidden="1"/>
    <cellStyle name="Hyperlink" xfId="10395" builtinId="8" hidden="1"/>
    <cellStyle name="Hyperlink" xfId="10397" builtinId="8" hidden="1"/>
    <cellStyle name="Hyperlink" xfId="10399" builtinId="8" hidden="1"/>
    <cellStyle name="Hyperlink" xfId="10401" builtinId="8" hidden="1"/>
    <cellStyle name="Hyperlink" xfId="10403" builtinId="8" hidden="1"/>
    <cellStyle name="Hyperlink" xfId="10405" builtinId="8" hidden="1"/>
    <cellStyle name="Hyperlink" xfId="10407" builtinId="8" hidden="1"/>
    <cellStyle name="Hyperlink" xfId="10409" builtinId="8" hidden="1"/>
    <cellStyle name="Hyperlink" xfId="10411" builtinId="8" hidden="1"/>
    <cellStyle name="Hyperlink" xfId="10413" builtinId="8" hidden="1"/>
    <cellStyle name="Hyperlink" xfId="10415" builtinId="8" hidden="1"/>
    <cellStyle name="Hyperlink" xfId="10417" builtinId="8" hidden="1"/>
    <cellStyle name="Hyperlink" xfId="10419" builtinId="8" hidden="1"/>
    <cellStyle name="Hyperlink" xfId="10421" builtinId="8" hidden="1"/>
    <cellStyle name="Hyperlink" xfId="10423" builtinId="8" hidden="1"/>
    <cellStyle name="Hyperlink" xfId="10425" builtinId="8" hidden="1"/>
    <cellStyle name="Hyperlink" xfId="10427" builtinId="8" hidden="1"/>
    <cellStyle name="Hyperlink" xfId="10429" builtinId="8" hidden="1"/>
    <cellStyle name="Hyperlink" xfId="10431" builtinId="8" hidden="1"/>
    <cellStyle name="Hyperlink" xfId="10433" builtinId="8" hidden="1"/>
    <cellStyle name="Hyperlink" xfId="10435" builtinId="8" hidden="1"/>
    <cellStyle name="Hyperlink" xfId="10437" builtinId="8" hidden="1"/>
    <cellStyle name="Hyperlink" xfId="10439" builtinId="8" hidden="1"/>
    <cellStyle name="Hyperlink" xfId="10441" builtinId="8" hidden="1"/>
    <cellStyle name="Hyperlink" xfId="10443" builtinId="8" hidden="1"/>
    <cellStyle name="Hyperlink" xfId="10445" builtinId="8" hidden="1"/>
    <cellStyle name="Hyperlink" xfId="10447" builtinId="8" hidden="1"/>
    <cellStyle name="Hyperlink" xfId="10449" builtinId="8" hidden="1"/>
    <cellStyle name="Hyperlink" xfId="10451" builtinId="8" hidden="1"/>
    <cellStyle name="Hyperlink" xfId="10453" builtinId="8" hidden="1"/>
    <cellStyle name="Hyperlink" xfId="10455" builtinId="8" hidden="1"/>
    <cellStyle name="Hyperlink" xfId="10457" builtinId="8" hidden="1"/>
    <cellStyle name="Hyperlink" xfId="10459" builtinId="8" hidden="1"/>
    <cellStyle name="Hyperlink" xfId="10461" builtinId="8" hidden="1"/>
    <cellStyle name="Hyperlink" xfId="10463" builtinId="8" hidden="1"/>
    <cellStyle name="Hyperlink" xfId="10465" builtinId="8" hidden="1"/>
    <cellStyle name="Hyperlink" xfId="10467" builtinId="8" hidden="1"/>
    <cellStyle name="Hyperlink" xfId="10469" builtinId="8" hidden="1"/>
    <cellStyle name="Hyperlink" xfId="10471" builtinId="8" hidden="1"/>
    <cellStyle name="Hyperlink" xfId="10473" builtinId="8" hidden="1"/>
    <cellStyle name="Hyperlink" xfId="10475" builtinId="8" hidden="1"/>
    <cellStyle name="Hyperlink" xfId="10477" builtinId="8" hidden="1"/>
    <cellStyle name="Hyperlink" xfId="10479" builtinId="8" hidden="1"/>
    <cellStyle name="Hyperlink" xfId="10481" builtinId="8" hidden="1"/>
    <cellStyle name="Hyperlink" xfId="10483" builtinId="8" hidden="1"/>
    <cellStyle name="Hyperlink" xfId="10485" builtinId="8" hidden="1"/>
    <cellStyle name="Hyperlink" xfId="10487" builtinId="8" hidden="1"/>
    <cellStyle name="Hyperlink" xfId="10489" builtinId="8" hidden="1"/>
    <cellStyle name="Hyperlink" xfId="10491" builtinId="8" hidden="1"/>
    <cellStyle name="Hyperlink" xfId="10493" builtinId="8" hidden="1"/>
    <cellStyle name="Hyperlink" xfId="10495" builtinId="8" hidden="1"/>
    <cellStyle name="Hyperlink" xfId="10497" builtinId="8" hidden="1"/>
    <cellStyle name="Hyperlink" xfId="10499" builtinId="8" hidden="1"/>
    <cellStyle name="Hyperlink" xfId="10501" builtinId="8" hidden="1"/>
    <cellStyle name="Hyperlink" xfId="10503" builtinId="8" hidden="1"/>
    <cellStyle name="Hyperlink" xfId="10505" builtinId="8" hidden="1"/>
    <cellStyle name="Hyperlink" xfId="10507" builtinId="8" hidden="1"/>
    <cellStyle name="Hyperlink" xfId="10509" builtinId="8" hidden="1"/>
    <cellStyle name="Hyperlink" xfId="10511" builtinId="8" hidden="1"/>
    <cellStyle name="Hyperlink" xfId="10513" builtinId="8" hidden="1"/>
    <cellStyle name="Hyperlink" xfId="10515" builtinId="8" hidden="1"/>
    <cellStyle name="Hyperlink" xfId="10517" builtinId="8" hidden="1"/>
    <cellStyle name="Hyperlink" xfId="10519" builtinId="8" hidden="1"/>
    <cellStyle name="Hyperlink" xfId="10521" builtinId="8" hidden="1"/>
    <cellStyle name="Hyperlink" xfId="10523" builtinId="8" hidden="1"/>
    <cellStyle name="Hyperlink" xfId="10525" builtinId="8" hidden="1"/>
    <cellStyle name="Hyperlink" xfId="10527" builtinId="8" hidden="1"/>
    <cellStyle name="Hyperlink" xfId="10529" builtinId="8" hidden="1"/>
    <cellStyle name="Hyperlink" xfId="10531" builtinId="8" hidden="1"/>
    <cellStyle name="Hyperlink" xfId="10533" builtinId="8" hidden="1"/>
    <cellStyle name="Hyperlink" xfId="10535" builtinId="8" hidden="1"/>
    <cellStyle name="Hyperlink" xfId="10537" builtinId="8" hidden="1"/>
    <cellStyle name="Hyperlink" xfId="10539" builtinId="8" hidden="1"/>
    <cellStyle name="Hyperlink" xfId="10541" builtinId="8" hidden="1"/>
    <cellStyle name="Hyperlink" xfId="10543" builtinId="8" hidden="1"/>
    <cellStyle name="Hyperlink" xfId="10545" builtinId="8" hidden="1"/>
    <cellStyle name="Hyperlink" xfId="10547" builtinId="8" hidden="1"/>
    <cellStyle name="Hyperlink" xfId="10549" builtinId="8" hidden="1"/>
    <cellStyle name="Hyperlink" xfId="10551" builtinId="8" hidden="1"/>
    <cellStyle name="Hyperlink" xfId="10553" builtinId="8" hidden="1"/>
    <cellStyle name="Hyperlink" xfId="10555" builtinId="8" hidden="1"/>
    <cellStyle name="Hyperlink" xfId="10557" builtinId="8" hidden="1"/>
    <cellStyle name="Hyperlink" xfId="10559" builtinId="8" hidden="1"/>
    <cellStyle name="Hyperlink" xfId="10561" builtinId="8" hidden="1"/>
    <cellStyle name="Hyperlink" xfId="10563" builtinId="8" hidden="1"/>
    <cellStyle name="Hyperlink" xfId="10565" builtinId="8" hidden="1"/>
    <cellStyle name="Hyperlink" xfId="10567" builtinId="8" hidden="1"/>
    <cellStyle name="Hyperlink" xfId="10569" builtinId="8" hidden="1"/>
    <cellStyle name="Hyperlink" xfId="10571" builtinId="8" hidden="1"/>
    <cellStyle name="Hyperlink" xfId="10573" builtinId="8" hidden="1"/>
    <cellStyle name="Hyperlink" xfId="10575" builtinId="8" hidden="1"/>
    <cellStyle name="Hyperlink" xfId="10577" builtinId="8" hidden="1"/>
    <cellStyle name="Hyperlink" xfId="10579" builtinId="8" hidden="1"/>
    <cellStyle name="Hyperlink" xfId="10581" builtinId="8" hidden="1"/>
    <cellStyle name="Hyperlink" xfId="10583" builtinId="8" hidden="1"/>
    <cellStyle name="Hyperlink" xfId="10585" builtinId="8" hidden="1"/>
    <cellStyle name="Hyperlink" xfId="10587" builtinId="8" hidden="1"/>
    <cellStyle name="Hyperlink" xfId="10589" builtinId="8" hidden="1"/>
    <cellStyle name="Hyperlink" xfId="10591" builtinId="8" hidden="1"/>
    <cellStyle name="Hyperlink" xfId="10593" builtinId="8" hidden="1"/>
    <cellStyle name="Hyperlink" xfId="10595" builtinId="8" hidden="1"/>
    <cellStyle name="Hyperlink" xfId="10597" builtinId="8" hidden="1"/>
    <cellStyle name="Hyperlink" xfId="10599" builtinId="8" hidden="1"/>
    <cellStyle name="Hyperlink" xfId="10601" builtinId="8" hidden="1"/>
    <cellStyle name="Hyperlink" xfId="10603" builtinId="8" hidden="1"/>
    <cellStyle name="Hyperlink" xfId="10605" builtinId="8" hidden="1"/>
    <cellStyle name="Hyperlink" xfId="10607" builtinId="8" hidden="1"/>
    <cellStyle name="Hyperlink" xfId="10609" builtinId="8" hidden="1"/>
    <cellStyle name="Hyperlink" xfId="10611" builtinId="8" hidden="1"/>
    <cellStyle name="Hyperlink" xfId="10613" builtinId="8" hidden="1"/>
    <cellStyle name="Hyperlink" xfId="10615" builtinId="8" hidden="1"/>
    <cellStyle name="Hyperlink" xfId="10617" builtinId="8" hidden="1"/>
    <cellStyle name="Hyperlink" xfId="10619" builtinId="8" hidden="1"/>
    <cellStyle name="Hyperlink" xfId="10621" builtinId="8" hidden="1"/>
    <cellStyle name="Hyperlink" xfId="10623" builtinId="8" hidden="1"/>
    <cellStyle name="Hyperlink" xfId="10625" builtinId="8" hidden="1"/>
    <cellStyle name="Hyperlink" xfId="10627" builtinId="8" hidden="1"/>
    <cellStyle name="Hyperlink" xfId="10629" builtinId="8" hidden="1"/>
    <cellStyle name="Hyperlink" xfId="10631" builtinId="8" hidden="1"/>
    <cellStyle name="Hyperlink" xfId="10633" builtinId="8" hidden="1"/>
    <cellStyle name="Hyperlink" xfId="10635" builtinId="8" hidden="1"/>
    <cellStyle name="Hyperlink" xfId="10637" builtinId="8" hidden="1"/>
    <cellStyle name="Hyperlink" xfId="10639" builtinId="8" hidden="1"/>
    <cellStyle name="Hyperlink" xfId="10641" builtinId="8" hidden="1"/>
    <cellStyle name="Hyperlink" xfId="10643" builtinId="8" hidden="1"/>
    <cellStyle name="Hyperlink" xfId="10645" builtinId="8" hidden="1"/>
    <cellStyle name="Hyperlink" xfId="10647" builtinId="8" hidden="1"/>
    <cellStyle name="Hyperlink" xfId="10649" builtinId="8" hidden="1"/>
    <cellStyle name="Hyperlink" xfId="10651" builtinId="8" hidden="1"/>
    <cellStyle name="Hyperlink" xfId="10653" builtinId="8" hidden="1"/>
    <cellStyle name="Hyperlink" xfId="10655" builtinId="8" hidden="1"/>
    <cellStyle name="Hyperlink" xfId="10657" builtinId="8" hidden="1"/>
    <cellStyle name="Hyperlink" xfId="10659" builtinId="8" hidden="1"/>
    <cellStyle name="Hyperlink" xfId="10661" builtinId="8" hidden="1"/>
    <cellStyle name="Hyperlink" xfId="10663" builtinId="8" hidden="1"/>
    <cellStyle name="Hyperlink" xfId="10665" builtinId="8" hidden="1"/>
    <cellStyle name="Hyperlink" xfId="10667" builtinId="8" hidden="1"/>
    <cellStyle name="Hyperlink" xfId="10669" builtinId="8" hidden="1"/>
    <cellStyle name="Hyperlink" xfId="10671" builtinId="8" hidden="1"/>
    <cellStyle name="Hyperlink" xfId="10673" builtinId="8" hidden="1"/>
    <cellStyle name="Hyperlink" xfId="10675" builtinId="8" hidden="1"/>
    <cellStyle name="Hyperlink" xfId="10677" builtinId="8" hidden="1"/>
    <cellStyle name="Hyperlink" xfId="10679" builtinId="8" hidden="1"/>
    <cellStyle name="Hyperlink" xfId="10681" builtinId="8" hidden="1"/>
    <cellStyle name="Hyperlink" xfId="10683" builtinId="8" hidden="1"/>
    <cellStyle name="Hyperlink" xfId="10685" builtinId="8" hidden="1"/>
    <cellStyle name="Hyperlink" xfId="10687" builtinId="8" hidden="1"/>
    <cellStyle name="Hyperlink" xfId="10689" builtinId="8" hidden="1"/>
    <cellStyle name="Hyperlink" xfId="10691" builtinId="8" hidden="1"/>
    <cellStyle name="Hyperlink" xfId="10693" builtinId="8" hidden="1"/>
    <cellStyle name="Hyperlink" xfId="10695" builtinId="8" hidden="1"/>
    <cellStyle name="Hyperlink" xfId="10697" builtinId="8" hidden="1"/>
    <cellStyle name="Hyperlink" xfId="10699" builtinId="8" hidden="1"/>
    <cellStyle name="Hyperlink" xfId="10701" builtinId="8" hidden="1"/>
    <cellStyle name="Hyperlink" xfId="10703" builtinId="8" hidden="1"/>
    <cellStyle name="Hyperlink" xfId="10705" builtinId="8" hidden="1"/>
    <cellStyle name="Hyperlink" xfId="10707" builtinId="8" hidden="1"/>
    <cellStyle name="Hyperlink" xfId="10709" builtinId="8" hidden="1"/>
    <cellStyle name="Hyperlink" xfId="10711" builtinId="8" hidden="1"/>
    <cellStyle name="Hyperlink" xfId="10713" builtinId="8" hidden="1"/>
    <cellStyle name="Hyperlink" xfId="10715" builtinId="8" hidden="1"/>
    <cellStyle name="Hyperlink" xfId="10717" builtinId="8" hidden="1"/>
    <cellStyle name="Hyperlink" xfId="10719" builtinId="8" hidden="1"/>
    <cellStyle name="Hyperlink" xfId="10721" builtinId="8" hidden="1"/>
    <cellStyle name="Hyperlink" xfId="10723" builtinId="8" hidden="1"/>
    <cellStyle name="Hyperlink" xfId="10725" builtinId="8" hidden="1"/>
    <cellStyle name="Hyperlink" xfId="10727" builtinId="8" hidden="1"/>
    <cellStyle name="Hyperlink" xfId="10729" builtinId="8" hidden="1"/>
    <cellStyle name="Hyperlink" xfId="10731" builtinId="8" hidden="1"/>
    <cellStyle name="Hyperlink" xfId="10733" builtinId="8" hidden="1"/>
    <cellStyle name="Hyperlink" xfId="10735" builtinId="8" hidden="1"/>
    <cellStyle name="Hyperlink" xfId="10737" builtinId="8" hidden="1"/>
    <cellStyle name="Hyperlink" xfId="10739" builtinId="8" hidden="1"/>
    <cellStyle name="Hyperlink" xfId="10741" builtinId="8" hidden="1"/>
    <cellStyle name="Hyperlink" xfId="10743" builtinId="8" hidden="1"/>
    <cellStyle name="Hyperlink" xfId="10745" builtinId="8" hidden="1"/>
    <cellStyle name="Hyperlink" xfId="10747" builtinId="8" hidden="1"/>
    <cellStyle name="Hyperlink" xfId="10749" builtinId="8" hidden="1"/>
    <cellStyle name="Hyperlink" xfId="10751" builtinId="8" hidden="1"/>
    <cellStyle name="Hyperlink" xfId="10753" builtinId="8" hidden="1"/>
    <cellStyle name="Hyperlink" xfId="10755" builtinId="8" hidden="1"/>
    <cellStyle name="Hyperlink" xfId="10757" builtinId="8" hidden="1"/>
    <cellStyle name="Hyperlink" xfId="10759" builtinId="8" hidden="1"/>
    <cellStyle name="Hyperlink" xfId="10761" builtinId="8" hidden="1"/>
    <cellStyle name="Hyperlink" xfId="10763" builtinId="8" hidden="1"/>
    <cellStyle name="Hyperlink" xfId="10765" builtinId="8" hidden="1"/>
    <cellStyle name="Hyperlink" xfId="10767" builtinId="8" hidden="1"/>
    <cellStyle name="Hyperlink" xfId="10769" builtinId="8" hidden="1"/>
    <cellStyle name="Hyperlink" xfId="10771" builtinId="8" hidden="1"/>
    <cellStyle name="Hyperlink" xfId="10773" builtinId="8" hidden="1"/>
    <cellStyle name="Hyperlink" xfId="10775" builtinId="8" hidden="1"/>
    <cellStyle name="Hyperlink" xfId="10777" builtinId="8" hidden="1"/>
    <cellStyle name="Hyperlink" xfId="10779" builtinId="8" hidden="1"/>
    <cellStyle name="Hyperlink" xfId="10781" builtinId="8" hidden="1"/>
    <cellStyle name="Hyperlink" xfId="10783" builtinId="8" hidden="1"/>
    <cellStyle name="Hyperlink" xfId="10785" builtinId="8" hidden="1"/>
    <cellStyle name="Hyperlink" xfId="10787" builtinId="8" hidden="1"/>
    <cellStyle name="Hyperlink" xfId="10789" builtinId="8" hidden="1"/>
    <cellStyle name="Hyperlink" xfId="10791" builtinId="8" hidden="1"/>
    <cellStyle name="Hyperlink" xfId="10793" builtinId="8" hidden="1"/>
    <cellStyle name="Hyperlink" xfId="10795" builtinId="8" hidden="1"/>
    <cellStyle name="Hyperlink" xfId="10797" builtinId="8" hidden="1"/>
    <cellStyle name="Hyperlink" xfId="10799" builtinId="8" hidden="1"/>
    <cellStyle name="Hyperlink" xfId="10801" builtinId="8" hidden="1"/>
    <cellStyle name="Hyperlink" xfId="10803" builtinId="8" hidden="1"/>
    <cellStyle name="Hyperlink" xfId="10805" builtinId="8" hidden="1"/>
    <cellStyle name="Hyperlink" xfId="10807" builtinId="8" hidden="1"/>
    <cellStyle name="Hyperlink" xfId="10809" builtinId="8" hidden="1"/>
    <cellStyle name="Hyperlink" xfId="10811" builtinId="8" hidden="1"/>
    <cellStyle name="Hyperlink" xfId="10813" builtinId="8" hidden="1"/>
    <cellStyle name="Hyperlink" xfId="10815" builtinId="8" hidden="1"/>
    <cellStyle name="Hyperlink" xfId="10817" builtinId="8" hidden="1"/>
    <cellStyle name="Hyperlink" xfId="10819" builtinId="8" hidden="1"/>
    <cellStyle name="Hyperlink" xfId="10821" builtinId="8" hidden="1"/>
    <cellStyle name="Hyperlink" xfId="10823" builtinId="8" hidden="1"/>
    <cellStyle name="Hyperlink" xfId="10825" builtinId="8" hidden="1"/>
    <cellStyle name="Hyperlink" xfId="10827" builtinId="8" hidden="1"/>
    <cellStyle name="Hyperlink" xfId="10829" builtinId="8" hidden="1"/>
    <cellStyle name="Hyperlink" xfId="10831" builtinId="8" hidden="1"/>
    <cellStyle name="Hyperlink" xfId="10833" builtinId="8" hidden="1"/>
    <cellStyle name="Hyperlink" xfId="10835" builtinId="8" hidden="1"/>
    <cellStyle name="Hyperlink" xfId="10837" builtinId="8" hidden="1"/>
    <cellStyle name="Hyperlink" xfId="10839" builtinId="8" hidden="1"/>
    <cellStyle name="Hyperlink" xfId="10841" builtinId="8" hidden="1"/>
    <cellStyle name="Hyperlink" xfId="10843" builtinId="8" hidden="1"/>
    <cellStyle name="Hyperlink" xfId="10845" builtinId="8" hidden="1"/>
    <cellStyle name="Hyperlink" xfId="10847" builtinId="8" hidden="1"/>
    <cellStyle name="Hyperlink" xfId="10849" builtinId="8" hidden="1"/>
    <cellStyle name="Hyperlink" xfId="10851" builtinId="8" hidden="1"/>
    <cellStyle name="Hyperlink" xfId="10853" builtinId="8" hidden="1"/>
    <cellStyle name="Hyperlink" xfId="10855" builtinId="8" hidden="1"/>
    <cellStyle name="Hyperlink" xfId="10857" builtinId="8" hidden="1"/>
    <cellStyle name="Hyperlink" xfId="10859" builtinId="8" hidden="1"/>
    <cellStyle name="Hyperlink" xfId="10861" builtinId="8" hidden="1"/>
    <cellStyle name="Hyperlink" xfId="10863" builtinId="8" hidden="1"/>
    <cellStyle name="Hyperlink" xfId="10865" builtinId="8" hidden="1"/>
    <cellStyle name="Hyperlink" xfId="10867" builtinId="8" hidden="1"/>
    <cellStyle name="Hyperlink" xfId="10869" builtinId="8" hidden="1"/>
    <cellStyle name="Hyperlink" xfId="10871" builtinId="8" hidden="1"/>
    <cellStyle name="Hyperlink" xfId="10873" builtinId="8" hidden="1"/>
    <cellStyle name="Hyperlink" xfId="10875" builtinId="8" hidden="1"/>
    <cellStyle name="Hyperlink" xfId="10877" builtinId="8" hidden="1"/>
    <cellStyle name="Hyperlink" xfId="10879" builtinId="8" hidden="1"/>
    <cellStyle name="Hyperlink" xfId="10881" builtinId="8" hidden="1"/>
    <cellStyle name="Hyperlink" xfId="10883" builtinId="8" hidden="1"/>
    <cellStyle name="Hyperlink" xfId="10885" builtinId="8" hidden="1"/>
    <cellStyle name="Hyperlink" xfId="10887" builtinId="8" hidden="1"/>
    <cellStyle name="Hyperlink" xfId="10889" builtinId="8" hidden="1"/>
    <cellStyle name="Hyperlink" xfId="10891" builtinId="8" hidden="1"/>
    <cellStyle name="Hyperlink" xfId="10893" builtinId="8" hidden="1"/>
    <cellStyle name="Hyperlink" xfId="10895" builtinId="8" hidden="1"/>
    <cellStyle name="Hyperlink" xfId="10897" builtinId="8" hidden="1"/>
    <cellStyle name="Hyperlink" xfId="10899" builtinId="8" hidden="1"/>
    <cellStyle name="Hyperlink" xfId="10901" builtinId="8" hidden="1"/>
    <cellStyle name="Hyperlink" xfId="10903" builtinId="8" hidden="1"/>
    <cellStyle name="Hyperlink" xfId="10905" builtinId="8" hidden="1"/>
    <cellStyle name="Hyperlink" xfId="10907" builtinId="8" hidden="1"/>
    <cellStyle name="Hyperlink" xfId="10909" builtinId="8" hidden="1"/>
    <cellStyle name="Hyperlink" xfId="10911" builtinId="8" hidden="1"/>
    <cellStyle name="Hyperlink" xfId="10913" builtinId="8" hidden="1"/>
    <cellStyle name="Hyperlink" xfId="10915" builtinId="8" hidden="1"/>
    <cellStyle name="Hyperlink" xfId="10917" builtinId="8" hidden="1"/>
    <cellStyle name="Hyperlink" xfId="10919" builtinId="8" hidden="1"/>
    <cellStyle name="Hyperlink" xfId="10921" builtinId="8" hidden="1"/>
    <cellStyle name="Hyperlink" xfId="10923" builtinId="8" hidden="1"/>
    <cellStyle name="Hyperlink" xfId="10925" builtinId="8" hidden="1"/>
    <cellStyle name="Hyperlink" xfId="10927" builtinId="8" hidden="1"/>
    <cellStyle name="Hyperlink" xfId="10929" builtinId="8" hidden="1"/>
    <cellStyle name="Hyperlink" xfId="10931" builtinId="8" hidden="1"/>
    <cellStyle name="Hyperlink" xfId="10933" builtinId="8" hidden="1"/>
    <cellStyle name="Hyperlink" xfId="10935" builtinId="8" hidden="1"/>
    <cellStyle name="Hyperlink" xfId="10937" builtinId="8" hidden="1"/>
    <cellStyle name="Hyperlink" xfId="10939" builtinId="8" hidden="1"/>
    <cellStyle name="Hyperlink" xfId="10941" builtinId="8" hidden="1"/>
    <cellStyle name="Hyperlink" xfId="10943" builtinId="8" hidden="1"/>
    <cellStyle name="Hyperlink" xfId="10945" builtinId="8" hidden="1"/>
    <cellStyle name="Hyperlink" xfId="10947" builtinId="8" hidden="1"/>
    <cellStyle name="Hyperlink" xfId="10949" builtinId="8" hidden="1"/>
    <cellStyle name="Hyperlink" xfId="10951" builtinId="8" hidden="1"/>
    <cellStyle name="Hyperlink" xfId="10953" builtinId="8" hidden="1"/>
    <cellStyle name="Hyperlink" xfId="10955" builtinId="8" hidden="1"/>
    <cellStyle name="Hyperlink" xfId="10957" builtinId="8" hidden="1"/>
    <cellStyle name="Hyperlink" xfId="10959" builtinId="8" hidden="1"/>
    <cellStyle name="Hyperlink" xfId="10961" builtinId="8" hidden="1"/>
    <cellStyle name="Hyperlink" xfId="10963" builtinId="8" hidden="1"/>
    <cellStyle name="Hyperlink" xfId="10965" builtinId="8" hidden="1"/>
    <cellStyle name="Hyperlink" xfId="10967" builtinId="8" hidden="1"/>
    <cellStyle name="Hyperlink" xfId="10969" builtinId="8" hidden="1"/>
    <cellStyle name="Hyperlink" xfId="10971" builtinId="8" hidden="1"/>
    <cellStyle name="Hyperlink" xfId="10973" builtinId="8" hidden="1"/>
    <cellStyle name="Hyperlink" xfId="10975" builtinId="8" hidden="1"/>
    <cellStyle name="Hyperlink" xfId="10977" builtinId="8" hidden="1"/>
    <cellStyle name="Hyperlink" xfId="10979" builtinId="8" hidden="1"/>
    <cellStyle name="Hyperlink" xfId="10981" builtinId="8" hidden="1"/>
    <cellStyle name="Hyperlink" xfId="10983" builtinId="8" hidden="1"/>
    <cellStyle name="Hyperlink" xfId="10985" builtinId="8" hidden="1"/>
    <cellStyle name="Hyperlink" xfId="10987" builtinId="8" hidden="1"/>
    <cellStyle name="Hyperlink" xfId="10989" builtinId="8" hidden="1"/>
    <cellStyle name="Hyperlink" xfId="10991" builtinId="8" hidden="1"/>
    <cellStyle name="Hyperlink" xfId="10993" builtinId="8" hidden="1"/>
    <cellStyle name="Hyperlink" xfId="10995" builtinId="8" hidden="1"/>
    <cellStyle name="Hyperlink" xfId="10997" builtinId="8" hidden="1"/>
    <cellStyle name="Hyperlink" xfId="10999" builtinId="8" hidden="1"/>
    <cellStyle name="Hyperlink" xfId="11001" builtinId="8" hidden="1"/>
    <cellStyle name="Hyperlink" xfId="11003" builtinId="8" hidden="1"/>
    <cellStyle name="Hyperlink" xfId="11005" builtinId="8" hidden="1"/>
    <cellStyle name="Hyperlink" xfId="11007" builtinId="8" hidden="1"/>
    <cellStyle name="Hyperlink" xfId="11009" builtinId="8" hidden="1"/>
    <cellStyle name="Hyperlink" xfId="11011" builtinId="8" hidden="1"/>
    <cellStyle name="Hyperlink" xfId="11013" builtinId="8" hidden="1"/>
    <cellStyle name="Hyperlink" xfId="11015" builtinId="8" hidden="1"/>
    <cellStyle name="Hyperlink" xfId="11017" builtinId="8" hidden="1"/>
    <cellStyle name="Hyperlink" xfId="11019" builtinId="8" hidden="1"/>
    <cellStyle name="Hyperlink" xfId="11021" builtinId="8" hidden="1"/>
    <cellStyle name="Hyperlink" xfId="11023" builtinId="8" hidden="1"/>
    <cellStyle name="Hyperlink" xfId="11025" builtinId="8" hidden="1"/>
    <cellStyle name="Hyperlink" xfId="11027" builtinId="8" hidden="1"/>
    <cellStyle name="Hyperlink" xfId="11029" builtinId="8" hidden="1"/>
    <cellStyle name="Hyperlink" xfId="11031" builtinId="8" hidden="1"/>
    <cellStyle name="Hyperlink" xfId="11033" builtinId="8" hidden="1"/>
    <cellStyle name="Hyperlink" xfId="11035" builtinId="8" hidden="1"/>
    <cellStyle name="Hyperlink" xfId="11037" builtinId="8" hidden="1"/>
    <cellStyle name="Hyperlink" xfId="11039" builtinId="8" hidden="1"/>
    <cellStyle name="Hyperlink" xfId="11041" builtinId="8" hidden="1"/>
    <cellStyle name="Hyperlink" xfId="11043" builtinId="8" hidden="1"/>
    <cellStyle name="Hyperlink" xfId="11045" builtinId="8" hidden="1"/>
    <cellStyle name="Hyperlink" xfId="11047" builtinId="8" hidden="1"/>
    <cellStyle name="Hyperlink" xfId="11049" builtinId="8" hidden="1"/>
    <cellStyle name="Hyperlink" xfId="11051" builtinId="8" hidden="1"/>
    <cellStyle name="Hyperlink" xfId="11053" builtinId="8" hidden="1"/>
    <cellStyle name="Hyperlink" xfId="11055" builtinId="8" hidden="1"/>
    <cellStyle name="Hyperlink" xfId="11057" builtinId="8" hidden="1"/>
    <cellStyle name="Hyperlink" xfId="11059" builtinId="8" hidden="1"/>
    <cellStyle name="Hyperlink" xfId="11061" builtinId="8" hidden="1"/>
    <cellStyle name="Hyperlink" xfId="11063" builtinId="8" hidden="1"/>
    <cellStyle name="Hyperlink" xfId="11065" builtinId="8" hidden="1"/>
    <cellStyle name="Hyperlink" xfId="11067" builtinId="8" hidden="1"/>
    <cellStyle name="Hyperlink" xfId="11069" builtinId="8" hidden="1"/>
    <cellStyle name="Hyperlink" xfId="11071" builtinId="8" hidden="1"/>
    <cellStyle name="Hyperlink" xfId="11073" builtinId="8" hidden="1"/>
    <cellStyle name="Hyperlink" xfId="11075" builtinId="8" hidden="1"/>
    <cellStyle name="Hyperlink" xfId="11077" builtinId="8" hidden="1"/>
    <cellStyle name="Hyperlink" xfId="11079" builtinId="8" hidden="1"/>
    <cellStyle name="Hyperlink" xfId="11081" builtinId="8" hidden="1"/>
    <cellStyle name="Hyperlink" xfId="11083" builtinId="8" hidden="1"/>
    <cellStyle name="Hyperlink" xfId="11085" builtinId="8" hidden="1"/>
    <cellStyle name="Hyperlink" xfId="11087" builtinId="8" hidden="1"/>
    <cellStyle name="Hyperlink" xfId="11089" builtinId="8" hidden="1"/>
    <cellStyle name="Hyperlink" xfId="11091" builtinId="8" hidden="1"/>
    <cellStyle name="Hyperlink" xfId="11093" builtinId="8" hidden="1"/>
    <cellStyle name="Hyperlink" xfId="11095" builtinId="8" hidden="1"/>
    <cellStyle name="Hyperlink" xfId="11097" builtinId="8" hidden="1"/>
    <cellStyle name="Hyperlink" xfId="11099" builtinId="8" hidden="1"/>
    <cellStyle name="Hyperlink" xfId="11101" builtinId="8" hidden="1"/>
    <cellStyle name="Hyperlink" xfId="11103" builtinId="8" hidden="1"/>
    <cellStyle name="Hyperlink" xfId="11105" builtinId="8" hidden="1"/>
    <cellStyle name="Hyperlink" xfId="11107" builtinId="8" hidden="1"/>
    <cellStyle name="Hyperlink" xfId="11109" builtinId="8" hidden="1"/>
    <cellStyle name="Hyperlink" xfId="11111" builtinId="8" hidden="1"/>
    <cellStyle name="Hyperlink" xfId="11113" builtinId="8" hidden="1"/>
    <cellStyle name="Hyperlink" xfId="11115" builtinId="8" hidden="1"/>
    <cellStyle name="Hyperlink" xfId="11117" builtinId="8" hidden="1"/>
    <cellStyle name="Hyperlink" xfId="11119" builtinId="8" hidden="1"/>
    <cellStyle name="Hyperlink" xfId="11121" builtinId="8" hidden="1"/>
    <cellStyle name="Hyperlink" xfId="11123" builtinId="8" hidden="1"/>
    <cellStyle name="Hyperlink" xfId="11125" builtinId="8" hidden="1"/>
    <cellStyle name="Hyperlink" xfId="11127" builtinId="8" hidden="1"/>
    <cellStyle name="Hyperlink" xfId="11129" builtinId="8" hidden="1"/>
    <cellStyle name="Hyperlink" xfId="11131" builtinId="8" hidden="1"/>
    <cellStyle name="Hyperlink" xfId="11133" builtinId="8" hidden="1"/>
    <cellStyle name="Hyperlink" xfId="11135" builtinId="8" hidden="1"/>
    <cellStyle name="Hyperlink" xfId="11137" builtinId="8" hidden="1"/>
    <cellStyle name="Hyperlink" xfId="11139" builtinId="8" hidden="1"/>
    <cellStyle name="Hyperlink" xfId="11141" builtinId="8" hidden="1"/>
    <cellStyle name="Hyperlink" xfId="11143" builtinId="8" hidden="1"/>
    <cellStyle name="Hyperlink" xfId="11145" builtinId="8" hidden="1"/>
    <cellStyle name="Hyperlink" xfId="11147" builtinId="8" hidden="1"/>
    <cellStyle name="Hyperlink" xfId="11149" builtinId="8" hidden="1"/>
    <cellStyle name="Hyperlink" xfId="11151" builtinId="8" hidden="1"/>
    <cellStyle name="Hyperlink" xfId="11153" builtinId="8" hidden="1"/>
    <cellStyle name="Hyperlink" xfId="11155" builtinId="8" hidden="1"/>
    <cellStyle name="Hyperlink" xfId="11157" builtinId="8" hidden="1"/>
    <cellStyle name="Hyperlink" xfId="11159" builtinId="8" hidden="1"/>
    <cellStyle name="Hyperlink" xfId="11161" builtinId="8" hidden="1"/>
    <cellStyle name="Hyperlink" xfId="11163" builtinId="8" hidden="1"/>
    <cellStyle name="Hyperlink" xfId="11165" builtinId="8" hidden="1"/>
    <cellStyle name="Hyperlink" xfId="11167" builtinId="8" hidden="1"/>
    <cellStyle name="Hyperlink" xfId="11169" builtinId="8" hidden="1"/>
    <cellStyle name="Hyperlink" xfId="11171" builtinId="8" hidden="1"/>
    <cellStyle name="Hyperlink" xfId="11173" builtinId="8" hidden="1"/>
    <cellStyle name="Hyperlink" xfId="11175" builtinId="8" hidden="1"/>
    <cellStyle name="Hyperlink" xfId="11177" builtinId="8" hidden="1"/>
    <cellStyle name="Hyperlink" xfId="11179" builtinId="8" hidden="1"/>
    <cellStyle name="Hyperlink" xfId="11181" builtinId="8" hidden="1"/>
    <cellStyle name="Hyperlink" xfId="11183" builtinId="8" hidden="1"/>
    <cellStyle name="Hyperlink" xfId="11185" builtinId="8" hidden="1"/>
    <cellStyle name="Hyperlink" xfId="11187" builtinId="8" hidden="1"/>
    <cellStyle name="Hyperlink" xfId="11189" builtinId="8" hidden="1"/>
    <cellStyle name="Hyperlink" xfId="11191" builtinId="8" hidden="1"/>
    <cellStyle name="Hyperlink" xfId="11193" builtinId="8" hidden="1"/>
    <cellStyle name="Hyperlink" xfId="11195" builtinId="8" hidden="1"/>
    <cellStyle name="Hyperlink" xfId="11197" builtinId="8" hidden="1"/>
    <cellStyle name="Hyperlink" xfId="11199" builtinId="8" hidden="1"/>
    <cellStyle name="Hyperlink" xfId="11201" builtinId="8" hidden="1"/>
    <cellStyle name="Hyperlink" xfId="11203" builtinId="8" hidden="1"/>
    <cellStyle name="Hyperlink" xfId="11205" builtinId="8" hidden="1"/>
    <cellStyle name="Hyperlink" xfId="11207" builtinId="8" hidden="1"/>
    <cellStyle name="Hyperlink" xfId="11209" builtinId="8" hidden="1"/>
    <cellStyle name="Hyperlink" xfId="11211" builtinId="8" hidden="1"/>
    <cellStyle name="Hyperlink" xfId="11213" builtinId="8" hidden="1"/>
    <cellStyle name="Hyperlink" xfId="11215" builtinId="8" hidden="1"/>
    <cellStyle name="Hyperlink" xfId="11217" builtinId="8" hidden="1"/>
    <cellStyle name="Hyperlink" xfId="11219" builtinId="8" hidden="1"/>
    <cellStyle name="Hyperlink" xfId="11221" builtinId="8" hidden="1"/>
    <cellStyle name="Hyperlink" xfId="11223" builtinId="8" hidden="1"/>
    <cellStyle name="Hyperlink" xfId="11225" builtinId="8" hidden="1"/>
    <cellStyle name="Hyperlink" xfId="11227" builtinId="8" hidden="1"/>
    <cellStyle name="Hyperlink" xfId="11229" builtinId="8" hidden="1"/>
    <cellStyle name="Hyperlink" xfId="11231" builtinId="8" hidden="1"/>
    <cellStyle name="Hyperlink" xfId="11233" builtinId="8" hidden="1"/>
    <cellStyle name="Hyperlink" xfId="11235" builtinId="8" hidden="1"/>
    <cellStyle name="Hyperlink" xfId="11237" builtinId="8" hidden="1"/>
    <cellStyle name="Hyperlink" xfId="11239" builtinId="8" hidden="1"/>
    <cellStyle name="Hyperlink" xfId="11241" builtinId="8" hidden="1"/>
    <cellStyle name="Hyperlink" xfId="11243" builtinId="8" hidden="1"/>
    <cellStyle name="Hyperlink" xfId="11245" builtinId="8" hidden="1"/>
    <cellStyle name="Hyperlink" xfId="11247" builtinId="8" hidden="1"/>
    <cellStyle name="Hyperlink" xfId="11249" builtinId="8" hidden="1"/>
    <cellStyle name="Hyperlink" xfId="11251" builtinId="8" hidden="1"/>
    <cellStyle name="Hyperlink" xfId="11253" builtinId="8" hidden="1"/>
    <cellStyle name="Hyperlink" xfId="11255" builtinId="8" hidden="1"/>
    <cellStyle name="Hyperlink" xfId="11257" builtinId="8" hidden="1"/>
    <cellStyle name="Hyperlink" xfId="11259" builtinId="8" hidden="1"/>
    <cellStyle name="Hyperlink" xfId="11261" builtinId="8" hidden="1"/>
    <cellStyle name="Hyperlink" xfId="11263" builtinId="8" hidden="1"/>
    <cellStyle name="Hyperlink" xfId="11265" builtinId="8" hidden="1"/>
    <cellStyle name="Hyperlink" xfId="11267" builtinId="8" hidden="1"/>
    <cellStyle name="Hyperlink" xfId="11269" builtinId="8" hidden="1"/>
    <cellStyle name="Hyperlink" xfId="11271" builtinId="8" hidden="1"/>
    <cellStyle name="Hyperlink" xfId="11273" builtinId="8" hidden="1"/>
    <cellStyle name="Hyperlink" xfId="11275" builtinId="8" hidden="1"/>
    <cellStyle name="Hyperlink" xfId="11277" builtinId="8" hidden="1"/>
    <cellStyle name="Hyperlink" xfId="11279" builtinId="8" hidden="1"/>
    <cellStyle name="Hyperlink" xfId="11281" builtinId="8" hidden="1"/>
    <cellStyle name="Hyperlink" xfId="11283" builtinId="8" hidden="1"/>
    <cellStyle name="Hyperlink" xfId="11285" builtinId="8" hidden="1"/>
    <cellStyle name="Hyperlink" xfId="11287" builtinId="8" hidden="1"/>
    <cellStyle name="Hyperlink" xfId="11289" builtinId="8" hidden="1"/>
    <cellStyle name="Hyperlink" xfId="11291" builtinId="8" hidden="1"/>
    <cellStyle name="Hyperlink" xfId="11293" builtinId="8" hidden="1"/>
    <cellStyle name="Hyperlink" xfId="11295" builtinId="8" hidden="1"/>
    <cellStyle name="Hyperlink" xfId="11297" builtinId="8" hidden="1"/>
    <cellStyle name="Hyperlink" xfId="11299" builtinId="8" hidden="1"/>
    <cellStyle name="Hyperlink" xfId="11301" builtinId="8" hidden="1"/>
    <cellStyle name="Hyperlink" xfId="11303" builtinId="8" hidden="1"/>
    <cellStyle name="Hyperlink" xfId="11305" builtinId="8" hidden="1"/>
    <cellStyle name="Hyperlink" xfId="11307" builtinId="8" hidden="1"/>
    <cellStyle name="Hyperlink" xfId="11309" builtinId="8" hidden="1"/>
    <cellStyle name="Hyperlink" xfId="11311" builtinId="8" hidden="1"/>
    <cellStyle name="Hyperlink" xfId="11313" builtinId="8" hidden="1"/>
    <cellStyle name="Hyperlink" xfId="11315" builtinId="8" hidden="1"/>
    <cellStyle name="Hyperlink" xfId="11317" builtinId="8" hidden="1"/>
    <cellStyle name="Hyperlink" xfId="11319" builtinId="8" hidden="1"/>
    <cellStyle name="Hyperlink" xfId="11321" builtinId="8" hidden="1"/>
    <cellStyle name="Hyperlink" xfId="11323" builtinId="8" hidden="1"/>
    <cellStyle name="Hyperlink" xfId="11325" builtinId="8" hidden="1"/>
    <cellStyle name="Hyperlink" xfId="11327" builtinId="8" hidden="1"/>
    <cellStyle name="Hyperlink" xfId="11329" builtinId="8" hidden="1"/>
    <cellStyle name="Hyperlink" xfId="11331" builtinId="8" hidden="1"/>
    <cellStyle name="Hyperlink" xfId="11333" builtinId="8" hidden="1"/>
    <cellStyle name="Hyperlink" xfId="11335" builtinId="8" hidden="1"/>
    <cellStyle name="Hyperlink" xfId="11337" builtinId="8" hidden="1"/>
    <cellStyle name="Hyperlink" xfId="11339" builtinId="8" hidden="1"/>
    <cellStyle name="Hyperlink" xfId="11341" builtinId="8" hidden="1"/>
    <cellStyle name="Hyperlink" xfId="11343" builtinId="8" hidden="1"/>
    <cellStyle name="Hyperlink" xfId="11345" builtinId="8" hidden="1"/>
    <cellStyle name="Hyperlink" xfId="11347" builtinId="8" hidden="1"/>
    <cellStyle name="Hyperlink" xfId="11349" builtinId="8" hidden="1"/>
    <cellStyle name="Hyperlink" xfId="11351" builtinId="8" hidden="1"/>
    <cellStyle name="Hyperlink" xfId="11353" builtinId="8" hidden="1"/>
    <cellStyle name="Hyperlink" xfId="11355" builtinId="8" hidden="1"/>
    <cellStyle name="Hyperlink" xfId="11357" builtinId="8" hidden="1"/>
    <cellStyle name="Hyperlink" xfId="11359" builtinId="8" hidden="1"/>
    <cellStyle name="Hyperlink" xfId="11361" builtinId="8" hidden="1"/>
    <cellStyle name="Hyperlink" xfId="11363" builtinId="8" hidden="1"/>
    <cellStyle name="Hyperlink" xfId="11365" builtinId="8" hidden="1"/>
    <cellStyle name="Hyperlink" xfId="11367" builtinId="8" hidden="1"/>
    <cellStyle name="Hyperlink" xfId="11369" builtinId="8" hidden="1"/>
    <cellStyle name="Hyperlink" xfId="11371" builtinId="8" hidden="1"/>
    <cellStyle name="Hyperlink" xfId="11373" builtinId="8" hidden="1"/>
    <cellStyle name="Hyperlink" xfId="11375" builtinId="8" hidden="1"/>
    <cellStyle name="Hyperlink" xfId="11377" builtinId="8" hidden="1"/>
    <cellStyle name="Hyperlink" xfId="11379" builtinId="8" hidden="1"/>
    <cellStyle name="Hyperlink" xfId="11381" builtinId="8" hidden="1"/>
    <cellStyle name="Hyperlink" xfId="11383" builtinId="8" hidden="1"/>
    <cellStyle name="Hyperlink" xfId="11385" builtinId="8" hidden="1"/>
    <cellStyle name="Hyperlink" xfId="11387" builtinId="8" hidden="1"/>
    <cellStyle name="Hyperlink" xfId="11389" builtinId="8" hidden="1"/>
    <cellStyle name="Hyperlink" xfId="11391" builtinId="8" hidden="1"/>
    <cellStyle name="Hyperlink" xfId="11393" builtinId="8" hidden="1"/>
    <cellStyle name="Hyperlink" xfId="11395" builtinId="8" hidden="1"/>
    <cellStyle name="Hyperlink" xfId="11397" builtinId="8" hidden="1"/>
    <cellStyle name="Hyperlink" xfId="11399" builtinId="8" hidden="1"/>
    <cellStyle name="Hyperlink" xfId="11401" builtinId="8" hidden="1"/>
    <cellStyle name="Hyperlink" xfId="11403" builtinId="8" hidden="1"/>
    <cellStyle name="Hyperlink" xfId="11405" builtinId="8" hidden="1"/>
    <cellStyle name="Hyperlink" xfId="11407" builtinId="8" hidden="1"/>
    <cellStyle name="Hyperlink" xfId="11409" builtinId="8" hidden="1"/>
    <cellStyle name="Hyperlink" xfId="11411" builtinId="8" hidden="1"/>
    <cellStyle name="Hyperlink" xfId="11413" builtinId="8" hidden="1"/>
    <cellStyle name="Hyperlink" xfId="11415" builtinId="8" hidden="1"/>
    <cellStyle name="Hyperlink" xfId="11417" builtinId="8" hidden="1"/>
    <cellStyle name="Hyperlink" xfId="11419" builtinId="8" hidden="1"/>
    <cellStyle name="Hyperlink" xfId="11421" builtinId="8" hidden="1"/>
    <cellStyle name="Hyperlink" xfId="11423" builtinId="8" hidden="1"/>
    <cellStyle name="Hyperlink" xfId="11425" builtinId="8" hidden="1"/>
    <cellStyle name="Hyperlink" xfId="11427" builtinId="8" hidden="1"/>
    <cellStyle name="Hyperlink" xfId="11429" builtinId="8" hidden="1"/>
    <cellStyle name="Hyperlink" xfId="11431" builtinId="8" hidden="1"/>
    <cellStyle name="Hyperlink" xfId="11433" builtinId="8" hidden="1"/>
    <cellStyle name="Hyperlink" xfId="11435" builtinId="8" hidden="1"/>
    <cellStyle name="Hyperlink" xfId="11437" builtinId="8" hidden="1"/>
    <cellStyle name="Hyperlink" xfId="11439" builtinId="8" hidden="1"/>
    <cellStyle name="Hyperlink" xfId="11441" builtinId="8" hidden="1"/>
    <cellStyle name="Hyperlink" xfId="11443" builtinId="8" hidden="1"/>
    <cellStyle name="Hyperlink" xfId="11445" builtinId="8" hidden="1"/>
    <cellStyle name="Hyperlink" xfId="11447" builtinId="8" hidden="1"/>
    <cellStyle name="Hyperlink" xfId="11449" builtinId="8" hidden="1"/>
    <cellStyle name="Hyperlink" xfId="11451" builtinId="8" hidden="1"/>
    <cellStyle name="Hyperlink" xfId="11453" builtinId="8" hidden="1"/>
    <cellStyle name="Hyperlink" xfId="11455" builtinId="8" hidden="1"/>
    <cellStyle name="Hyperlink" xfId="11457" builtinId="8" hidden="1"/>
    <cellStyle name="Hyperlink" xfId="11459" builtinId="8" hidden="1"/>
    <cellStyle name="Hyperlink" xfId="11461" builtinId="8" hidden="1"/>
    <cellStyle name="Hyperlink" xfId="11463" builtinId="8" hidden="1"/>
    <cellStyle name="Hyperlink" xfId="11465" builtinId="8" hidden="1"/>
    <cellStyle name="Hyperlink" xfId="11467" builtinId="8" hidden="1"/>
    <cellStyle name="Hyperlink" xfId="11469" builtinId="8" hidden="1"/>
    <cellStyle name="Hyperlink" xfId="11471" builtinId="8" hidden="1"/>
    <cellStyle name="Hyperlink" xfId="11473" builtinId="8" hidden="1"/>
    <cellStyle name="Hyperlink" xfId="11475" builtinId="8" hidden="1"/>
    <cellStyle name="Hyperlink" xfId="11477" builtinId="8" hidden="1"/>
    <cellStyle name="Hyperlink" xfId="11479" builtinId="8" hidden="1"/>
    <cellStyle name="Hyperlink" xfId="11481" builtinId="8" hidden="1"/>
    <cellStyle name="Hyperlink" xfId="11483" builtinId="8" hidden="1"/>
    <cellStyle name="Hyperlink" xfId="11485" builtinId="8" hidden="1"/>
    <cellStyle name="Hyperlink" xfId="11487" builtinId="8" hidden="1"/>
    <cellStyle name="Hyperlink" xfId="11489" builtinId="8" hidden="1"/>
    <cellStyle name="Hyperlink" xfId="11491" builtinId="8" hidden="1"/>
    <cellStyle name="Hyperlink" xfId="11493" builtinId="8" hidden="1"/>
    <cellStyle name="Hyperlink" xfId="11495" builtinId="8" hidden="1"/>
    <cellStyle name="Hyperlink" xfId="11497" builtinId="8" hidden="1"/>
    <cellStyle name="Hyperlink" xfId="11499" builtinId="8" hidden="1"/>
    <cellStyle name="Hyperlink" xfId="11501" builtinId="8" hidden="1"/>
    <cellStyle name="Hyperlink" xfId="11503" builtinId="8" hidden="1"/>
    <cellStyle name="Hyperlink" xfId="11505" builtinId="8" hidden="1"/>
    <cellStyle name="Hyperlink" xfId="11507" builtinId="8" hidden="1"/>
    <cellStyle name="Hyperlink" xfId="11509" builtinId="8" hidden="1"/>
    <cellStyle name="Hyperlink" xfId="11511" builtinId="8" hidden="1"/>
    <cellStyle name="Hyperlink" xfId="11513" builtinId="8" hidden="1"/>
    <cellStyle name="Hyperlink" xfId="11515" builtinId="8" hidden="1"/>
    <cellStyle name="Hyperlink" xfId="11517" builtinId="8" hidden="1"/>
    <cellStyle name="Hyperlink" xfId="11519" builtinId="8" hidden="1"/>
    <cellStyle name="Hyperlink" xfId="11521" builtinId="8" hidden="1"/>
    <cellStyle name="Hyperlink" xfId="11523" builtinId="8" hidden="1"/>
    <cellStyle name="Hyperlink" xfId="11525" builtinId="8" hidden="1"/>
    <cellStyle name="Hyperlink" xfId="11527" builtinId="8" hidden="1"/>
    <cellStyle name="Hyperlink" xfId="11529" builtinId="8" hidden="1"/>
    <cellStyle name="Hyperlink" xfId="11531" builtinId="8" hidden="1"/>
    <cellStyle name="Hyperlink" xfId="11533" builtinId="8" hidden="1"/>
    <cellStyle name="Hyperlink" xfId="11535" builtinId="8" hidden="1"/>
    <cellStyle name="Hyperlink" xfId="11537" builtinId="8" hidden="1"/>
    <cellStyle name="Hyperlink" xfId="11539" builtinId="8" hidden="1"/>
    <cellStyle name="Hyperlink" xfId="11541" builtinId="8" hidden="1"/>
    <cellStyle name="Hyperlink" xfId="11543" builtinId="8" hidden="1"/>
    <cellStyle name="Hyperlink" xfId="11545" builtinId="8" hidden="1"/>
    <cellStyle name="Hyperlink" xfId="11547" builtinId="8" hidden="1"/>
    <cellStyle name="Hyperlink" xfId="11549" builtinId="8" hidden="1"/>
    <cellStyle name="Hyperlink" xfId="11551" builtinId="8" hidden="1"/>
    <cellStyle name="Hyperlink" xfId="11553" builtinId="8" hidden="1"/>
    <cellStyle name="Hyperlink" xfId="11555" builtinId="8" hidden="1"/>
    <cellStyle name="Hyperlink" xfId="11557" builtinId="8" hidden="1"/>
    <cellStyle name="Hyperlink" xfId="11559" builtinId="8" hidden="1"/>
    <cellStyle name="Hyperlink" xfId="11561" builtinId="8" hidden="1"/>
    <cellStyle name="Hyperlink" xfId="11563" builtinId="8" hidden="1"/>
    <cellStyle name="Hyperlink" xfId="11565" builtinId="8" hidden="1"/>
    <cellStyle name="Hyperlink" xfId="11567" builtinId="8" hidden="1"/>
    <cellStyle name="Hyperlink" xfId="11569" builtinId="8" hidden="1"/>
    <cellStyle name="Hyperlink" xfId="11571" builtinId="8" hidden="1"/>
    <cellStyle name="Hyperlink" xfId="11573" builtinId="8" hidden="1"/>
    <cellStyle name="Hyperlink" xfId="11575" builtinId="8" hidden="1"/>
    <cellStyle name="Hyperlink" xfId="11577" builtinId="8" hidden="1"/>
    <cellStyle name="Hyperlink" xfId="11579" builtinId="8" hidden="1"/>
    <cellStyle name="Hyperlink" xfId="11581" builtinId="8" hidden="1"/>
    <cellStyle name="Hyperlink" xfId="11583" builtinId="8" hidden="1"/>
    <cellStyle name="Hyperlink" xfId="11585" builtinId="8" hidden="1"/>
    <cellStyle name="Hyperlink" xfId="11587" builtinId="8" hidden="1"/>
    <cellStyle name="Hyperlink" xfId="11589" builtinId="8" hidden="1"/>
    <cellStyle name="Hyperlink" xfId="11591" builtinId="8" hidden="1"/>
    <cellStyle name="Hyperlink" xfId="11593" builtinId="8" hidden="1"/>
    <cellStyle name="Hyperlink" xfId="11595" builtinId="8" hidden="1"/>
    <cellStyle name="Hyperlink" xfId="11597" builtinId="8" hidden="1"/>
    <cellStyle name="Hyperlink" xfId="11599" builtinId="8" hidden="1"/>
    <cellStyle name="Hyperlink" xfId="11601" builtinId="8" hidden="1"/>
    <cellStyle name="Hyperlink" xfId="11603" builtinId="8" hidden="1"/>
    <cellStyle name="Hyperlink" xfId="11605" builtinId="8" hidden="1"/>
    <cellStyle name="Hyperlink" xfId="11607" builtinId="8" hidden="1"/>
    <cellStyle name="Hyperlink" xfId="11609" builtinId="8" hidden="1"/>
    <cellStyle name="Hyperlink" xfId="11611" builtinId="8" hidden="1"/>
    <cellStyle name="Hyperlink" xfId="11613" builtinId="8" hidden="1"/>
    <cellStyle name="Hyperlink" xfId="11615" builtinId="8" hidden="1"/>
    <cellStyle name="Hyperlink" xfId="11617" builtinId="8" hidden="1"/>
    <cellStyle name="Hyperlink" xfId="11619" builtinId="8" hidden="1"/>
    <cellStyle name="Hyperlink" xfId="11621" builtinId="8" hidden="1"/>
    <cellStyle name="Hyperlink" xfId="11623" builtinId="8" hidden="1"/>
    <cellStyle name="Hyperlink" xfId="11625" builtinId="8" hidden="1"/>
    <cellStyle name="Hyperlink" xfId="11627" builtinId="8" hidden="1"/>
    <cellStyle name="Hyperlink" xfId="11629" builtinId="8" hidden="1"/>
    <cellStyle name="Hyperlink" xfId="11631" builtinId="8" hidden="1"/>
    <cellStyle name="Hyperlink" xfId="11633" builtinId="8" hidden="1"/>
    <cellStyle name="Hyperlink" xfId="11635" builtinId="8" hidden="1"/>
    <cellStyle name="Hyperlink" xfId="11637" builtinId="8" hidden="1"/>
    <cellStyle name="Hyperlink" xfId="11639" builtinId="8" hidden="1"/>
    <cellStyle name="Hyperlink" xfId="11641" builtinId="8" hidden="1"/>
    <cellStyle name="Hyperlink" xfId="11643" builtinId="8" hidden="1"/>
    <cellStyle name="Hyperlink" xfId="11645" builtinId="8" hidden="1"/>
    <cellStyle name="Hyperlink" xfId="11647" builtinId="8" hidden="1"/>
    <cellStyle name="Hyperlink" xfId="11649" builtinId="8" hidden="1"/>
    <cellStyle name="Hyperlink" xfId="11651" builtinId="8" hidden="1"/>
    <cellStyle name="Hyperlink" xfId="11653" builtinId="8" hidden="1"/>
    <cellStyle name="Hyperlink" xfId="11655" builtinId="8" hidden="1"/>
    <cellStyle name="Hyperlink" xfId="11657" builtinId="8" hidden="1"/>
    <cellStyle name="Hyperlink" xfId="11659" builtinId="8" hidden="1"/>
    <cellStyle name="Hyperlink" xfId="11661" builtinId="8" hidden="1"/>
    <cellStyle name="Hyperlink" xfId="11663" builtinId="8" hidden="1"/>
    <cellStyle name="Hyperlink" xfId="11665" builtinId="8" hidden="1"/>
    <cellStyle name="Hyperlink" xfId="11667" builtinId="8" hidden="1"/>
    <cellStyle name="Hyperlink" xfId="11669" builtinId="8" hidden="1"/>
    <cellStyle name="Hyperlink" xfId="11671" builtinId="8" hidden="1"/>
    <cellStyle name="Hyperlink" xfId="11673" builtinId="8" hidden="1"/>
    <cellStyle name="Hyperlink" xfId="11675" builtinId="8" hidden="1"/>
    <cellStyle name="Hyperlink" xfId="11677" builtinId="8" hidden="1"/>
    <cellStyle name="Hyperlink" xfId="11679" builtinId="8" hidden="1"/>
    <cellStyle name="Hyperlink" xfId="11681" builtinId="8" hidden="1"/>
    <cellStyle name="Hyperlink" xfId="11683" builtinId="8" hidden="1"/>
    <cellStyle name="Hyperlink" xfId="11685" builtinId="8" hidden="1"/>
    <cellStyle name="Hyperlink" xfId="11687" builtinId="8" hidden="1"/>
    <cellStyle name="Hyperlink" xfId="11689" builtinId="8" hidden="1"/>
    <cellStyle name="Hyperlink" xfId="11691" builtinId="8" hidden="1"/>
    <cellStyle name="Hyperlink" xfId="11693" builtinId="8" hidden="1"/>
    <cellStyle name="Hyperlink" xfId="11695" builtinId="8" hidden="1"/>
    <cellStyle name="Hyperlink" xfId="11697" builtinId="8" hidden="1"/>
    <cellStyle name="Hyperlink" xfId="11699" builtinId="8" hidden="1"/>
    <cellStyle name="Hyperlink" xfId="11701" builtinId="8" hidden="1"/>
    <cellStyle name="Hyperlink" xfId="11703" builtinId="8" hidden="1"/>
    <cellStyle name="Hyperlink" xfId="11705" builtinId="8" hidden="1"/>
    <cellStyle name="Hyperlink" xfId="11707" builtinId="8" hidden="1"/>
    <cellStyle name="Hyperlink" xfId="11709" builtinId="8" hidden="1"/>
    <cellStyle name="Hyperlink" xfId="11711" builtinId="8" hidden="1"/>
    <cellStyle name="Hyperlink" xfId="11713" builtinId="8" hidden="1"/>
    <cellStyle name="Hyperlink" xfId="11715" builtinId="8" hidden="1"/>
    <cellStyle name="Hyperlink" xfId="11717" builtinId="8" hidden="1"/>
    <cellStyle name="Hyperlink" xfId="11719" builtinId="8" hidden="1"/>
    <cellStyle name="Hyperlink" xfId="11721" builtinId="8" hidden="1"/>
    <cellStyle name="Hyperlink" xfId="11723" builtinId="8" hidden="1"/>
    <cellStyle name="Hyperlink" xfId="11725" builtinId="8" hidden="1"/>
    <cellStyle name="Hyperlink" xfId="11727" builtinId="8" hidden="1"/>
    <cellStyle name="Hyperlink" xfId="11729" builtinId="8" hidden="1"/>
    <cellStyle name="Hyperlink" xfId="11731" builtinId="8" hidden="1"/>
    <cellStyle name="Hyperlink" xfId="11733" builtinId="8" hidden="1"/>
    <cellStyle name="Hyperlink" xfId="11735" builtinId="8" hidden="1"/>
    <cellStyle name="Hyperlink" xfId="11737" builtinId="8" hidden="1"/>
    <cellStyle name="Hyperlink" xfId="11739" builtinId="8" hidden="1"/>
    <cellStyle name="Hyperlink" xfId="11741" builtinId="8" hidden="1"/>
    <cellStyle name="Hyperlink" xfId="11743" builtinId="8" hidden="1"/>
    <cellStyle name="Hyperlink" xfId="11745" builtinId="8" hidden="1"/>
    <cellStyle name="Hyperlink" xfId="11747" builtinId="8" hidden="1"/>
    <cellStyle name="Hyperlink" xfId="11749" builtinId="8" hidden="1"/>
    <cellStyle name="Hyperlink" xfId="11751" builtinId="8" hidden="1"/>
    <cellStyle name="Hyperlink" xfId="11753" builtinId="8" hidden="1"/>
    <cellStyle name="Hyperlink" xfId="11755" builtinId="8" hidden="1"/>
    <cellStyle name="Hyperlink" xfId="11757" builtinId="8" hidden="1"/>
    <cellStyle name="Hyperlink" xfId="11759" builtinId="8" hidden="1"/>
    <cellStyle name="Hyperlink" xfId="11761" builtinId="8" hidden="1"/>
    <cellStyle name="Hyperlink" xfId="11763" builtinId="8" hidden="1"/>
    <cellStyle name="Hyperlink" xfId="11765" builtinId="8" hidden="1"/>
    <cellStyle name="Hyperlink" xfId="11767" builtinId="8" hidden="1"/>
    <cellStyle name="Hyperlink" xfId="11769" builtinId="8" hidden="1"/>
    <cellStyle name="Hyperlink" xfId="11771" builtinId="8" hidden="1"/>
    <cellStyle name="Hyperlink" xfId="11773" builtinId="8" hidden="1"/>
    <cellStyle name="Hyperlink" xfId="11775" builtinId="8" hidden="1"/>
    <cellStyle name="Hyperlink" xfId="11777" builtinId="8" hidden="1"/>
    <cellStyle name="Hyperlink" xfId="11779" builtinId="8" hidden="1"/>
    <cellStyle name="Hyperlink" xfId="11781" builtinId="8" hidden="1"/>
    <cellStyle name="Hyperlink" xfId="11783" builtinId="8" hidden="1"/>
    <cellStyle name="Hyperlink" xfId="11785" builtinId="8" hidden="1"/>
    <cellStyle name="Hyperlink" xfId="11787" builtinId="8" hidden="1"/>
    <cellStyle name="Hyperlink" xfId="11789" builtinId="8" hidden="1"/>
    <cellStyle name="Hyperlink" xfId="11791" builtinId="8" hidden="1"/>
    <cellStyle name="Hyperlink" xfId="11793" builtinId="8" hidden="1"/>
    <cellStyle name="Hyperlink" xfId="11795" builtinId="8" hidden="1"/>
    <cellStyle name="Hyperlink" xfId="11797" builtinId="8" hidden="1"/>
    <cellStyle name="Hyperlink" xfId="11799" builtinId="8" hidden="1"/>
    <cellStyle name="Hyperlink" xfId="11801" builtinId="8" hidden="1"/>
    <cellStyle name="Hyperlink" xfId="11803" builtinId="8" hidden="1"/>
    <cellStyle name="Hyperlink" xfId="11805" builtinId="8" hidden="1"/>
    <cellStyle name="Hyperlink" xfId="11807" builtinId="8" hidden="1"/>
    <cellStyle name="Hyperlink" xfId="11809" builtinId="8" hidden="1"/>
    <cellStyle name="Hyperlink" xfId="11811" builtinId="8" hidden="1"/>
    <cellStyle name="Hyperlink" xfId="11813" builtinId="8" hidden="1"/>
    <cellStyle name="Hyperlink" xfId="11815" builtinId="8" hidden="1"/>
    <cellStyle name="Hyperlink" xfId="11817" builtinId="8" hidden="1"/>
    <cellStyle name="Hyperlink" xfId="11819" builtinId="8" hidden="1"/>
    <cellStyle name="Hyperlink" xfId="11821" builtinId="8" hidden="1"/>
    <cellStyle name="Hyperlink" xfId="11823" builtinId="8" hidden="1"/>
    <cellStyle name="Hyperlink" xfId="11825" builtinId="8" hidden="1"/>
    <cellStyle name="Hyperlink" xfId="11827" builtinId="8" hidden="1"/>
    <cellStyle name="Hyperlink" xfId="11829" builtinId="8" hidden="1"/>
    <cellStyle name="Hyperlink" xfId="11831" builtinId="8" hidden="1"/>
    <cellStyle name="Hyperlink" xfId="11833" builtinId="8" hidden="1"/>
    <cellStyle name="Hyperlink" xfId="11835" builtinId="8" hidden="1"/>
    <cellStyle name="Hyperlink" xfId="11837" builtinId="8" hidden="1"/>
    <cellStyle name="Hyperlink" xfId="11839" builtinId="8" hidden="1"/>
    <cellStyle name="Hyperlink" xfId="11841" builtinId="8" hidden="1"/>
    <cellStyle name="Hyperlink" xfId="11843" builtinId="8" hidden="1"/>
    <cellStyle name="Hyperlink" xfId="11845" builtinId="8" hidden="1"/>
    <cellStyle name="Hyperlink" xfId="11847" builtinId="8" hidden="1"/>
    <cellStyle name="Hyperlink" xfId="11849" builtinId="8" hidden="1"/>
    <cellStyle name="Hyperlink" xfId="11851" builtinId="8" hidden="1"/>
    <cellStyle name="Hyperlink" xfId="11853" builtinId="8" hidden="1"/>
    <cellStyle name="Hyperlink" xfId="11855" builtinId="8" hidden="1"/>
    <cellStyle name="Hyperlink" xfId="11857" builtinId="8" hidden="1"/>
    <cellStyle name="Hyperlink" xfId="11859" builtinId="8" hidden="1"/>
    <cellStyle name="Hyperlink" xfId="11861" builtinId="8" hidden="1"/>
    <cellStyle name="Hyperlink" xfId="11863" builtinId="8" hidden="1"/>
    <cellStyle name="Hyperlink" xfId="11865" builtinId="8" hidden="1"/>
    <cellStyle name="Hyperlink" xfId="11867" builtinId="8" hidden="1"/>
    <cellStyle name="Hyperlink" xfId="11869" builtinId="8" hidden="1"/>
    <cellStyle name="Hyperlink" xfId="11871" builtinId="8" hidden="1"/>
    <cellStyle name="Hyperlink" xfId="11873" builtinId="8" hidden="1"/>
    <cellStyle name="Hyperlink" xfId="11875" builtinId="8" hidden="1"/>
    <cellStyle name="Hyperlink" xfId="11877" builtinId="8" hidden="1"/>
    <cellStyle name="Hyperlink" xfId="11879" builtinId="8" hidden="1"/>
    <cellStyle name="Hyperlink" xfId="11881" builtinId="8" hidden="1"/>
    <cellStyle name="Hyperlink" xfId="11883" builtinId="8" hidden="1"/>
    <cellStyle name="Hyperlink" xfId="11885" builtinId="8" hidden="1"/>
    <cellStyle name="Hyperlink" xfId="11887" builtinId="8" hidden="1"/>
    <cellStyle name="Hyperlink" xfId="11889" builtinId="8" hidden="1"/>
    <cellStyle name="Hyperlink" xfId="11891" builtinId="8" hidden="1"/>
    <cellStyle name="Hyperlink" xfId="11893" builtinId="8" hidden="1"/>
    <cellStyle name="Hyperlink" xfId="11895" builtinId="8" hidden="1"/>
    <cellStyle name="Hyperlink" xfId="11897" builtinId="8" hidden="1"/>
    <cellStyle name="Hyperlink" xfId="11899" builtinId="8" hidden="1"/>
    <cellStyle name="Hyperlink" xfId="11901" builtinId="8" hidden="1"/>
    <cellStyle name="Hyperlink" xfId="11903" builtinId="8" hidden="1"/>
    <cellStyle name="Hyperlink" xfId="11905" builtinId="8" hidden="1"/>
    <cellStyle name="Hyperlink" xfId="11907" builtinId="8" hidden="1"/>
    <cellStyle name="Hyperlink" xfId="11909" builtinId="8" hidden="1"/>
    <cellStyle name="Hyperlink" xfId="11911" builtinId="8" hidden="1"/>
    <cellStyle name="Hyperlink" xfId="11913" builtinId="8" hidden="1"/>
    <cellStyle name="Hyperlink" xfId="11915" builtinId="8" hidden="1"/>
    <cellStyle name="Hyperlink" xfId="11917" builtinId="8" hidden="1"/>
    <cellStyle name="Hyperlink" xfId="11919" builtinId="8" hidden="1"/>
    <cellStyle name="Hyperlink" xfId="11921" builtinId="8" hidden="1"/>
    <cellStyle name="Hyperlink" xfId="11923" builtinId="8" hidden="1"/>
    <cellStyle name="Hyperlink" xfId="11925" builtinId="8" hidden="1"/>
    <cellStyle name="Hyperlink" xfId="11927" builtinId="8" hidden="1"/>
    <cellStyle name="Hyperlink" xfId="11929" builtinId="8" hidden="1"/>
    <cellStyle name="Hyperlink" xfId="11931" builtinId="8" hidden="1"/>
    <cellStyle name="Hyperlink" xfId="11933" builtinId="8" hidden="1"/>
    <cellStyle name="Hyperlink" xfId="11935" builtinId="8" hidden="1"/>
    <cellStyle name="Hyperlink" xfId="11937" builtinId="8" hidden="1"/>
    <cellStyle name="Hyperlink" xfId="11939" builtinId="8" hidden="1"/>
    <cellStyle name="Hyperlink" xfId="11941" builtinId="8" hidden="1"/>
    <cellStyle name="Hyperlink" xfId="11943" builtinId="8" hidden="1"/>
    <cellStyle name="Hyperlink" xfId="11945" builtinId="8" hidden="1"/>
    <cellStyle name="Hyperlink" xfId="11947" builtinId="8" hidden="1"/>
    <cellStyle name="Hyperlink" xfId="11949" builtinId="8" hidden="1"/>
    <cellStyle name="Hyperlink" xfId="11951" builtinId="8" hidden="1"/>
    <cellStyle name="Hyperlink" xfId="11953" builtinId="8" hidden="1"/>
    <cellStyle name="Hyperlink" xfId="11955" builtinId="8" hidden="1"/>
    <cellStyle name="Hyperlink" xfId="11957" builtinId="8" hidden="1"/>
    <cellStyle name="Hyperlink" xfId="11959" builtinId="8" hidden="1"/>
    <cellStyle name="Hyperlink" xfId="11961" builtinId="8" hidden="1"/>
    <cellStyle name="Hyperlink" xfId="11963" builtinId="8" hidden="1"/>
    <cellStyle name="Hyperlink" xfId="11965" builtinId="8" hidden="1"/>
    <cellStyle name="Hyperlink" xfId="11967" builtinId="8" hidden="1"/>
    <cellStyle name="Hyperlink" xfId="11969" builtinId="8" hidden="1"/>
    <cellStyle name="Hyperlink" xfId="11971" builtinId="8" hidden="1"/>
    <cellStyle name="Hyperlink" xfId="11973" builtinId="8" hidden="1"/>
    <cellStyle name="Hyperlink" xfId="11975" builtinId="8" hidden="1"/>
    <cellStyle name="Hyperlink" xfId="11977" builtinId="8" hidden="1"/>
    <cellStyle name="Hyperlink" xfId="11979" builtinId="8" hidden="1"/>
    <cellStyle name="Hyperlink" xfId="11981" builtinId="8" hidden="1"/>
    <cellStyle name="Hyperlink" xfId="11983" builtinId="8" hidden="1"/>
    <cellStyle name="Hyperlink" xfId="11985" builtinId="8" hidden="1"/>
    <cellStyle name="Hyperlink" xfId="11987" builtinId="8" hidden="1"/>
    <cellStyle name="Hyperlink" xfId="11989" builtinId="8" hidden="1"/>
    <cellStyle name="Hyperlink" xfId="11991" builtinId="8" hidden="1"/>
    <cellStyle name="Hyperlink" xfId="11993" builtinId="8" hidden="1"/>
    <cellStyle name="Hyperlink" xfId="11995" builtinId="8" hidden="1"/>
    <cellStyle name="Hyperlink" xfId="11997" builtinId="8" hidden="1"/>
    <cellStyle name="Hyperlink" xfId="11999" builtinId="8" hidden="1"/>
    <cellStyle name="Hyperlink" xfId="12001" builtinId="8" hidden="1"/>
    <cellStyle name="Hyperlink" xfId="12003" builtinId="8" hidden="1"/>
    <cellStyle name="Hyperlink" xfId="12005" builtinId="8" hidden="1"/>
    <cellStyle name="Hyperlink" xfId="12007" builtinId="8" hidden="1"/>
    <cellStyle name="Hyperlink" xfId="12009" builtinId="8" hidden="1"/>
    <cellStyle name="Hyperlink" xfId="12011" builtinId="8" hidden="1"/>
    <cellStyle name="Hyperlink" xfId="12013" builtinId="8" hidden="1"/>
    <cellStyle name="Hyperlink" xfId="12015" builtinId="8" hidden="1"/>
    <cellStyle name="Hyperlink" xfId="12017" builtinId="8" hidden="1"/>
    <cellStyle name="Hyperlink" xfId="12019" builtinId="8" hidden="1"/>
    <cellStyle name="Hyperlink" xfId="12021" builtinId="8" hidden="1"/>
    <cellStyle name="Hyperlink" xfId="12023" builtinId="8" hidden="1"/>
    <cellStyle name="Hyperlink" xfId="12025" builtinId="8" hidden="1"/>
    <cellStyle name="Hyperlink" xfId="12027" builtinId="8" hidden="1"/>
    <cellStyle name="Hyperlink" xfId="12029" builtinId="8" hidden="1"/>
    <cellStyle name="Hyperlink" xfId="12031" builtinId="8" hidden="1"/>
    <cellStyle name="Hyperlink" xfId="12033" builtinId="8" hidden="1"/>
    <cellStyle name="Hyperlink" xfId="12035" builtinId="8" hidden="1"/>
    <cellStyle name="Hyperlink" xfId="12037" builtinId="8" hidden="1"/>
    <cellStyle name="Hyperlink" xfId="12039" builtinId="8" hidden="1"/>
    <cellStyle name="Hyperlink" xfId="12041" builtinId="8" hidden="1"/>
    <cellStyle name="Hyperlink" xfId="12043" builtinId="8" hidden="1"/>
    <cellStyle name="Hyperlink" xfId="12045" builtinId="8" hidden="1"/>
    <cellStyle name="Hyperlink" xfId="12047" builtinId="8" hidden="1"/>
    <cellStyle name="Hyperlink" xfId="12049" builtinId="8" hidden="1"/>
    <cellStyle name="Hyperlink" xfId="12051" builtinId="8" hidden="1"/>
    <cellStyle name="Hyperlink" xfId="12053" builtinId="8" hidden="1"/>
    <cellStyle name="Hyperlink" xfId="12055" builtinId="8" hidden="1"/>
    <cellStyle name="Hyperlink" xfId="12057" builtinId="8" hidden="1"/>
    <cellStyle name="Hyperlink" xfId="12059" builtinId="8" hidden="1"/>
    <cellStyle name="Hyperlink" xfId="12061" builtinId="8" hidden="1"/>
    <cellStyle name="Hyperlink" xfId="12063" builtinId="8" hidden="1"/>
    <cellStyle name="Hyperlink" xfId="12065" builtinId="8" hidden="1"/>
    <cellStyle name="Hyperlink" xfId="12067" builtinId="8" hidden="1"/>
    <cellStyle name="Hyperlink" xfId="12069" builtinId="8" hidden="1"/>
    <cellStyle name="Hyperlink" xfId="12071" builtinId="8" hidden="1"/>
    <cellStyle name="Hyperlink" xfId="12073" builtinId="8" hidden="1"/>
    <cellStyle name="Hyperlink" xfId="12075" builtinId="8" hidden="1"/>
    <cellStyle name="Hyperlink" xfId="12077" builtinId="8" hidden="1"/>
    <cellStyle name="Hyperlink" xfId="12079" builtinId="8" hidden="1"/>
    <cellStyle name="Hyperlink" xfId="12081" builtinId="8" hidden="1"/>
    <cellStyle name="Hyperlink" xfId="12083" builtinId="8" hidden="1"/>
    <cellStyle name="Hyperlink" xfId="12085" builtinId="8" hidden="1"/>
    <cellStyle name="Hyperlink" xfId="12087" builtinId="8" hidden="1"/>
    <cellStyle name="Hyperlink" xfId="12089" builtinId="8" hidden="1"/>
    <cellStyle name="Hyperlink" xfId="12091" builtinId="8" hidden="1"/>
    <cellStyle name="Hyperlink" xfId="12093" builtinId="8" hidden="1"/>
    <cellStyle name="Hyperlink" xfId="12095" builtinId="8" hidden="1"/>
    <cellStyle name="Hyperlink" xfId="12097" builtinId="8" hidden="1"/>
    <cellStyle name="Hyperlink" xfId="12099" builtinId="8" hidden="1"/>
    <cellStyle name="Hyperlink" xfId="12101" builtinId="8" hidden="1"/>
    <cellStyle name="Hyperlink" xfId="12103" builtinId="8" hidden="1"/>
    <cellStyle name="Hyperlink" xfId="12105" builtinId="8" hidden="1"/>
    <cellStyle name="Hyperlink" xfId="12107" builtinId="8" hidden="1"/>
    <cellStyle name="Hyperlink" xfId="12109" builtinId="8" hidden="1"/>
    <cellStyle name="Hyperlink" xfId="12111" builtinId="8" hidden="1"/>
    <cellStyle name="Hyperlink" xfId="12113" builtinId="8" hidden="1"/>
    <cellStyle name="Hyperlink" xfId="12115" builtinId="8" hidden="1"/>
    <cellStyle name="Hyperlink" xfId="12117" builtinId="8" hidden="1"/>
    <cellStyle name="Hyperlink" xfId="12119" builtinId="8" hidden="1"/>
    <cellStyle name="Hyperlink" xfId="12121" builtinId="8" hidden="1"/>
    <cellStyle name="Hyperlink" xfId="12123" builtinId="8" hidden="1"/>
    <cellStyle name="Hyperlink" xfId="12125" builtinId="8" hidden="1"/>
    <cellStyle name="Hyperlink" xfId="12127" builtinId="8" hidden="1"/>
    <cellStyle name="Hyperlink" xfId="12129" builtinId="8" hidden="1"/>
    <cellStyle name="Hyperlink" xfId="12131" builtinId="8" hidden="1"/>
    <cellStyle name="Hyperlink" xfId="12133" builtinId="8" hidden="1"/>
    <cellStyle name="Hyperlink" xfId="12135" builtinId="8" hidden="1"/>
    <cellStyle name="Hyperlink" xfId="12137" builtinId="8" hidden="1"/>
    <cellStyle name="Hyperlink" xfId="12139" builtinId="8" hidden="1"/>
    <cellStyle name="Hyperlink" xfId="12141" builtinId="8" hidden="1"/>
    <cellStyle name="Hyperlink" xfId="12143" builtinId="8" hidden="1"/>
    <cellStyle name="Hyperlink" xfId="12145" builtinId="8" hidden="1"/>
    <cellStyle name="Hyperlink" xfId="12147" builtinId="8" hidden="1"/>
    <cellStyle name="Hyperlink" xfId="12149" builtinId="8" hidden="1"/>
    <cellStyle name="Hyperlink" xfId="12151" builtinId="8" hidden="1"/>
    <cellStyle name="Hyperlink" xfId="12153" builtinId="8" hidden="1"/>
    <cellStyle name="Hyperlink" xfId="12155" builtinId="8" hidden="1"/>
    <cellStyle name="Hyperlink" xfId="12157" builtinId="8" hidden="1"/>
    <cellStyle name="Hyperlink" xfId="12159" builtinId="8" hidden="1"/>
    <cellStyle name="Hyperlink" xfId="12161" builtinId="8" hidden="1"/>
    <cellStyle name="Hyperlink" xfId="12163" builtinId="8" hidden="1"/>
    <cellStyle name="Hyperlink" xfId="12165" builtinId="8" hidden="1"/>
    <cellStyle name="Hyperlink" xfId="12167" builtinId="8" hidden="1"/>
    <cellStyle name="Hyperlink" xfId="12169" builtinId="8" hidden="1"/>
    <cellStyle name="Hyperlink" xfId="12171" builtinId="8" hidden="1"/>
    <cellStyle name="Hyperlink" xfId="12173" builtinId="8" hidden="1"/>
    <cellStyle name="Hyperlink" xfId="12175" builtinId="8" hidden="1"/>
    <cellStyle name="Hyperlink" xfId="12177" builtinId="8" hidden="1"/>
    <cellStyle name="Hyperlink" xfId="12179" builtinId="8" hidden="1"/>
    <cellStyle name="Hyperlink" xfId="12181" builtinId="8" hidden="1"/>
    <cellStyle name="Hyperlink" xfId="12183" builtinId="8" hidden="1"/>
    <cellStyle name="Hyperlink" xfId="12185" builtinId="8" hidden="1"/>
    <cellStyle name="Hyperlink" xfId="12187" builtinId="8" hidden="1"/>
    <cellStyle name="Hyperlink" xfId="12189" builtinId="8" hidden="1"/>
    <cellStyle name="Hyperlink" xfId="12191" builtinId="8" hidden="1"/>
    <cellStyle name="Hyperlink" xfId="12193" builtinId="8" hidden="1"/>
    <cellStyle name="Hyperlink" xfId="12195" builtinId="8" hidden="1"/>
    <cellStyle name="Hyperlink" xfId="12197" builtinId="8" hidden="1"/>
    <cellStyle name="Hyperlink" xfId="12199" builtinId="8" hidden="1"/>
    <cellStyle name="Hyperlink" xfId="12201" builtinId="8" hidden="1"/>
    <cellStyle name="Hyperlink" xfId="12203" builtinId="8" hidden="1"/>
    <cellStyle name="Hyperlink" xfId="12205" builtinId="8" hidden="1"/>
    <cellStyle name="Hyperlink" xfId="12207" builtinId="8" hidden="1"/>
    <cellStyle name="Hyperlink" xfId="12209" builtinId="8" hidden="1"/>
    <cellStyle name="Hyperlink" xfId="12211" builtinId="8" hidden="1"/>
    <cellStyle name="Hyperlink" xfId="12213" builtinId="8" hidden="1"/>
    <cellStyle name="Hyperlink" xfId="12215" builtinId="8" hidden="1"/>
    <cellStyle name="Hyperlink" xfId="12217" builtinId="8" hidden="1"/>
    <cellStyle name="Hyperlink" xfId="12219" builtinId="8" hidden="1"/>
    <cellStyle name="Hyperlink" xfId="12221" builtinId="8" hidden="1"/>
    <cellStyle name="Hyperlink" xfId="12223" builtinId="8" hidden="1"/>
    <cellStyle name="Hyperlink" xfId="12225" builtinId="8" hidden="1"/>
    <cellStyle name="Hyperlink" xfId="12227" builtinId="8" hidden="1"/>
    <cellStyle name="Hyperlink" xfId="12229" builtinId="8" hidden="1"/>
    <cellStyle name="Hyperlink" xfId="12231" builtinId="8" hidden="1"/>
    <cellStyle name="Hyperlink" xfId="12233" builtinId="8" hidden="1"/>
    <cellStyle name="Hyperlink" xfId="12235" builtinId="8" hidden="1"/>
    <cellStyle name="Hyperlink" xfId="12237" builtinId="8" hidden="1"/>
    <cellStyle name="Hyperlink" xfId="12239" builtinId="8" hidden="1"/>
    <cellStyle name="Hyperlink" xfId="12241" builtinId="8" hidden="1"/>
    <cellStyle name="Hyperlink" xfId="12243" builtinId="8" hidden="1"/>
    <cellStyle name="Hyperlink" xfId="12245" builtinId="8" hidden="1"/>
    <cellStyle name="Hyperlink" xfId="12247" builtinId="8" hidden="1"/>
    <cellStyle name="Hyperlink" xfId="12249" builtinId="8" hidden="1"/>
    <cellStyle name="Hyperlink" xfId="12251" builtinId="8" hidden="1"/>
    <cellStyle name="Hyperlink" xfId="12253" builtinId="8" hidden="1"/>
    <cellStyle name="Hyperlink" xfId="12255" builtinId="8" hidden="1"/>
    <cellStyle name="Hyperlink" xfId="12257" builtinId="8" hidden="1"/>
    <cellStyle name="Hyperlink" xfId="12259" builtinId="8" hidden="1"/>
    <cellStyle name="Hyperlink" xfId="12261" builtinId="8" hidden="1"/>
    <cellStyle name="Hyperlink" xfId="12263" builtinId="8" hidden="1"/>
    <cellStyle name="Hyperlink" xfId="12265" builtinId="8" hidden="1"/>
    <cellStyle name="Hyperlink" xfId="12267" builtinId="8" hidden="1"/>
    <cellStyle name="Hyperlink" xfId="12269" builtinId="8" hidden="1"/>
    <cellStyle name="Hyperlink" xfId="12271" builtinId="8" hidden="1"/>
    <cellStyle name="Hyperlink" xfId="12273" builtinId="8" hidden="1"/>
    <cellStyle name="Hyperlink" xfId="12275" builtinId="8" hidden="1"/>
    <cellStyle name="Hyperlink" xfId="12277" builtinId="8" hidden="1"/>
    <cellStyle name="Hyperlink" xfId="12279" builtinId="8" hidden="1"/>
    <cellStyle name="Hyperlink" xfId="12281" builtinId="8" hidden="1"/>
    <cellStyle name="Hyperlink" xfId="12283" builtinId="8" hidden="1"/>
    <cellStyle name="Hyperlink" xfId="12285" builtinId="8" hidden="1"/>
    <cellStyle name="Hyperlink" xfId="12287" builtinId="8" hidden="1"/>
    <cellStyle name="Hyperlink" xfId="12289" builtinId="8" hidden="1"/>
    <cellStyle name="Hyperlink" xfId="12291" builtinId="8" hidden="1"/>
    <cellStyle name="Hyperlink" xfId="12293" builtinId="8" hidden="1"/>
    <cellStyle name="Hyperlink" xfId="12295" builtinId="8" hidden="1"/>
    <cellStyle name="Hyperlink" xfId="12297" builtinId="8" hidden="1"/>
    <cellStyle name="Hyperlink" xfId="12299" builtinId="8" hidden="1"/>
    <cellStyle name="Hyperlink" xfId="12301" builtinId="8" hidden="1"/>
    <cellStyle name="Hyperlink" xfId="12303" builtinId="8" hidden="1"/>
    <cellStyle name="Hyperlink" xfId="12305" builtinId="8" hidden="1"/>
    <cellStyle name="Hyperlink" xfId="12307" builtinId="8" hidden="1"/>
    <cellStyle name="Hyperlink" xfId="12309" builtinId="8" hidden="1"/>
    <cellStyle name="Hyperlink" xfId="12311" builtinId="8" hidden="1"/>
    <cellStyle name="Hyperlink" xfId="12313" builtinId="8" hidden="1"/>
    <cellStyle name="Hyperlink" xfId="12315" builtinId="8" hidden="1"/>
    <cellStyle name="Hyperlink" xfId="12317" builtinId="8" hidden="1"/>
    <cellStyle name="Hyperlink" xfId="12319" builtinId="8" hidden="1"/>
    <cellStyle name="Hyperlink" xfId="12321" builtinId="8" hidden="1"/>
    <cellStyle name="Hyperlink" xfId="12323" builtinId="8" hidden="1"/>
    <cellStyle name="Hyperlink" xfId="12325" builtinId="8" hidden="1"/>
    <cellStyle name="Hyperlink" xfId="12327" builtinId="8" hidden="1"/>
    <cellStyle name="Hyperlink" xfId="12329" builtinId="8" hidden="1"/>
    <cellStyle name="Hyperlink" xfId="12331" builtinId="8" hidden="1"/>
    <cellStyle name="Hyperlink" xfId="12333" builtinId="8" hidden="1"/>
    <cellStyle name="Hyperlink" xfId="12335" builtinId="8" hidden="1"/>
    <cellStyle name="Hyperlink" xfId="12337" builtinId="8" hidden="1"/>
    <cellStyle name="Hyperlink" xfId="12339" builtinId="8" hidden="1"/>
    <cellStyle name="Hyperlink" xfId="12341" builtinId="8" hidden="1"/>
    <cellStyle name="Hyperlink" xfId="12343" builtinId="8" hidden="1"/>
    <cellStyle name="Hyperlink" xfId="12345" builtinId="8" hidden="1"/>
    <cellStyle name="Hyperlink" xfId="12347" builtinId="8" hidden="1"/>
    <cellStyle name="Hyperlink" xfId="12349" builtinId="8" hidden="1"/>
    <cellStyle name="Hyperlink" xfId="12351" builtinId="8" hidden="1"/>
    <cellStyle name="Hyperlink" xfId="12353" builtinId="8" hidden="1"/>
    <cellStyle name="Hyperlink" xfId="12355" builtinId="8" hidden="1"/>
    <cellStyle name="Hyperlink" xfId="12357" builtinId="8" hidden="1"/>
    <cellStyle name="Hyperlink" xfId="12359" builtinId="8" hidden="1"/>
    <cellStyle name="Hyperlink" xfId="12361" builtinId="8" hidden="1"/>
    <cellStyle name="Hyperlink" xfId="12363" builtinId="8" hidden="1"/>
    <cellStyle name="Hyperlink" xfId="12365" builtinId="8" hidden="1"/>
    <cellStyle name="Hyperlink" xfId="12367" builtinId="8" hidden="1"/>
    <cellStyle name="Hyperlink" xfId="12369" builtinId="8" hidden="1"/>
    <cellStyle name="Hyperlink" xfId="12371" builtinId="8" hidden="1"/>
    <cellStyle name="Hyperlink" xfId="12373" builtinId="8" hidden="1"/>
    <cellStyle name="Hyperlink" xfId="12375" builtinId="8" hidden="1"/>
    <cellStyle name="Hyperlink" xfId="12377" builtinId="8" hidden="1"/>
    <cellStyle name="Hyperlink" xfId="12379" builtinId="8" hidden="1"/>
    <cellStyle name="Hyperlink" xfId="12381" builtinId="8" hidden="1"/>
    <cellStyle name="Hyperlink" xfId="12383" builtinId="8" hidden="1"/>
    <cellStyle name="Hyperlink" xfId="12385" builtinId="8" hidden="1"/>
    <cellStyle name="Hyperlink" xfId="12387" builtinId="8" hidden="1"/>
    <cellStyle name="Hyperlink" xfId="12389" builtinId="8" hidden="1"/>
    <cellStyle name="Hyperlink" xfId="12391" builtinId="8" hidden="1"/>
    <cellStyle name="Hyperlink" xfId="12393" builtinId="8" hidden="1"/>
    <cellStyle name="Hyperlink" xfId="12395" builtinId="8" hidden="1"/>
    <cellStyle name="Hyperlink" xfId="12397" builtinId="8" hidden="1"/>
    <cellStyle name="Hyperlink" xfId="12399" builtinId="8" hidden="1"/>
    <cellStyle name="Hyperlink" xfId="12401" builtinId="8" hidden="1"/>
    <cellStyle name="Hyperlink" xfId="12403" builtinId="8" hidden="1"/>
    <cellStyle name="Hyperlink" xfId="12405" builtinId="8" hidden="1"/>
    <cellStyle name="Hyperlink" xfId="12407" builtinId="8" hidden="1"/>
    <cellStyle name="Hyperlink" xfId="12409" builtinId="8" hidden="1"/>
    <cellStyle name="Hyperlink" xfId="12411" builtinId="8" hidden="1"/>
    <cellStyle name="Hyperlink" xfId="12413" builtinId="8" hidden="1"/>
    <cellStyle name="Hyperlink" xfId="12415" builtinId="8" hidden="1"/>
    <cellStyle name="Hyperlink" xfId="12417" builtinId="8" hidden="1"/>
    <cellStyle name="Hyperlink" xfId="12419" builtinId="8" hidden="1"/>
    <cellStyle name="Hyperlink" xfId="12421" builtinId="8" hidden="1"/>
    <cellStyle name="Hyperlink" xfId="12423" builtinId="8" hidden="1"/>
    <cellStyle name="Hyperlink" xfId="12425" builtinId="8" hidden="1"/>
    <cellStyle name="Hyperlink" xfId="12427" builtinId="8" hidden="1"/>
    <cellStyle name="Hyperlink" xfId="12429" builtinId="8" hidden="1"/>
    <cellStyle name="Hyperlink" xfId="12431" builtinId="8" hidden="1"/>
    <cellStyle name="Hyperlink" xfId="12433" builtinId="8" hidden="1"/>
    <cellStyle name="Hyperlink" xfId="12435" builtinId="8" hidden="1"/>
    <cellStyle name="Hyperlink" xfId="12437" builtinId="8" hidden="1"/>
    <cellStyle name="Hyperlink" xfId="12439" builtinId="8" hidden="1"/>
    <cellStyle name="Hyperlink" xfId="12441" builtinId="8" hidden="1"/>
    <cellStyle name="Hyperlink" xfId="12443" builtinId="8" hidden="1"/>
    <cellStyle name="Hyperlink" xfId="12445" builtinId="8" hidden="1"/>
    <cellStyle name="Hyperlink" xfId="12447" builtinId="8" hidden="1"/>
    <cellStyle name="Hyperlink" xfId="12449" builtinId="8" hidden="1"/>
    <cellStyle name="Hyperlink" xfId="12451" builtinId="8" hidden="1"/>
    <cellStyle name="Hyperlink" xfId="12453" builtinId="8" hidden="1"/>
    <cellStyle name="Hyperlink" xfId="12455" builtinId="8" hidden="1"/>
    <cellStyle name="Hyperlink" xfId="12457" builtinId="8" hidden="1"/>
    <cellStyle name="Hyperlink" xfId="12459" builtinId="8" hidden="1"/>
    <cellStyle name="Hyperlink" xfId="12461" builtinId="8" hidden="1"/>
    <cellStyle name="Hyperlink" xfId="12463" builtinId="8" hidden="1"/>
    <cellStyle name="Hyperlink" xfId="12465" builtinId="8" hidden="1"/>
    <cellStyle name="Hyperlink" xfId="12467" builtinId="8" hidden="1"/>
    <cellStyle name="Hyperlink" xfId="12469" builtinId="8" hidden="1"/>
    <cellStyle name="Hyperlink" xfId="12471" builtinId="8" hidden="1"/>
    <cellStyle name="Hyperlink" xfId="12473" builtinId="8" hidden="1"/>
    <cellStyle name="Hyperlink" xfId="12475" builtinId="8" hidden="1"/>
    <cellStyle name="Hyperlink" xfId="12477" builtinId="8" hidden="1"/>
    <cellStyle name="Hyperlink" xfId="12479" builtinId="8" hidden="1"/>
    <cellStyle name="Hyperlink" xfId="12481" builtinId="8" hidden="1"/>
    <cellStyle name="Hyperlink" xfId="12483" builtinId="8" hidden="1"/>
    <cellStyle name="Hyperlink" xfId="12485" builtinId="8" hidden="1"/>
    <cellStyle name="Hyperlink" xfId="12487" builtinId="8" hidden="1"/>
    <cellStyle name="Hyperlink" xfId="12489" builtinId="8" hidden="1"/>
    <cellStyle name="Hyperlink" xfId="12491" builtinId="8" hidden="1"/>
    <cellStyle name="Hyperlink" xfId="12493" builtinId="8" hidden="1"/>
    <cellStyle name="Hyperlink" xfId="12495" builtinId="8" hidden="1"/>
    <cellStyle name="Hyperlink" xfId="12497" builtinId="8" hidden="1"/>
    <cellStyle name="Hyperlink" xfId="12499" builtinId="8" hidden="1"/>
    <cellStyle name="Hyperlink" xfId="12501" builtinId="8" hidden="1"/>
    <cellStyle name="Hyperlink" xfId="12503" builtinId="8" hidden="1"/>
    <cellStyle name="Hyperlink" xfId="12505" builtinId="8" hidden="1"/>
    <cellStyle name="Hyperlink" xfId="12507" builtinId="8" hidden="1"/>
    <cellStyle name="Hyperlink" xfId="12509" builtinId="8" hidden="1"/>
    <cellStyle name="Hyperlink" xfId="125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theme" Target="theme/theme1.xml"/><Relationship Id="rId58" Type="http://schemas.openxmlformats.org/officeDocument/2006/relationships/styles" Target="styles.xml"/><Relationship Id="rId59" Type="http://schemas.openxmlformats.org/officeDocument/2006/relationships/sharedStrings" Target="sharedStrings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6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"/>
  <sheetViews>
    <sheetView workbookViewId="0">
      <selection activeCell="V3" sqref="V3:AH10"/>
    </sheetView>
  </sheetViews>
  <sheetFormatPr baseColWidth="10" defaultRowHeight="15" x14ac:dyDescent="0"/>
  <cols>
    <col min="4" max="4" width="12.33203125" customWidth="1"/>
    <col min="12" max="12" width="13.1640625" customWidth="1"/>
    <col min="22" max="22" width="7.5" customWidth="1"/>
    <col min="23" max="23" width="3.6640625" customWidth="1"/>
    <col min="24" max="24" width="4.1640625" customWidth="1"/>
    <col min="25" max="25" width="5.5" customWidth="1"/>
    <col min="26" max="26" width="5" customWidth="1"/>
    <col min="27" max="27" width="6" customWidth="1"/>
    <col min="28" max="28" width="4.83203125" customWidth="1"/>
    <col min="29" max="29" width="4.5" customWidth="1"/>
    <col min="30" max="30" width="5" customWidth="1"/>
    <col min="31" max="31" width="3.83203125" customWidth="1"/>
    <col min="32" max="32" width="4" customWidth="1"/>
    <col min="33" max="33" width="3.33203125" customWidth="1"/>
    <col min="34" max="34" width="4" customWidth="1"/>
  </cols>
  <sheetData>
    <row r="1" spans="1:34" ht="20">
      <c r="A1" s="158" t="s">
        <v>71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</row>
    <row r="2" spans="1:34" ht="16" thickBot="1">
      <c r="A2" s="159" t="s">
        <v>114</v>
      </c>
      <c r="B2" s="159"/>
      <c r="C2" s="159"/>
      <c r="D2" s="159"/>
      <c r="E2" s="159"/>
      <c r="F2" s="159"/>
      <c r="G2" s="159"/>
      <c r="H2" s="160" t="s">
        <v>115</v>
      </c>
      <c r="I2" s="160"/>
      <c r="J2" s="160"/>
      <c r="K2" s="160"/>
      <c r="L2" s="160"/>
      <c r="M2" s="160"/>
      <c r="N2" s="160"/>
      <c r="O2" s="160"/>
    </row>
    <row r="3" spans="1:34" ht="31" thickBot="1">
      <c r="A3" s="27" t="s">
        <v>119</v>
      </c>
      <c r="B3" s="27" t="s">
        <v>74</v>
      </c>
      <c r="C3" s="27" t="s">
        <v>64</v>
      </c>
      <c r="D3" s="27" t="s">
        <v>65</v>
      </c>
      <c r="E3" s="27" t="s">
        <v>66</v>
      </c>
      <c r="F3" s="27" t="s">
        <v>94</v>
      </c>
      <c r="G3" s="27" t="s">
        <v>95</v>
      </c>
      <c r="H3" s="55" t="s">
        <v>118</v>
      </c>
      <c r="I3" s="55" t="s">
        <v>74</v>
      </c>
      <c r="J3" s="55" t="s">
        <v>67</v>
      </c>
      <c r="K3" s="55" t="s">
        <v>68</v>
      </c>
      <c r="L3" s="55" t="s">
        <v>69</v>
      </c>
      <c r="M3" s="55" t="s">
        <v>66</v>
      </c>
      <c r="N3" s="55" t="s">
        <v>94</v>
      </c>
      <c r="O3" s="55" t="s">
        <v>95</v>
      </c>
      <c r="V3" s="142"/>
      <c r="W3" s="144">
        <v>2018</v>
      </c>
      <c r="X3" s="145"/>
      <c r="Y3" s="145"/>
      <c r="Z3" s="146"/>
      <c r="AA3" s="147">
        <v>2019</v>
      </c>
      <c r="AB3" s="145"/>
      <c r="AC3" s="145"/>
      <c r="AD3" s="145"/>
      <c r="AE3" s="145"/>
      <c r="AF3" s="145"/>
      <c r="AG3" s="145"/>
      <c r="AH3" s="146"/>
    </row>
    <row r="4" spans="1:34" ht="31" thickBot="1">
      <c r="A4" s="58" t="s">
        <v>63</v>
      </c>
      <c r="B4" s="56" t="s">
        <v>75</v>
      </c>
      <c r="C4" s="45" t="s">
        <v>70</v>
      </c>
      <c r="D4" s="44" t="s">
        <v>105</v>
      </c>
      <c r="E4" s="44" t="s">
        <v>72</v>
      </c>
      <c r="F4" s="45" t="s">
        <v>70</v>
      </c>
      <c r="G4" s="45" t="s">
        <v>70</v>
      </c>
      <c r="H4" s="58" t="s">
        <v>33</v>
      </c>
      <c r="I4" s="56" t="s">
        <v>86</v>
      </c>
      <c r="J4" s="45" t="s">
        <v>70</v>
      </c>
      <c r="K4" s="45" t="s">
        <v>70</v>
      </c>
      <c r="L4" s="45" t="s">
        <v>70</v>
      </c>
      <c r="M4" s="44" t="s">
        <v>72</v>
      </c>
      <c r="N4" s="45" t="s">
        <v>70</v>
      </c>
      <c r="O4" s="45" t="s">
        <v>70</v>
      </c>
      <c r="V4" s="143"/>
      <c r="W4" s="130" t="s">
        <v>366</v>
      </c>
      <c r="X4" s="130" t="s">
        <v>351</v>
      </c>
      <c r="Y4" s="130" t="s">
        <v>352</v>
      </c>
      <c r="Z4" s="130" t="s">
        <v>353</v>
      </c>
      <c r="AA4" s="131" t="s">
        <v>354</v>
      </c>
      <c r="AB4" s="130" t="s">
        <v>355</v>
      </c>
      <c r="AC4" s="130" t="s">
        <v>356</v>
      </c>
      <c r="AD4" s="130" t="s">
        <v>357</v>
      </c>
      <c r="AE4" s="130" t="s">
        <v>358</v>
      </c>
      <c r="AF4" s="130" t="s">
        <v>367</v>
      </c>
      <c r="AG4" s="130" t="s">
        <v>368</v>
      </c>
      <c r="AH4" s="132" t="s">
        <v>369</v>
      </c>
    </row>
    <row r="5" spans="1:34" ht="30">
      <c r="A5" s="58" t="s">
        <v>16</v>
      </c>
      <c r="B5" s="56" t="s">
        <v>76</v>
      </c>
      <c r="C5" s="44" t="s">
        <v>63</v>
      </c>
      <c r="D5" s="44" t="s">
        <v>106</v>
      </c>
      <c r="E5" s="44" t="s">
        <v>72</v>
      </c>
      <c r="F5" s="45" t="s">
        <v>70</v>
      </c>
      <c r="G5" s="45" t="s">
        <v>70</v>
      </c>
      <c r="H5" s="58" t="s">
        <v>34</v>
      </c>
      <c r="I5" s="56" t="s">
        <v>87</v>
      </c>
      <c r="J5" s="44" t="s">
        <v>33</v>
      </c>
      <c r="K5" s="45" t="s">
        <v>70</v>
      </c>
      <c r="L5" s="44" t="s">
        <v>109</v>
      </c>
      <c r="M5" s="44" t="s">
        <v>44</v>
      </c>
      <c r="N5" s="45" t="s">
        <v>70</v>
      </c>
      <c r="O5" s="45" t="s">
        <v>70</v>
      </c>
      <c r="V5" s="133" t="s">
        <v>359</v>
      </c>
      <c r="W5" s="134" t="s">
        <v>360</v>
      </c>
      <c r="X5" s="134" t="s">
        <v>360</v>
      </c>
      <c r="Y5" s="134" t="s">
        <v>360</v>
      </c>
      <c r="Z5" s="135"/>
      <c r="AA5" s="136"/>
      <c r="AB5" s="135"/>
      <c r="AC5" s="135"/>
      <c r="AD5" s="135"/>
      <c r="AE5" s="135"/>
      <c r="AF5" s="135"/>
      <c r="AG5" s="135"/>
      <c r="AH5" s="129"/>
    </row>
    <row r="6" spans="1:34">
      <c r="A6" s="58" t="s">
        <v>17</v>
      </c>
      <c r="B6" s="56" t="s">
        <v>78</v>
      </c>
      <c r="C6" s="44" t="s">
        <v>16</v>
      </c>
      <c r="D6" s="45" t="s">
        <v>70</v>
      </c>
      <c r="E6" s="44" t="s">
        <v>73</v>
      </c>
      <c r="F6" s="45" t="s">
        <v>70</v>
      </c>
      <c r="G6" s="44" t="s">
        <v>24</v>
      </c>
      <c r="H6" s="58" t="s">
        <v>35</v>
      </c>
      <c r="I6" s="56" t="s">
        <v>88</v>
      </c>
      <c r="J6" s="44" t="s">
        <v>33</v>
      </c>
      <c r="K6" s="44" t="s">
        <v>34</v>
      </c>
      <c r="L6" s="45" t="s">
        <v>70</v>
      </c>
      <c r="M6" s="44" t="s">
        <v>73</v>
      </c>
      <c r="N6" s="44" t="s">
        <v>23</v>
      </c>
      <c r="O6" s="44" t="s">
        <v>24</v>
      </c>
      <c r="V6" s="133" t="s">
        <v>361</v>
      </c>
      <c r="W6" s="128"/>
      <c r="X6" s="128"/>
      <c r="Y6" s="134" t="s">
        <v>360</v>
      </c>
      <c r="Z6" s="134" t="s">
        <v>360</v>
      </c>
      <c r="AA6" s="137" t="s">
        <v>360</v>
      </c>
      <c r="AB6" s="134" t="s">
        <v>360</v>
      </c>
      <c r="AC6" s="128"/>
      <c r="AD6" s="128"/>
      <c r="AE6" s="128"/>
      <c r="AF6" s="128"/>
      <c r="AG6" s="128"/>
      <c r="AH6" s="138"/>
    </row>
    <row r="7" spans="1:34">
      <c r="A7" s="58" t="s">
        <v>18</v>
      </c>
      <c r="B7" s="56" t="s">
        <v>77</v>
      </c>
      <c r="C7" s="44" t="s">
        <v>16</v>
      </c>
      <c r="D7" s="45" t="s">
        <v>70</v>
      </c>
      <c r="E7" s="44" t="s">
        <v>73</v>
      </c>
      <c r="F7" s="45" t="s">
        <v>70</v>
      </c>
      <c r="G7" s="45" t="s">
        <v>70</v>
      </c>
      <c r="H7" s="58" t="s">
        <v>36</v>
      </c>
      <c r="I7" s="56" t="s">
        <v>89</v>
      </c>
      <c r="J7" s="44" t="s">
        <v>33</v>
      </c>
      <c r="K7" s="44" t="s">
        <v>34</v>
      </c>
      <c r="L7" s="45" t="s">
        <v>70</v>
      </c>
      <c r="M7" s="44" t="s">
        <v>73</v>
      </c>
      <c r="N7" s="44" t="s">
        <v>24</v>
      </c>
      <c r="O7" s="44"/>
      <c r="V7" s="133" t="s">
        <v>362</v>
      </c>
      <c r="W7" s="128"/>
      <c r="X7" s="128"/>
      <c r="Y7" s="128"/>
      <c r="Z7" s="134" t="s">
        <v>360</v>
      </c>
      <c r="AA7" s="137" t="s">
        <v>360</v>
      </c>
      <c r="AB7" s="134" t="s">
        <v>360</v>
      </c>
      <c r="AC7" s="134" t="s">
        <v>360</v>
      </c>
      <c r="AD7" s="128"/>
      <c r="AE7" s="128"/>
      <c r="AF7" s="128"/>
      <c r="AG7" s="128"/>
      <c r="AH7" s="138"/>
    </row>
    <row r="8" spans="1:34" ht="30">
      <c r="A8" s="58" t="s">
        <v>19</v>
      </c>
      <c r="B8" s="56" t="s">
        <v>79</v>
      </c>
      <c r="C8" s="44" t="s">
        <v>63</v>
      </c>
      <c r="D8" s="44" t="s">
        <v>107</v>
      </c>
      <c r="E8" s="44" t="s">
        <v>72</v>
      </c>
      <c r="F8" s="45" t="s">
        <v>70</v>
      </c>
      <c r="G8" s="45" t="s">
        <v>70</v>
      </c>
      <c r="H8" s="58" t="s">
        <v>37</v>
      </c>
      <c r="I8" s="56" t="s">
        <v>90</v>
      </c>
      <c r="J8" s="44" t="s">
        <v>33</v>
      </c>
      <c r="K8" s="44" t="s">
        <v>34</v>
      </c>
      <c r="L8" s="45" t="s">
        <v>70</v>
      </c>
      <c r="M8" s="44" t="s">
        <v>73</v>
      </c>
      <c r="N8" s="44" t="s">
        <v>116</v>
      </c>
      <c r="O8" s="44" t="s">
        <v>117</v>
      </c>
      <c r="V8" s="133" t="s">
        <v>363</v>
      </c>
      <c r="W8" s="128"/>
      <c r="X8" s="128"/>
      <c r="Y8" s="128"/>
      <c r="Z8" s="128"/>
      <c r="AA8" s="136"/>
      <c r="AB8" s="134" t="s">
        <v>360</v>
      </c>
      <c r="AC8" s="134" t="s">
        <v>360</v>
      </c>
      <c r="AD8" s="134" t="s">
        <v>360</v>
      </c>
      <c r="AE8" s="134" t="s">
        <v>360</v>
      </c>
      <c r="AF8" s="134" t="s">
        <v>360</v>
      </c>
      <c r="AG8" s="134" t="s">
        <v>360</v>
      </c>
      <c r="AH8" s="129"/>
    </row>
    <row r="9" spans="1:34" ht="30">
      <c r="A9" s="58" t="s">
        <v>20</v>
      </c>
      <c r="B9" s="56" t="s">
        <v>80</v>
      </c>
      <c r="C9" s="44" t="s">
        <v>19</v>
      </c>
      <c r="D9" s="45" t="s">
        <v>70</v>
      </c>
      <c r="E9" s="44" t="s">
        <v>73</v>
      </c>
      <c r="F9" s="45" t="s">
        <v>70</v>
      </c>
      <c r="G9" s="45" t="s">
        <v>70</v>
      </c>
      <c r="H9" s="58" t="s">
        <v>96</v>
      </c>
      <c r="I9" s="56" t="s">
        <v>91</v>
      </c>
      <c r="J9" s="44" t="s">
        <v>33</v>
      </c>
      <c r="K9" s="45" t="s">
        <v>70</v>
      </c>
      <c r="L9" s="44" t="s">
        <v>110</v>
      </c>
      <c r="M9" s="44" t="s">
        <v>44</v>
      </c>
      <c r="N9" s="45" t="s">
        <v>70</v>
      </c>
      <c r="O9" s="45" t="s">
        <v>70</v>
      </c>
      <c r="V9" s="133" t="s">
        <v>364</v>
      </c>
      <c r="W9" s="148"/>
      <c r="X9" s="140"/>
      <c r="Y9" s="150" t="s">
        <v>360</v>
      </c>
      <c r="Z9" s="152" t="s">
        <v>360</v>
      </c>
      <c r="AA9" s="154" t="s">
        <v>360</v>
      </c>
      <c r="AB9" s="150" t="s">
        <v>360</v>
      </c>
      <c r="AC9" s="150" t="s">
        <v>360</v>
      </c>
      <c r="AD9" s="150" t="s">
        <v>360</v>
      </c>
      <c r="AE9" s="150" t="s">
        <v>360</v>
      </c>
      <c r="AF9" s="150" t="s">
        <v>360</v>
      </c>
      <c r="AG9" s="150" t="s">
        <v>360</v>
      </c>
      <c r="AH9" s="152" t="s">
        <v>360</v>
      </c>
    </row>
    <row r="10" spans="1:34" ht="16" thickBot="1">
      <c r="A10" s="58" t="s">
        <v>21</v>
      </c>
      <c r="B10" s="56" t="s">
        <v>81</v>
      </c>
      <c r="C10" s="44" t="s">
        <v>19</v>
      </c>
      <c r="D10" s="45" t="s">
        <v>70</v>
      </c>
      <c r="E10" s="44" t="s">
        <v>73</v>
      </c>
      <c r="F10" s="45" t="s">
        <v>70</v>
      </c>
      <c r="G10" s="45" t="s">
        <v>70</v>
      </c>
      <c r="H10" s="58" t="s">
        <v>97</v>
      </c>
      <c r="I10" s="56" t="s">
        <v>92</v>
      </c>
      <c r="J10" s="44" t="s">
        <v>33</v>
      </c>
      <c r="K10" s="44" t="s">
        <v>96</v>
      </c>
      <c r="L10" s="45" t="s">
        <v>70</v>
      </c>
      <c r="M10" s="44" t="s">
        <v>73</v>
      </c>
      <c r="N10" s="45" t="s">
        <v>70</v>
      </c>
      <c r="O10" s="45" t="s">
        <v>70</v>
      </c>
      <c r="V10" s="139" t="s">
        <v>365</v>
      </c>
      <c r="W10" s="149"/>
      <c r="X10" s="141"/>
      <c r="Y10" s="151"/>
      <c r="Z10" s="153"/>
      <c r="AA10" s="155"/>
      <c r="AB10" s="151"/>
      <c r="AC10" s="151"/>
      <c r="AD10" s="151"/>
      <c r="AE10" s="151"/>
      <c r="AF10" s="151"/>
      <c r="AG10" s="151"/>
      <c r="AH10" s="153"/>
    </row>
    <row r="11" spans="1:34" ht="30">
      <c r="A11" s="58" t="s">
        <v>22</v>
      </c>
      <c r="B11" s="56" t="s">
        <v>82</v>
      </c>
      <c r="C11" s="44" t="s">
        <v>63</v>
      </c>
      <c r="D11" s="44" t="s">
        <v>108</v>
      </c>
      <c r="E11" s="44" t="s">
        <v>72</v>
      </c>
      <c r="F11" s="45" t="s">
        <v>70</v>
      </c>
      <c r="G11" s="45" t="s">
        <v>70</v>
      </c>
      <c r="H11" s="58" t="s">
        <v>98</v>
      </c>
      <c r="I11" s="56" t="s">
        <v>93</v>
      </c>
      <c r="J11" s="44" t="s">
        <v>33</v>
      </c>
      <c r="K11" s="44" t="s">
        <v>96</v>
      </c>
      <c r="L11" s="45" t="s">
        <v>70</v>
      </c>
      <c r="M11" s="44" t="s">
        <v>73</v>
      </c>
      <c r="N11" s="44" t="s">
        <v>117</v>
      </c>
      <c r="O11" s="44" t="s">
        <v>116</v>
      </c>
    </row>
    <row r="12" spans="1:34" ht="45">
      <c r="A12" s="58" t="s">
        <v>23</v>
      </c>
      <c r="B12" s="56" t="s">
        <v>83</v>
      </c>
      <c r="C12" s="44" t="s">
        <v>22</v>
      </c>
      <c r="D12" s="45" t="s">
        <v>70</v>
      </c>
      <c r="E12" s="44" t="s">
        <v>73</v>
      </c>
      <c r="F12" s="45" t="s">
        <v>70</v>
      </c>
      <c r="G12" s="45" t="s">
        <v>70</v>
      </c>
      <c r="H12" s="43"/>
      <c r="I12" s="43"/>
      <c r="J12" s="59"/>
      <c r="K12" s="59"/>
      <c r="L12" s="59"/>
      <c r="M12" s="59"/>
      <c r="N12" s="59"/>
      <c r="O12" s="59" t="s">
        <v>111</v>
      </c>
    </row>
    <row r="13" spans="1:34" ht="30">
      <c r="A13" s="58" t="s">
        <v>24</v>
      </c>
      <c r="B13" s="56" t="s">
        <v>84</v>
      </c>
      <c r="C13" s="44" t="s">
        <v>22</v>
      </c>
      <c r="D13" s="45" t="s">
        <v>70</v>
      </c>
      <c r="E13" s="44" t="s">
        <v>73</v>
      </c>
      <c r="F13" s="45" t="s">
        <v>70</v>
      </c>
      <c r="G13" s="45" t="s">
        <v>70</v>
      </c>
      <c r="H13" s="43"/>
      <c r="I13" s="43"/>
      <c r="J13" s="59"/>
      <c r="K13" s="59"/>
      <c r="L13" s="59"/>
      <c r="M13" s="59"/>
      <c r="N13" s="59"/>
      <c r="O13" s="59"/>
    </row>
    <row r="14" spans="1:34" ht="30">
      <c r="A14" s="58" t="s">
        <v>25</v>
      </c>
      <c r="B14" s="56" t="s">
        <v>85</v>
      </c>
      <c r="C14" s="44" t="s">
        <v>63</v>
      </c>
      <c r="D14" s="45" t="s">
        <v>70</v>
      </c>
      <c r="E14" s="44" t="s">
        <v>72</v>
      </c>
      <c r="F14" s="45" t="s">
        <v>70</v>
      </c>
      <c r="G14" s="45" t="s">
        <v>70</v>
      </c>
      <c r="H14" s="43"/>
      <c r="I14" s="43"/>
      <c r="J14" s="59"/>
      <c r="K14" s="59"/>
      <c r="L14" s="59"/>
      <c r="M14" s="59"/>
      <c r="N14" s="59"/>
      <c r="O14" s="59"/>
    </row>
    <row r="15" spans="1:34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</row>
    <row r="16" spans="1:34">
      <c r="A16" s="156" t="s">
        <v>112</v>
      </c>
      <c r="B16" s="157"/>
      <c r="C16" s="43"/>
      <c r="D16" s="156" t="s">
        <v>113</v>
      </c>
      <c r="E16" s="157"/>
      <c r="F16" s="43"/>
      <c r="G16" s="156" t="s">
        <v>114</v>
      </c>
      <c r="H16" s="157"/>
      <c r="I16" s="43"/>
      <c r="J16" s="156" t="s">
        <v>115</v>
      </c>
      <c r="K16" s="157"/>
      <c r="L16" s="43"/>
      <c r="M16" s="43"/>
      <c r="N16" s="43"/>
      <c r="O16" s="43"/>
    </row>
    <row r="17" spans="1:15">
      <c r="A17" s="34" t="s">
        <v>57</v>
      </c>
      <c r="B17" s="34" t="s">
        <v>74</v>
      </c>
      <c r="C17" s="43"/>
      <c r="D17" s="34" t="s">
        <v>57</v>
      </c>
      <c r="E17" s="34" t="s">
        <v>74</v>
      </c>
      <c r="F17" s="43"/>
      <c r="G17" s="55" t="s">
        <v>57</v>
      </c>
      <c r="H17" s="55" t="s">
        <v>74</v>
      </c>
      <c r="I17" s="43"/>
      <c r="J17" s="55" t="s">
        <v>57</v>
      </c>
      <c r="K17" s="55" t="s">
        <v>74</v>
      </c>
      <c r="L17" s="43"/>
      <c r="M17" s="43"/>
      <c r="N17" s="43"/>
      <c r="O17" s="43"/>
    </row>
    <row r="18" spans="1:15" ht="30">
      <c r="A18" s="57" t="s">
        <v>99</v>
      </c>
      <c r="B18" s="56" t="s">
        <v>102</v>
      </c>
      <c r="C18" s="43"/>
      <c r="D18" s="44" t="s">
        <v>29</v>
      </c>
      <c r="E18" s="44" t="s">
        <v>76</v>
      </c>
      <c r="F18" s="43"/>
      <c r="G18" s="58" t="s">
        <v>63</v>
      </c>
      <c r="H18" s="56" t="s">
        <v>75</v>
      </c>
      <c r="I18" s="43"/>
      <c r="J18" s="58" t="s">
        <v>33</v>
      </c>
      <c r="K18" s="56" t="s">
        <v>86</v>
      </c>
      <c r="L18" s="43"/>
      <c r="M18" s="43"/>
      <c r="N18" s="43"/>
      <c r="O18" s="43"/>
    </row>
    <row r="19" spans="1:15" ht="30">
      <c r="A19" s="57" t="s">
        <v>100</v>
      </c>
      <c r="B19" s="56" t="s">
        <v>103</v>
      </c>
      <c r="C19" s="43"/>
      <c r="D19" s="44" t="s">
        <v>30</v>
      </c>
      <c r="E19" s="44" t="s">
        <v>79</v>
      </c>
      <c r="F19" s="43"/>
      <c r="G19" s="58" t="s">
        <v>16</v>
      </c>
      <c r="H19" s="56" t="s">
        <v>76</v>
      </c>
      <c r="I19" s="43"/>
      <c r="J19" s="58" t="s">
        <v>34</v>
      </c>
      <c r="K19" s="56" t="s">
        <v>87</v>
      </c>
      <c r="L19" s="43"/>
      <c r="O19" s="43"/>
    </row>
    <row r="20" spans="1:15" ht="30">
      <c r="A20" s="57" t="s">
        <v>101</v>
      </c>
      <c r="B20" s="56" t="s">
        <v>104</v>
      </c>
      <c r="C20" s="43"/>
      <c r="D20" s="44" t="s">
        <v>31</v>
      </c>
      <c r="E20" s="44" t="s">
        <v>82</v>
      </c>
      <c r="F20" s="43"/>
      <c r="G20" s="58" t="s">
        <v>17</v>
      </c>
      <c r="H20" s="56" t="s">
        <v>78</v>
      </c>
      <c r="I20" s="43"/>
      <c r="J20" s="58" t="s">
        <v>35</v>
      </c>
      <c r="K20" s="56" t="s">
        <v>88</v>
      </c>
      <c r="L20" s="43"/>
      <c r="O20" s="43"/>
    </row>
    <row r="21" spans="1:15">
      <c r="A21" s="43"/>
      <c r="B21" s="43"/>
      <c r="C21" s="43"/>
      <c r="D21" s="43"/>
      <c r="E21" s="43"/>
      <c r="F21" s="43"/>
      <c r="G21" s="58" t="s">
        <v>18</v>
      </c>
      <c r="H21" s="56" t="s">
        <v>77</v>
      </c>
      <c r="I21" s="43"/>
      <c r="J21" s="58" t="s">
        <v>36</v>
      </c>
      <c r="K21" s="56" t="s">
        <v>89</v>
      </c>
      <c r="L21" s="43"/>
      <c r="O21" s="43"/>
    </row>
    <row r="22" spans="1:15" ht="30">
      <c r="A22" s="43"/>
      <c r="B22" s="43"/>
      <c r="C22" s="43"/>
      <c r="D22" s="43"/>
      <c r="E22" s="43"/>
      <c r="F22" s="43"/>
      <c r="G22" s="58" t="s">
        <v>19</v>
      </c>
      <c r="H22" s="56" t="s">
        <v>79</v>
      </c>
      <c r="I22" s="43"/>
      <c r="J22" s="58" t="s">
        <v>37</v>
      </c>
      <c r="K22" s="56" t="s">
        <v>90</v>
      </c>
      <c r="L22" s="43"/>
      <c r="O22" s="43"/>
    </row>
    <row r="23" spans="1:15" ht="30">
      <c r="A23" s="43"/>
      <c r="B23" s="43"/>
      <c r="C23" s="43"/>
      <c r="D23" s="43"/>
      <c r="E23" s="43"/>
      <c r="F23" s="43"/>
      <c r="G23" s="58" t="s">
        <v>20</v>
      </c>
      <c r="H23" s="56" t="s">
        <v>80</v>
      </c>
      <c r="I23" s="43"/>
      <c r="J23" s="58" t="s">
        <v>96</v>
      </c>
      <c r="K23" s="56" t="s">
        <v>91</v>
      </c>
      <c r="L23" s="43"/>
      <c r="O23" s="43"/>
    </row>
    <row r="24" spans="1:15">
      <c r="A24" s="43"/>
      <c r="B24" s="43"/>
      <c r="C24" s="43"/>
      <c r="D24" s="43"/>
      <c r="E24" s="43"/>
      <c r="F24" s="43"/>
      <c r="G24" s="58" t="s">
        <v>21</v>
      </c>
      <c r="H24" s="56" t="s">
        <v>81</v>
      </c>
      <c r="I24" s="43"/>
      <c r="J24" s="58" t="s">
        <v>97</v>
      </c>
      <c r="K24" s="56" t="s">
        <v>92</v>
      </c>
      <c r="L24" s="43"/>
      <c r="O24" s="43"/>
    </row>
    <row r="25" spans="1:15" ht="30">
      <c r="A25" s="43"/>
      <c r="B25" s="43"/>
      <c r="C25" s="43"/>
      <c r="D25" s="43"/>
      <c r="E25" s="43"/>
      <c r="F25" s="43"/>
      <c r="G25" s="58" t="s">
        <v>22</v>
      </c>
      <c r="H25" s="56" t="s">
        <v>82</v>
      </c>
      <c r="I25" s="43"/>
      <c r="J25" s="58" t="s">
        <v>98</v>
      </c>
      <c r="K25" s="56" t="s">
        <v>93</v>
      </c>
      <c r="L25" s="43"/>
      <c r="O25" s="43"/>
    </row>
    <row r="26" spans="1:15" ht="45">
      <c r="A26" s="43"/>
      <c r="B26" s="43"/>
      <c r="C26" s="43"/>
      <c r="F26" s="43"/>
      <c r="G26" s="58" t="s">
        <v>23</v>
      </c>
      <c r="H26" s="56" t="s">
        <v>83</v>
      </c>
      <c r="I26" s="43"/>
      <c r="J26" s="43"/>
      <c r="K26" s="43"/>
      <c r="L26" s="43"/>
      <c r="O26" s="43"/>
    </row>
    <row r="27" spans="1:15" ht="30">
      <c r="A27" s="43"/>
      <c r="B27" s="43"/>
      <c r="C27" s="43"/>
      <c r="F27" s="43"/>
      <c r="G27" s="58" t="s">
        <v>24</v>
      </c>
      <c r="H27" s="56" t="s">
        <v>84</v>
      </c>
      <c r="I27" s="43"/>
      <c r="J27" s="43"/>
      <c r="K27" s="43"/>
      <c r="L27" s="43"/>
      <c r="O27" s="43"/>
    </row>
    <row r="28" spans="1:15" ht="30">
      <c r="A28" s="43"/>
      <c r="B28" s="43"/>
      <c r="C28" s="43"/>
      <c r="F28" s="43"/>
      <c r="G28" s="58" t="s">
        <v>25</v>
      </c>
      <c r="H28" s="56" t="s">
        <v>85</v>
      </c>
      <c r="I28" s="43"/>
      <c r="J28" s="43"/>
      <c r="K28" s="43"/>
      <c r="L28" s="43"/>
      <c r="M28" s="43"/>
      <c r="N28" s="43"/>
      <c r="O28" s="43"/>
    </row>
  </sheetData>
  <mergeCells count="21">
    <mergeCell ref="J16:K16"/>
    <mergeCell ref="G16:H16"/>
    <mergeCell ref="A1:O1"/>
    <mergeCell ref="A2:G2"/>
    <mergeCell ref="A16:B16"/>
    <mergeCell ref="D16:E16"/>
    <mergeCell ref="H2:O2"/>
    <mergeCell ref="V3:V4"/>
    <mergeCell ref="W3:Z3"/>
    <mergeCell ref="AA3:AH3"/>
    <mergeCell ref="W9:W10"/>
    <mergeCell ref="Y9:Y10"/>
    <mergeCell ref="Z9:Z10"/>
    <mergeCell ref="AA9:AA10"/>
    <mergeCell ref="AB9:AB10"/>
    <mergeCell ref="AC9:AC10"/>
    <mergeCell ref="AD9:AD10"/>
    <mergeCell ref="AH9:AH10"/>
    <mergeCell ref="AE9:AE10"/>
    <mergeCell ref="AF9:AF10"/>
    <mergeCell ref="AG9:AG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0"/>
  <sheetViews>
    <sheetView topLeftCell="AB61" workbookViewId="0">
      <selection activeCell="AX114" sqref="AX114"/>
    </sheetView>
  </sheetViews>
  <sheetFormatPr baseColWidth="10" defaultRowHeight="15" x14ac:dyDescent="0"/>
  <cols>
    <col min="1" max="1" width="2.33203125" customWidth="1"/>
    <col min="14" max="14" width="1.33203125" customWidth="1"/>
    <col min="17" max="17" width="1.6640625" customWidth="1"/>
    <col min="18" max="21" width="6.6640625" customWidth="1"/>
    <col min="22" max="22" width="2.6640625" customWidth="1"/>
    <col min="23" max="23" width="7.6640625" customWidth="1"/>
    <col min="25" max="25" width="1.6640625" customWidth="1"/>
    <col min="27" max="27" width="13.83203125" customWidth="1"/>
    <col min="30" max="30" width="1.6640625" customWidth="1"/>
    <col min="32" max="36" width="4.5" customWidth="1"/>
    <col min="37" max="37" width="2.6640625" customWidth="1"/>
    <col min="40" max="40" width="1.6640625" customWidth="1"/>
    <col min="45" max="45" width="2.1640625" customWidth="1"/>
    <col min="48" max="48" width="1.33203125" customWidth="1"/>
    <col min="51" max="51" width="1.33203125" customWidth="1"/>
  </cols>
  <sheetData>
    <row r="1" spans="1:51" ht="25">
      <c r="A1" s="231" t="s">
        <v>223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3"/>
    </row>
    <row r="2" spans="1:51" ht="20">
      <c r="A2" s="257"/>
      <c r="B2" s="168" t="s">
        <v>137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9"/>
    </row>
    <row r="3" spans="1:51" ht="20">
      <c r="A3" s="258"/>
      <c r="B3" s="35" t="s">
        <v>0</v>
      </c>
      <c r="C3" s="35" t="s">
        <v>1</v>
      </c>
      <c r="D3" s="35" t="s">
        <v>2</v>
      </c>
      <c r="E3" s="35" t="s">
        <v>3</v>
      </c>
      <c r="F3" s="170" t="s">
        <v>8</v>
      </c>
      <c r="G3" s="35" t="s">
        <v>0</v>
      </c>
      <c r="H3" s="35" t="s">
        <v>1</v>
      </c>
      <c r="I3" s="35" t="s">
        <v>2</v>
      </c>
      <c r="J3" s="35" t="s">
        <v>3</v>
      </c>
      <c r="K3" s="35" t="s">
        <v>4</v>
      </c>
      <c r="L3" s="10" t="s">
        <v>5</v>
      </c>
      <c r="M3" s="23"/>
      <c r="N3" s="94"/>
      <c r="O3" s="156" t="s">
        <v>114</v>
      </c>
      <c r="P3" s="157"/>
      <c r="Q3" s="3"/>
      <c r="R3" s="171" t="s">
        <v>46</v>
      </c>
      <c r="S3" s="172"/>
      <c r="T3" s="172"/>
      <c r="U3" s="173"/>
      <c r="V3" s="3"/>
      <c r="W3" s="174" t="s">
        <v>52</v>
      </c>
      <c r="X3" s="175"/>
      <c r="Y3" s="176"/>
      <c r="Z3" s="178" t="s">
        <v>48</v>
      </c>
      <c r="AA3" s="179"/>
      <c r="AB3" s="179"/>
      <c r="AC3" s="180"/>
      <c r="AD3" s="3"/>
      <c r="AE3" s="178" t="s">
        <v>54</v>
      </c>
      <c r="AF3" s="179"/>
      <c r="AG3" s="179"/>
      <c r="AH3" s="179"/>
      <c r="AI3" s="179"/>
      <c r="AJ3" s="180"/>
      <c r="AK3" s="3"/>
      <c r="AL3" s="174" t="s">
        <v>55</v>
      </c>
      <c r="AM3" s="175"/>
      <c r="AN3" s="176"/>
      <c r="AO3" s="178" t="s">
        <v>49</v>
      </c>
      <c r="AP3" s="179"/>
      <c r="AQ3" s="179"/>
      <c r="AR3" s="180"/>
      <c r="AS3" s="4"/>
      <c r="AT3" s="174" t="s">
        <v>51</v>
      </c>
      <c r="AU3" s="175"/>
      <c r="AV3" s="36"/>
      <c r="AW3" s="174" t="s">
        <v>27</v>
      </c>
      <c r="AX3" s="175"/>
      <c r="AY3" s="50"/>
    </row>
    <row r="4" spans="1:51" ht="30">
      <c r="A4" s="258"/>
      <c r="B4" s="35" t="s">
        <v>1</v>
      </c>
      <c r="C4" s="2">
        <v>1</v>
      </c>
      <c r="D4" s="37">
        <v>3</v>
      </c>
      <c r="E4" s="37">
        <v>3</v>
      </c>
      <c r="F4" s="170"/>
      <c r="G4" s="35" t="s">
        <v>1</v>
      </c>
      <c r="H4" s="38">
        <f>C4/C7</f>
        <v>0.60000000000000009</v>
      </c>
      <c r="I4" s="37">
        <f>D4/D7</f>
        <v>0.6</v>
      </c>
      <c r="J4" s="37">
        <f>E4/E7</f>
        <v>0.6</v>
      </c>
      <c r="K4" s="37">
        <f>SUM(H4:J4)</f>
        <v>1.8000000000000003</v>
      </c>
      <c r="L4" s="2">
        <f>K4/C9</f>
        <v>0.60000000000000009</v>
      </c>
      <c r="M4" s="24"/>
      <c r="N4" s="94"/>
      <c r="O4" s="58" t="s">
        <v>17</v>
      </c>
      <c r="P4" s="56" t="s">
        <v>78</v>
      </c>
      <c r="Q4" s="18"/>
      <c r="R4" s="17" t="s">
        <v>26</v>
      </c>
      <c r="S4" s="35" t="s">
        <v>1</v>
      </c>
      <c r="T4" s="35" t="s">
        <v>2</v>
      </c>
      <c r="U4" s="35" t="s">
        <v>3</v>
      </c>
      <c r="V4" s="13"/>
      <c r="W4" s="32" t="s">
        <v>26</v>
      </c>
      <c r="X4" s="72" t="s">
        <v>53</v>
      </c>
      <c r="Y4" s="176"/>
      <c r="Z4" s="35" t="s">
        <v>32</v>
      </c>
      <c r="AA4" s="71" t="s">
        <v>47</v>
      </c>
      <c r="AB4" s="178" t="s">
        <v>43</v>
      </c>
      <c r="AC4" s="180"/>
      <c r="AD4" s="4"/>
      <c r="AE4" s="10" t="s">
        <v>26</v>
      </c>
      <c r="AF4" s="35" t="s">
        <v>35</v>
      </c>
      <c r="AG4" s="35" t="s">
        <v>36</v>
      </c>
      <c r="AH4" s="35" t="s">
        <v>37</v>
      </c>
      <c r="AI4" s="35" t="s">
        <v>97</v>
      </c>
      <c r="AJ4" s="35" t="s">
        <v>98</v>
      </c>
      <c r="AK4" s="4"/>
      <c r="AL4" s="10" t="s">
        <v>26</v>
      </c>
      <c r="AM4" s="72" t="s">
        <v>53</v>
      </c>
      <c r="AN4" s="176"/>
      <c r="AO4" s="10" t="s">
        <v>28</v>
      </c>
      <c r="AP4" s="10" t="s">
        <v>47</v>
      </c>
      <c r="AQ4" s="181" t="s">
        <v>43</v>
      </c>
      <c r="AR4" s="182"/>
      <c r="AS4" s="4"/>
      <c r="AT4" s="35" t="s">
        <v>26</v>
      </c>
      <c r="AU4" s="72" t="s">
        <v>53</v>
      </c>
      <c r="AV4" s="36"/>
      <c r="AW4" s="71" t="s">
        <v>26</v>
      </c>
      <c r="AX4" s="71" t="s">
        <v>50</v>
      </c>
      <c r="AY4" s="50"/>
    </row>
    <row r="5" spans="1:51">
      <c r="A5" s="258"/>
      <c r="B5" s="35" t="s">
        <v>2</v>
      </c>
      <c r="C5" s="37">
        <f>1/D4</f>
        <v>0.33333333333333331</v>
      </c>
      <c r="D5" s="2">
        <v>1</v>
      </c>
      <c r="E5" s="37">
        <v>1</v>
      </c>
      <c r="F5" s="170"/>
      <c r="G5" s="35" t="s">
        <v>2</v>
      </c>
      <c r="H5" s="37">
        <f>C5/C7</f>
        <v>0.2</v>
      </c>
      <c r="I5" s="38">
        <f>D5/D7</f>
        <v>0.2</v>
      </c>
      <c r="J5" s="37">
        <f>E5/E7</f>
        <v>0.2</v>
      </c>
      <c r="K5" s="37">
        <f>SUM(H5:J5)</f>
        <v>0.60000000000000009</v>
      </c>
      <c r="L5" s="2">
        <f>K5/C9</f>
        <v>0.20000000000000004</v>
      </c>
      <c r="M5" s="24"/>
      <c r="N5" s="94"/>
      <c r="O5" s="58" t="s">
        <v>18</v>
      </c>
      <c r="P5" s="56" t="s">
        <v>77</v>
      </c>
      <c r="Q5" s="18"/>
      <c r="R5" s="11" t="s">
        <v>17</v>
      </c>
      <c r="S5" s="9">
        <v>1</v>
      </c>
      <c r="T5" s="9">
        <v>-0.5</v>
      </c>
      <c r="U5" s="9">
        <v>0</v>
      </c>
      <c r="V5" s="3"/>
      <c r="W5" s="11" t="s">
        <v>17</v>
      </c>
      <c r="X5" s="1">
        <f>(S5*L4)+(T5*L5)+(U5*L6)</f>
        <v>0.50000000000000011</v>
      </c>
      <c r="Y5" s="176"/>
      <c r="Z5" s="15" t="s">
        <v>34</v>
      </c>
      <c r="AA5" s="15">
        <v>2</v>
      </c>
      <c r="AB5" s="15">
        <f>1/(1+AA5)</f>
        <v>0.33333333333333331</v>
      </c>
      <c r="AC5" s="15"/>
      <c r="AD5" s="4"/>
      <c r="AE5" s="11" t="s">
        <v>17</v>
      </c>
      <c r="AF5" s="28">
        <v>0</v>
      </c>
      <c r="AG5" s="28">
        <v>0</v>
      </c>
      <c r="AH5" s="28">
        <v>0</v>
      </c>
      <c r="AI5" s="28">
        <v>0</v>
      </c>
      <c r="AJ5" s="28">
        <v>1</v>
      </c>
      <c r="AK5" s="4"/>
      <c r="AL5" s="11" t="s">
        <v>17</v>
      </c>
      <c r="AM5" s="1">
        <f>(AF5*AC6)+(AG5*AC7)+(AC8*AH5)+(AI5*AC10)+(AC11*AJ5)</f>
        <v>0.5</v>
      </c>
      <c r="AN5" s="176"/>
      <c r="AO5" s="15" t="s">
        <v>29</v>
      </c>
      <c r="AP5" s="15">
        <v>1</v>
      </c>
      <c r="AQ5" s="15">
        <f>1/(1+AP5)</f>
        <v>0.5</v>
      </c>
      <c r="AR5" s="15"/>
      <c r="AS5" s="4"/>
      <c r="AT5" s="11" t="s">
        <v>17</v>
      </c>
      <c r="AU5" s="1">
        <f>AR6</f>
        <v>0.5</v>
      </c>
      <c r="AV5" s="36"/>
      <c r="AW5" s="40" t="s">
        <v>63</v>
      </c>
      <c r="AX5" s="40">
        <v>0</v>
      </c>
      <c r="AY5" s="50"/>
    </row>
    <row r="6" spans="1:51" ht="30">
      <c r="A6" s="258"/>
      <c r="B6" s="35" t="s">
        <v>3</v>
      </c>
      <c r="C6" s="37">
        <f>1/E4</f>
        <v>0.33333333333333331</v>
      </c>
      <c r="D6" s="37">
        <f>1/E5</f>
        <v>1</v>
      </c>
      <c r="E6" s="2">
        <v>1</v>
      </c>
      <c r="F6" s="170"/>
      <c r="G6" s="35" t="s">
        <v>3</v>
      </c>
      <c r="H6" s="37">
        <f>C6/C7</f>
        <v>0.2</v>
      </c>
      <c r="I6" s="37">
        <f>D6/D7</f>
        <v>0.2</v>
      </c>
      <c r="J6" s="38">
        <f>E6/E7</f>
        <v>0.2</v>
      </c>
      <c r="K6" s="37">
        <f>SUM(H6:J6)</f>
        <v>0.60000000000000009</v>
      </c>
      <c r="L6" s="2">
        <f>K6/C9</f>
        <v>0.20000000000000004</v>
      </c>
      <c r="M6" s="24"/>
      <c r="N6" s="94"/>
      <c r="O6" s="58" t="s">
        <v>20</v>
      </c>
      <c r="P6" s="56" t="s">
        <v>80</v>
      </c>
      <c r="Q6" s="18"/>
      <c r="R6" s="11" t="s">
        <v>18</v>
      </c>
      <c r="S6" s="9">
        <v>-0.5</v>
      </c>
      <c r="T6" s="9">
        <v>1</v>
      </c>
      <c r="U6" s="9">
        <v>0</v>
      </c>
      <c r="V6" s="19"/>
      <c r="W6" s="11" t="s">
        <v>18</v>
      </c>
      <c r="X6" s="1">
        <f>(S6*L4)+(T6*L5)+(U6*L6)</f>
        <v>-0.1</v>
      </c>
      <c r="Y6" s="176"/>
      <c r="Z6" s="16" t="s">
        <v>35</v>
      </c>
      <c r="AA6" s="16" t="s">
        <v>44</v>
      </c>
      <c r="AB6" s="16">
        <v>1</v>
      </c>
      <c r="AC6" s="16">
        <f>AB6*AB5</f>
        <v>0.33333333333333331</v>
      </c>
      <c r="AD6" s="4"/>
      <c r="AE6" s="11" t="s">
        <v>18</v>
      </c>
      <c r="AF6" s="28">
        <v>0</v>
      </c>
      <c r="AG6" s="28">
        <v>0</v>
      </c>
      <c r="AH6" s="28">
        <v>0</v>
      </c>
      <c r="AI6" s="28">
        <v>0</v>
      </c>
      <c r="AJ6" s="28">
        <v>-1</v>
      </c>
      <c r="AK6" s="4"/>
      <c r="AL6" s="11" t="s">
        <v>18</v>
      </c>
      <c r="AM6" s="1">
        <f>(AF6*AC6)+(AG6*AC7)+(AC8*AH6)+(AI6*AC10)+(AC11*AJ6)</f>
        <v>-0.5</v>
      </c>
      <c r="AN6" s="176"/>
      <c r="AO6" s="16" t="s">
        <v>45</v>
      </c>
      <c r="AP6" s="16" t="s">
        <v>44</v>
      </c>
      <c r="AQ6" s="16">
        <v>1</v>
      </c>
      <c r="AR6" s="16">
        <f>AQ6*AQ5</f>
        <v>0.5</v>
      </c>
      <c r="AS6" s="4"/>
      <c r="AT6" s="11" t="s">
        <v>18</v>
      </c>
      <c r="AU6" s="1">
        <f>AR7</f>
        <v>0.5</v>
      </c>
      <c r="AV6" s="36"/>
      <c r="AW6" s="40" t="s">
        <v>16</v>
      </c>
      <c r="AX6" s="41">
        <v>0</v>
      </c>
      <c r="AY6" s="50"/>
    </row>
    <row r="7" spans="1:51">
      <c r="A7" s="258"/>
      <c r="B7" s="72" t="s">
        <v>4</v>
      </c>
      <c r="C7" s="39">
        <f>SUM(C4:C6)</f>
        <v>1.6666666666666665</v>
      </c>
      <c r="D7" s="39">
        <f>SUM(D4:D6)</f>
        <v>5</v>
      </c>
      <c r="E7" s="39">
        <f>SUM(E4:E6)</f>
        <v>5</v>
      </c>
      <c r="F7" s="170"/>
      <c r="G7" s="72" t="s">
        <v>4</v>
      </c>
      <c r="H7" s="39">
        <f>SUM(H4:H6)</f>
        <v>1</v>
      </c>
      <c r="I7" s="39">
        <f>SUM(I4:I6)</f>
        <v>1</v>
      </c>
      <c r="J7" s="39">
        <f>SUM(J4:J6)</f>
        <v>1</v>
      </c>
      <c r="K7" s="39">
        <f>SUM(K4:K6)</f>
        <v>3.0000000000000004</v>
      </c>
      <c r="L7" s="39">
        <f>SUM(L4:L6)</f>
        <v>1.0000000000000002</v>
      </c>
      <c r="M7" s="25"/>
      <c r="N7" s="94"/>
      <c r="O7" s="58" t="s">
        <v>21</v>
      </c>
      <c r="P7" s="56" t="s">
        <v>81</v>
      </c>
      <c r="Q7" s="18"/>
      <c r="R7" s="11" t="s">
        <v>20</v>
      </c>
      <c r="S7" s="9">
        <v>0</v>
      </c>
      <c r="T7" s="9">
        <v>0.5</v>
      </c>
      <c r="U7" s="9">
        <v>0</v>
      </c>
      <c r="V7" s="19"/>
      <c r="W7" s="11" t="s">
        <v>20</v>
      </c>
      <c r="X7" s="1">
        <f>(S7*L4)+(T7*L5)+(U7*L6)</f>
        <v>0.10000000000000002</v>
      </c>
      <c r="Y7" s="176"/>
      <c r="Z7" s="16" t="s">
        <v>36</v>
      </c>
      <c r="AA7" s="16" t="s">
        <v>44</v>
      </c>
      <c r="AB7" s="16">
        <v>1</v>
      </c>
      <c r="AC7" s="16">
        <f>AB7*AB5</f>
        <v>0.33333333333333331</v>
      </c>
      <c r="AD7" s="4"/>
      <c r="AE7" s="11" t="s">
        <v>20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4"/>
      <c r="AL7" s="11" t="s">
        <v>20</v>
      </c>
      <c r="AM7" s="1">
        <f>(AF7*AC6)+(AG7*AC7)+(AH7*AC8)+(AI7*AC10)+(AJ7*AC11)</f>
        <v>0</v>
      </c>
      <c r="AN7" s="176"/>
      <c r="AO7" s="16" t="s">
        <v>58</v>
      </c>
      <c r="AP7" s="16" t="s">
        <v>44</v>
      </c>
      <c r="AQ7" s="16">
        <v>1</v>
      </c>
      <c r="AR7" s="16">
        <f>AQ7*AQ5</f>
        <v>0.5</v>
      </c>
      <c r="AS7" s="4"/>
      <c r="AT7" s="11" t="s">
        <v>20</v>
      </c>
      <c r="AU7" s="1">
        <f>AR9</f>
        <v>0.33333333333333331</v>
      </c>
      <c r="AV7" s="36"/>
      <c r="AW7" s="42" t="s">
        <v>17</v>
      </c>
      <c r="AX7" s="42">
        <f>X5+AM5+AU5</f>
        <v>1.5</v>
      </c>
      <c r="AY7" s="50"/>
    </row>
    <row r="8" spans="1:51" ht="45">
      <c r="A8" s="258"/>
      <c r="B8" s="54"/>
      <c r="C8" s="54"/>
      <c r="D8" s="54"/>
      <c r="E8" s="54"/>
      <c r="F8" s="54"/>
      <c r="G8" s="54"/>
      <c r="H8" s="54"/>
      <c r="I8" s="54"/>
      <c r="J8" s="54"/>
      <c r="M8" s="47"/>
      <c r="N8" s="94"/>
      <c r="O8" s="58" t="s">
        <v>23</v>
      </c>
      <c r="P8" s="56" t="s">
        <v>83</v>
      </c>
      <c r="Q8" s="4"/>
      <c r="R8" s="11" t="s">
        <v>21</v>
      </c>
      <c r="S8" s="9">
        <v>0</v>
      </c>
      <c r="T8" s="9">
        <v>-0.5</v>
      </c>
      <c r="U8" s="9">
        <v>0</v>
      </c>
      <c r="V8" s="19"/>
      <c r="W8" s="11" t="s">
        <v>21</v>
      </c>
      <c r="X8" s="1">
        <f>(S8*L4)+(T8*L5)+(U8*L6)</f>
        <v>-0.10000000000000002</v>
      </c>
      <c r="Y8" s="176"/>
      <c r="Z8" s="16" t="s">
        <v>37</v>
      </c>
      <c r="AA8" s="16" t="s">
        <v>44</v>
      </c>
      <c r="AB8" s="16">
        <v>1</v>
      </c>
      <c r="AC8" s="16">
        <f>AB8*AB5</f>
        <v>0.33333333333333331</v>
      </c>
      <c r="AD8" s="4"/>
      <c r="AE8" s="11" t="s">
        <v>21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4"/>
      <c r="AL8" s="11" t="s">
        <v>21</v>
      </c>
      <c r="AM8" s="1">
        <f>(AF8*AC6)+(AG8*AC7)+(AH8*AC8)+(AI8*AC10)+(AJ8*AC11)</f>
        <v>0</v>
      </c>
      <c r="AN8" s="176"/>
      <c r="AO8" s="15" t="s">
        <v>30</v>
      </c>
      <c r="AP8" s="15">
        <v>2</v>
      </c>
      <c r="AQ8" s="15">
        <f>1/(1+AP8)</f>
        <v>0.33333333333333331</v>
      </c>
      <c r="AR8" s="15"/>
      <c r="AS8" s="4"/>
      <c r="AT8" s="11" t="s">
        <v>21</v>
      </c>
      <c r="AU8" s="1">
        <f>AR10</f>
        <v>0.33333333333333331</v>
      </c>
      <c r="AV8" s="36"/>
      <c r="AW8" s="42" t="s">
        <v>18</v>
      </c>
      <c r="AX8" s="42">
        <f>X6+AM6++AU6</f>
        <v>-9.9999999999999978E-2</v>
      </c>
      <c r="AY8" s="50"/>
    </row>
    <row r="9" spans="1:51" ht="30">
      <c r="A9" s="258"/>
      <c r="B9" s="71" t="s">
        <v>6</v>
      </c>
      <c r="C9" s="35">
        <v>3</v>
      </c>
      <c r="D9" s="4"/>
      <c r="E9" s="4"/>
      <c r="F9" s="4"/>
      <c r="G9" s="4"/>
      <c r="H9" s="4"/>
      <c r="I9" s="4"/>
      <c r="J9" s="4"/>
      <c r="M9" s="4"/>
      <c r="N9" s="94"/>
      <c r="O9" s="58" t="s">
        <v>24</v>
      </c>
      <c r="P9" s="56" t="s">
        <v>84</v>
      </c>
      <c r="Q9" s="4"/>
      <c r="R9" s="11" t="s">
        <v>23</v>
      </c>
      <c r="S9" s="9">
        <v>1</v>
      </c>
      <c r="T9" s="9">
        <v>0</v>
      </c>
      <c r="U9" s="9">
        <v>-0.5</v>
      </c>
      <c r="V9" s="19"/>
      <c r="W9" s="11" t="s">
        <v>23</v>
      </c>
      <c r="X9" s="1">
        <f>(S9*L4)+(T9*L5)+(U9*L6)</f>
        <v>0.50000000000000011</v>
      </c>
      <c r="Y9" s="176"/>
      <c r="Z9" s="31" t="s">
        <v>96</v>
      </c>
      <c r="AA9" s="31">
        <v>1</v>
      </c>
      <c r="AB9" s="31">
        <f>1/(1+AA9)</f>
        <v>0.5</v>
      </c>
      <c r="AC9" s="31"/>
      <c r="AD9" s="4"/>
      <c r="AE9" s="11" t="s">
        <v>23</v>
      </c>
      <c r="AF9" s="28">
        <v>0</v>
      </c>
      <c r="AG9" s="28">
        <v>-1</v>
      </c>
      <c r="AH9" s="28">
        <v>0</v>
      </c>
      <c r="AI9" s="28">
        <v>0</v>
      </c>
      <c r="AJ9" s="28">
        <v>1</v>
      </c>
      <c r="AK9" s="4"/>
      <c r="AL9" s="11" t="s">
        <v>23</v>
      </c>
      <c r="AM9" s="1">
        <f>(AC6*AF9)+(AG9*AC7)+(AC8*AH9)+(AI9*AC10)+(AC11*AJ9)</f>
        <v>0.16666666666666669</v>
      </c>
      <c r="AN9" s="176"/>
      <c r="AO9" s="16" t="s">
        <v>59</v>
      </c>
      <c r="AP9" s="16" t="s">
        <v>44</v>
      </c>
      <c r="AQ9" s="16">
        <v>1</v>
      </c>
      <c r="AR9" s="16">
        <f>AQ9*AQ8</f>
        <v>0.33333333333333331</v>
      </c>
      <c r="AS9" s="4"/>
      <c r="AT9" s="11" t="s">
        <v>23</v>
      </c>
      <c r="AU9" s="1">
        <f>AR12</f>
        <v>0.25</v>
      </c>
      <c r="AV9" s="36"/>
      <c r="AW9" s="41" t="s">
        <v>19</v>
      </c>
      <c r="AX9" s="41">
        <v>0</v>
      </c>
      <c r="AY9" s="50"/>
    </row>
    <row r="10" spans="1:51">
      <c r="A10" s="258"/>
      <c r="B10" s="53"/>
      <c r="C10" s="53"/>
      <c r="D10" s="53"/>
      <c r="E10" s="53"/>
      <c r="F10" s="53"/>
      <c r="G10" s="53"/>
      <c r="H10" s="53"/>
      <c r="I10" s="53"/>
      <c r="J10" s="53"/>
      <c r="M10" s="26"/>
      <c r="N10" s="94"/>
      <c r="O10" s="4"/>
      <c r="P10" s="4"/>
      <c r="Q10" s="4"/>
      <c r="R10" s="11" t="s">
        <v>24</v>
      </c>
      <c r="S10" s="9">
        <v>-0.5</v>
      </c>
      <c r="T10" s="9">
        <v>0</v>
      </c>
      <c r="U10" s="9">
        <v>1</v>
      </c>
      <c r="V10" s="19"/>
      <c r="W10" s="11" t="s">
        <v>24</v>
      </c>
      <c r="X10" s="1">
        <f>(S10*L4)+(T10*67)+(U10*L6)</f>
        <v>-0.1</v>
      </c>
      <c r="Y10" s="176"/>
      <c r="Z10" s="16" t="s">
        <v>97</v>
      </c>
      <c r="AA10" s="16" t="s">
        <v>44</v>
      </c>
      <c r="AB10" s="16">
        <v>1</v>
      </c>
      <c r="AC10" s="16">
        <f>AB10*AB9</f>
        <v>0.5</v>
      </c>
      <c r="AD10" s="4"/>
      <c r="AE10" s="11" t="s">
        <v>24</v>
      </c>
      <c r="AF10" s="28">
        <v>0</v>
      </c>
      <c r="AG10" s="28">
        <v>1</v>
      </c>
      <c r="AH10" s="28">
        <v>0</v>
      </c>
      <c r="AI10" s="28">
        <v>0</v>
      </c>
      <c r="AJ10" s="28">
        <v>-1</v>
      </c>
      <c r="AK10" s="4"/>
      <c r="AL10" s="11" t="s">
        <v>24</v>
      </c>
      <c r="AM10" s="1">
        <f>(AC6*AF10)+(AC7*AG10)+(AC8*AH10)+(AI10*AC10)+(AC11*AJ10)</f>
        <v>-0.16666666666666669</v>
      </c>
      <c r="AN10" s="176"/>
      <c r="AO10" s="16" t="s">
        <v>60</v>
      </c>
      <c r="AP10" s="16" t="s">
        <v>44</v>
      </c>
      <c r="AQ10" s="16">
        <v>1</v>
      </c>
      <c r="AR10" s="16">
        <f>AQ10*AQ8</f>
        <v>0.33333333333333331</v>
      </c>
      <c r="AS10" s="4"/>
      <c r="AT10" s="11" t="s">
        <v>24</v>
      </c>
      <c r="AU10" s="1">
        <f>AR13</f>
        <v>0.25</v>
      </c>
      <c r="AV10" s="36"/>
      <c r="AW10" s="42" t="s">
        <v>20</v>
      </c>
      <c r="AX10" s="42">
        <f>X7+AM7+AU7</f>
        <v>0.43333333333333335</v>
      </c>
      <c r="AY10" s="50"/>
    </row>
    <row r="11" spans="1:51">
      <c r="A11" s="258"/>
      <c r="B11" s="183" t="s">
        <v>14</v>
      </c>
      <c r="C11" s="183"/>
      <c r="D11" s="4"/>
      <c r="E11" s="35" t="s">
        <v>38</v>
      </c>
      <c r="F11" s="35" t="s">
        <v>39</v>
      </c>
      <c r="G11" s="35" t="s">
        <v>40</v>
      </c>
      <c r="H11" s="10" t="s">
        <v>41</v>
      </c>
      <c r="I11" s="10" t="s">
        <v>42</v>
      </c>
      <c r="J11" s="4"/>
      <c r="M11" s="4"/>
      <c r="N11" s="94"/>
      <c r="O11" s="156" t="s">
        <v>112</v>
      </c>
      <c r="P11" s="157"/>
      <c r="Q11" s="4"/>
      <c r="R11" s="33"/>
      <c r="S11" s="25"/>
      <c r="T11" s="25"/>
      <c r="U11" s="25"/>
      <c r="V11" s="30"/>
      <c r="W11" s="29"/>
      <c r="X11" s="29"/>
      <c r="Y11" s="176"/>
      <c r="Z11" s="16" t="s">
        <v>98</v>
      </c>
      <c r="AA11" s="16" t="s">
        <v>44</v>
      </c>
      <c r="AB11" s="16">
        <v>1</v>
      </c>
      <c r="AC11" s="16">
        <f>AB11*AB9</f>
        <v>0.5</v>
      </c>
      <c r="AD11" s="4"/>
      <c r="AE11" s="29"/>
      <c r="AF11" s="25"/>
      <c r="AG11" s="25"/>
      <c r="AH11" s="25"/>
      <c r="AI11" s="25"/>
      <c r="AJ11" s="25"/>
      <c r="AK11" s="4"/>
      <c r="AL11" s="29"/>
      <c r="AM11" s="29"/>
      <c r="AN11" s="176"/>
      <c r="AO11" s="15" t="s">
        <v>31</v>
      </c>
      <c r="AP11" s="15">
        <v>3</v>
      </c>
      <c r="AQ11" s="15">
        <f>1/(1+AP11)</f>
        <v>0.25</v>
      </c>
      <c r="AR11" s="15"/>
      <c r="AS11" s="4"/>
      <c r="AT11" s="29"/>
      <c r="AU11" s="29"/>
      <c r="AV11" s="46"/>
      <c r="AW11" s="42" t="s">
        <v>21</v>
      </c>
      <c r="AX11" s="42">
        <f>X8+AM8+AU8</f>
        <v>0.23333333333333328</v>
      </c>
      <c r="AY11" s="50"/>
    </row>
    <row r="12" spans="1:51" ht="30">
      <c r="A12" s="258"/>
      <c r="B12" s="71" t="s">
        <v>7</v>
      </c>
      <c r="C12" s="76">
        <f>SUM(L4*C7,L5*D7,L6*E7)</f>
        <v>3</v>
      </c>
      <c r="D12" s="4"/>
      <c r="E12" s="35">
        <v>1</v>
      </c>
      <c r="F12" s="35">
        <v>3</v>
      </c>
      <c r="G12" s="35">
        <v>5</v>
      </c>
      <c r="H12" s="35">
        <v>7</v>
      </c>
      <c r="I12" s="35">
        <v>9</v>
      </c>
      <c r="J12" s="4"/>
      <c r="M12" s="4"/>
      <c r="N12" s="94"/>
      <c r="O12" s="57" t="s">
        <v>99</v>
      </c>
      <c r="P12" s="56" t="s">
        <v>102</v>
      </c>
      <c r="Q12" s="4"/>
      <c r="R12" s="33"/>
      <c r="S12" s="25"/>
      <c r="T12" s="25"/>
      <c r="U12" s="25"/>
      <c r="V12" s="30"/>
      <c r="W12" s="29"/>
      <c r="X12" s="29"/>
      <c r="Y12" s="176"/>
      <c r="Z12" s="30"/>
      <c r="AA12" s="30"/>
      <c r="AB12" s="30"/>
      <c r="AC12" s="30"/>
      <c r="AD12" s="4"/>
      <c r="AE12" s="29"/>
      <c r="AF12" s="25"/>
      <c r="AG12" s="25"/>
      <c r="AH12" s="25"/>
      <c r="AI12" s="25"/>
      <c r="AJ12" s="25"/>
      <c r="AK12" s="4"/>
      <c r="AL12" s="156" t="s">
        <v>115</v>
      </c>
      <c r="AM12" s="157"/>
      <c r="AN12" s="176"/>
      <c r="AO12" s="16" t="s">
        <v>61</v>
      </c>
      <c r="AP12" s="16" t="s">
        <v>44</v>
      </c>
      <c r="AQ12" s="16">
        <v>1</v>
      </c>
      <c r="AR12" s="16">
        <f>AQ12*AQ11</f>
        <v>0.25</v>
      </c>
      <c r="AS12" s="4"/>
      <c r="AT12" s="29"/>
      <c r="AU12" s="29"/>
      <c r="AV12" s="46"/>
      <c r="AW12" s="41" t="s">
        <v>22</v>
      </c>
      <c r="AX12" s="41">
        <v>0</v>
      </c>
      <c r="AY12" s="50"/>
    </row>
    <row r="13" spans="1:51" ht="30">
      <c r="A13" s="258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26"/>
      <c r="N13" s="94"/>
      <c r="O13" s="57" t="s">
        <v>100</v>
      </c>
      <c r="P13" s="56" t="s">
        <v>103</v>
      </c>
      <c r="Q13" s="4"/>
      <c r="R13" s="4"/>
      <c r="S13" s="18"/>
      <c r="T13" s="18"/>
      <c r="U13" s="18"/>
      <c r="V13" s="19"/>
      <c r="W13" s="4"/>
      <c r="X13" s="4"/>
      <c r="Y13" s="176"/>
      <c r="Z13" s="30"/>
      <c r="AA13" s="30"/>
      <c r="AB13" s="30"/>
      <c r="AC13" s="30"/>
      <c r="AD13" s="4"/>
      <c r="AE13" s="29"/>
      <c r="AF13" s="25"/>
      <c r="AG13" s="25"/>
      <c r="AH13" s="25"/>
      <c r="AI13" s="25"/>
      <c r="AJ13" s="25"/>
      <c r="AK13" s="4"/>
      <c r="AL13" s="58" t="s">
        <v>34</v>
      </c>
      <c r="AM13" s="56" t="s">
        <v>87</v>
      </c>
      <c r="AN13" s="176"/>
      <c r="AO13" s="16" t="s">
        <v>62</v>
      </c>
      <c r="AP13" s="16" t="s">
        <v>44</v>
      </c>
      <c r="AQ13" s="16">
        <v>1</v>
      </c>
      <c r="AR13" s="16">
        <f>AQ13*AQ11</f>
        <v>0.25</v>
      </c>
      <c r="AS13" s="4"/>
      <c r="AT13" s="29"/>
      <c r="AU13" s="29"/>
      <c r="AV13" s="46"/>
      <c r="AW13" s="42" t="s">
        <v>23</v>
      </c>
      <c r="AX13" s="42">
        <f>X9+AM9+AU9</f>
        <v>0.91666666666666674</v>
      </c>
      <c r="AY13" s="50"/>
    </row>
    <row r="14" spans="1:51" ht="30">
      <c r="A14" s="258"/>
      <c r="B14" s="185" t="s">
        <v>11</v>
      </c>
      <c r="C14" s="186"/>
      <c r="D14" s="6" t="s">
        <v>12</v>
      </c>
      <c r="E14" s="6">
        <v>1</v>
      </c>
      <c r="F14" s="6">
        <v>2</v>
      </c>
      <c r="G14" s="6">
        <v>3</v>
      </c>
      <c r="H14" s="6">
        <v>4</v>
      </c>
      <c r="I14" s="6">
        <v>5</v>
      </c>
      <c r="J14" s="6">
        <v>6</v>
      </c>
      <c r="K14" s="6">
        <v>7</v>
      </c>
      <c r="L14" s="6">
        <v>9</v>
      </c>
      <c r="M14" s="6">
        <v>10</v>
      </c>
      <c r="N14" s="94"/>
      <c r="O14" s="57" t="s">
        <v>101</v>
      </c>
      <c r="P14" s="56" t="s">
        <v>104</v>
      </c>
      <c r="Q14" s="4"/>
      <c r="R14" s="4"/>
      <c r="S14" s="18"/>
      <c r="T14" s="18"/>
      <c r="U14" s="18"/>
      <c r="V14" s="4"/>
      <c r="W14" s="4"/>
      <c r="X14" s="4"/>
      <c r="Y14" s="176"/>
      <c r="AB14" s="30"/>
      <c r="AC14" s="30"/>
      <c r="AD14" s="4"/>
      <c r="AE14" s="29"/>
      <c r="AF14" s="25"/>
      <c r="AG14" s="25"/>
      <c r="AH14" s="25"/>
      <c r="AI14" s="25"/>
      <c r="AJ14" s="25"/>
      <c r="AK14" s="4"/>
      <c r="AL14" s="83" t="s">
        <v>35</v>
      </c>
      <c r="AM14" s="84" t="s">
        <v>88</v>
      </c>
      <c r="AN14" s="176"/>
      <c r="AO14" s="19"/>
      <c r="AP14" s="19"/>
      <c r="AQ14" s="19"/>
      <c r="AR14" s="19"/>
      <c r="AS14" s="4"/>
      <c r="AT14" s="29"/>
      <c r="AU14" s="29"/>
      <c r="AV14" s="46"/>
      <c r="AW14" s="42" t="s">
        <v>24</v>
      </c>
      <c r="AX14" s="42">
        <f>X10+AM10+AU10</f>
        <v>-1.6666666666666718E-2</v>
      </c>
      <c r="AY14" s="50"/>
    </row>
    <row r="15" spans="1:51">
      <c r="A15" s="258"/>
      <c r="B15" s="187"/>
      <c r="C15" s="188"/>
      <c r="D15" s="6" t="s">
        <v>13</v>
      </c>
      <c r="E15" s="35">
        <v>0</v>
      </c>
      <c r="F15" s="35">
        <v>0</v>
      </c>
      <c r="G15" s="35">
        <v>0.57999999999999996</v>
      </c>
      <c r="H15" s="35">
        <v>0.9</v>
      </c>
      <c r="I15" s="35">
        <v>1.1200000000000001</v>
      </c>
      <c r="J15" s="35">
        <v>1.24</v>
      </c>
      <c r="K15" s="35">
        <v>1.32</v>
      </c>
      <c r="L15" s="35">
        <v>1.46</v>
      </c>
      <c r="M15" s="35">
        <v>1.49</v>
      </c>
      <c r="N15" s="94"/>
      <c r="Q15" s="4"/>
      <c r="R15" s="4"/>
      <c r="S15" s="18"/>
      <c r="T15" s="18"/>
      <c r="U15" s="18"/>
      <c r="V15" s="4"/>
      <c r="W15" s="4"/>
      <c r="X15" s="4"/>
      <c r="Y15" s="176"/>
      <c r="AB15" s="30"/>
      <c r="AC15" s="30"/>
      <c r="AD15" s="4"/>
      <c r="AE15" s="29"/>
      <c r="AF15" s="25"/>
      <c r="AG15" s="25"/>
      <c r="AH15" s="25"/>
      <c r="AI15" s="25"/>
      <c r="AJ15" s="25"/>
      <c r="AK15" s="4"/>
      <c r="AL15" s="83" t="s">
        <v>36</v>
      </c>
      <c r="AM15" s="84" t="s">
        <v>89</v>
      </c>
      <c r="AN15" s="176"/>
      <c r="AO15" s="30"/>
      <c r="AP15" s="30"/>
      <c r="AQ15" s="30"/>
      <c r="AR15" s="30"/>
      <c r="AS15" s="4"/>
      <c r="AT15" s="29"/>
      <c r="AU15" s="29"/>
      <c r="AV15" s="46"/>
      <c r="AW15" s="41" t="s">
        <v>25</v>
      </c>
      <c r="AX15" s="41">
        <v>0</v>
      </c>
      <c r="AY15" s="50"/>
    </row>
    <row r="16" spans="1:51">
      <c r="A16" s="258"/>
      <c r="B16" s="189" t="s">
        <v>9</v>
      </c>
      <c r="C16" s="190"/>
      <c r="D16" s="7">
        <v>0.57999999999999996</v>
      </c>
      <c r="E16" s="191"/>
      <c r="F16" s="192"/>
      <c r="G16" s="192"/>
      <c r="H16" s="192"/>
      <c r="I16" s="192"/>
      <c r="J16" s="192"/>
      <c r="K16" s="48"/>
      <c r="L16" s="48"/>
      <c r="M16" s="48"/>
      <c r="N16" s="94"/>
      <c r="Q16" s="4"/>
      <c r="R16" s="4"/>
      <c r="S16" s="18"/>
      <c r="T16" s="18"/>
      <c r="U16" s="18"/>
      <c r="V16" s="4"/>
      <c r="W16" s="4"/>
      <c r="X16" s="4"/>
      <c r="Y16" s="17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83" t="s">
        <v>37</v>
      </c>
      <c r="AM16" s="84" t="s">
        <v>90</v>
      </c>
      <c r="AN16" s="176"/>
      <c r="AO16" s="156" t="s">
        <v>113</v>
      </c>
      <c r="AP16" s="157"/>
      <c r="AQ16" s="4"/>
      <c r="AR16" s="4"/>
      <c r="AS16" s="4"/>
      <c r="AT16" s="4"/>
      <c r="AU16" s="4"/>
      <c r="AV16" s="46"/>
      <c r="AW16" s="4"/>
      <c r="AX16" s="4"/>
      <c r="AY16" s="50"/>
    </row>
    <row r="17" spans="1:51" ht="30">
      <c r="A17" s="258"/>
      <c r="B17" s="52"/>
      <c r="C17" s="52"/>
      <c r="D17" s="52"/>
      <c r="E17" s="52"/>
      <c r="H17" s="52"/>
      <c r="I17" s="52"/>
      <c r="J17" s="52"/>
      <c r="K17" s="52"/>
      <c r="L17" s="52"/>
      <c r="M17" s="47"/>
      <c r="N17" s="94"/>
      <c r="Q17" s="4"/>
      <c r="R17" s="4"/>
      <c r="S17" s="18"/>
      <c r="T17" s="18"/>
      <c r="U17" s="18"/>
      <c r="V17" s="4"/>
      <c r="W17" s="4"/>
      <c r="X17" s="4"/>
      <c r="Y17" s="176"/>
      <c r="Z17" s="4"/>
      <c r="AC17" s="4"/>
      <c r="AD17" s="4"/>
      <c r="AE17" s="4"/>
      <c r="AF17" s="4"/>
      <c r="AG17" s="4"/>
      <c r="AH17" s="4"/>
      <c r="AI17" s="4"/>
      <c r="AJ17" s="4"/>
      <c r="AK17" s="4"/>
      <c r="AL17" s="58" t="s">
        <v>96</v>
      </c>
      <c r="AM17" s="56" t="s">
        <v>91</v>
      </c>
      <c r="AN17" s="176"/>
      <c r="AO17" s="44" t="s">
        <v>29</v>
      </c>
      <c r="AP17" s="44" t="s">
        <v>76</v>
      </c>
      <c r="AQ17" s="4"/>
      <c r="AR17" s="4"/>
      <c r="AS17" s="4"/>
      <c r="AT17" s="4"/>
      <c r="AU17" s="4"/>
      <c r="AV17" s="46"/>
      <c r="AW17" s="4"/>
      <c r="AX17" s="4"/>
      <c r="AY17" s="50"/>
    </row>
    <row r="18" spans="1:51" ht="30">
      <c r="A18" s="258"/>
      <c r="B18" s="161" t="s">
        <v>15</v>
      </c>
      <c r="C18" s="161"/>
      <c r="D18" s="161"/>
      <c r="E18" s="4"/>
      <c r="H18" s="4"/>
      <c r="I18" s="4"/>
      <c r="J18" s="4"/>
      <c r="K18" s="4"/>
      <c r="L18" s="4"/>
      <c r="M18" s="4"/>
      <c r="N18" s="94"/>
      <c r="Q18" s="4"/>
      <c r="R18" s="4"/>
      <c r="S18" s="18"/>
      <c r="T18" s="18"/>
      <c r="U18" s="18"/>
      <c r="V18" s="4"/>
      <c r="W18" s="4"/>
      <c r="X18" s="4"/>
      <c r="Y18" s="176"/>
      <c r="Z18" s="227" t="s">
        <v>182</v>
      </c>
      <c r="AA18" s="228"/>
      <c r="AC18" s="4"/>
      <c r="AD18" s="4"/>
      <c r="AE18" s="4"/>
      <c r="AF18" s="4"/>
      <c r="AG18" s="4"/>
      <c r="AH18" s="4"/>
      <c r="AI18" s="4"/>
      <c r="AJ18" s="4"/>
      <c r="AK18" s="4"/>
      <c r="AL18" s="83" t="s">
        <v>97</v>
      </c>
      <c r="AM18" s="84" t="s">
        <v>92</v>
      </c>
      <c r="AN18" s="176"/>
      <c r="AO18" s="44" t="s">
        <v>30</v>
      </c>
      <c r="AP18" s="44" t="s">
        <v>79</v>
      </c>
      <c r="AQ18" s="4"/>
      <c r="AR18" s="4"/>
      <c r="AS18" s="4"/>
      <c r="AT18" s="4"/>
      <c r="AU18" s="4"/>
      <c r="AV18" s="46"/>
      <c r="AW18" s="4"/>
      <c r="AX18" s="4"/>
      <c r="AY18" s="50"/>
    </row>
    <row r="19" spans="1:51" ht="30">
      <c r="A19" s="258"/>
      <c r="B19" s="5" t="s">
        <v>10</v>
      </c>
      <c r="C19" s="8">
        <f>(C12-3)/3</f>
        <v>0</v>
      </c>
      <c r="D19" s="77">
        <f>C19*100</f>
        <v>0</v>
      </c>
      <c r="E19" s="4"/>
      <c r="H19" s="4"/>
      <c r="I19" s="4"/>
      <c r="J19" s="4"/>
      <c r="K19" s="4"/>
      <c r="L19" s="4"/>
      <c r="M19" s="4"/>
      <c r="N19" s="94"/>
      <c r="Q19" s="4"/>
      <c r="R19" s="4"/>
      <c r="S19" s="18"/>
      <c r="T19" s="18"/>
      <c r="U19" s="18"/>
      <c r="V19" s="4"/>
      <c r="W19" s="4"/>
      <c r="X19" s="4"/>
      <c r="Y19" s="176"/>
      <c r="Z19" s="225" t="s">
        <v>224</v>
      </c>
      <c r="AA19" s="226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83" t="s">
        <v>98</v>
      </c>
      <c r="AM19" s="84" t="s">
        <v>93</v>
      </c>
      <c r="AN19" s="176"/>
      <c r="AO19" s="44" t="s">
        <v>31</v>
      </c>
      <c r="AP19" s="44" t="s">
        <v>82</v>
      </c>
      <c r="AQ19" s="4"/>
      <c r="AR19" s="4"/>
      <c r="AS19" s="4"/>
      <c r="AT19" s="4"/>
      <c r="AU19" s="4"/>
      <c r="AV19" s="46"/>
      <c r="AW19" s="4"/>
      <c r="AX19" s="4"/>
      <c r="AY19" s="50"/>
    </row>
    <row r="20" spans="1:51">
      <c r="A20" s="259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69"/>
      <c r="N20" s="49"/>
      <c r="O20" s="69"/>
      <c r="P20" s="69"/>
      <c r="Q20" s="69"/>
      <c r="R20" s="69"/>
      <c r="S20" s="79"/>
      <c r="T20" s="79"/>
      <c r="U20" s="79"/>
      <c r="V20" s="69"/>
      <c r="W20" s="69"/>
      <c r="X20" s="69"/>
      <c r="Y20" s="177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51"/>
    </row>
    <row r="22" spans="1:51" ht="20">
      <c r="A22" s="257"/>
      <c r="B22" s="168" t="s">
        <v>140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9"/>
    </row>
    <row r="23" spans="1:51" ht="44" customHeight="1">
      <c r="A23" s="258"/>
      <c r="B23" s="35" t="s">
        <v>0</v>
      </c>
      <c r="C23" s="35" t="s">
        <v>1</v>
      </c>
      <c r="D23" s="35" t="s">
        <v>2</v>
      </c>
      <c r="E23" s="35" t="s">
        <v>3</v>
      </c>
      <c r="F23" s="170" t="s">
        <v>8</v>
      </c>
      <c r="G23" s="35" t="s">
        <v>0</v>
      </c>
      <c r="H23" s="35" t="s">
        <v>1</v>
      </c>
      <c r="I23" s="35" t="s">
        <v>2</v>
      </c>
      <c r="J23" s="35" t="s">
        <v>3</v>
      </c>
      <c r="K23" s="35" t="s">
        <v>4</v>
      </c>
      <c r="L23" s="10" t="s">
        <v>5</v>
      </c>
      <c r="M23" s="23"/>
      <c r="N23" s="94"/>
      <c r="O23" s="156" t="s">
        <v>114</v>
      </c>
      <c r="P23" s="157"/>
      <c r="Q23" s="3"/>
      <c r="R23" s="171" t="s">
        <v>46</v>
      </c>
      <c r="S23" s="172"/>
      <c r="T23" s="172"/>
      <c r="U23" s="173"/>
      <c r="V23" s="3"/>
      <c r="W23" s="174" t="s">
        <v>52</v>
      </c>
      <c r="X23" s="175"/>
      <c r="Y23" s="176"/>
      <c r="Z23" s="178" t="s">
        <v>48</v>
      </c>
      <c r="AA23" s="179"/>
      <c r="AB23" s="179"/>
      <c r="AC23" s="180"/>
      <c r="AD23" s="3"/>
      <c r="AE23" s="178" t="s">
        <v>54</v>
      </c>
      <c r="AF23" s="179"/>
      <c r="AG23" s="179"/>
      <c r="AH23" s="179"/>
      <c r="AI23" s="179"/>
      <c r="AJ23" s="180"/>
      <c r="AK23" s="3"/>
      <c r="AL23" s="174" t="s">
        <v>55</v>
      </c>
      <c r="AM23" s="175"/>
      <c r="AN23" s="176"/>
      <c r="AO23" s="178" t="s">
        <v>49</v>
      </c>
      <c r="AP23" s="179"/>
      <c r="AQ23" s="179"/>
      <c r="AR23" s="180"/>
      <c r="AS23" s="4"/>
      <c r="AT23" s="174" t="s">
        <v>51</v>
      </c>
      <c r="AU23" s="175"/>
      <c r="AV23" s="36"/>
      <c r="AW23" s="174" t="s">
        <v>27</v>
      </c>
      <c r="AX23" s="175"/>
      <c r="AY23" s="50"/>
    </row>
    <row r="24" spans="1:51" ht="30">
      <c r="A24" s="258"/>
      <c r="B24" s="35" t="s">
        <v>1</v>
      </c>
      <c r="C24" s="2">
        <v>1</v>
      </c>
      <c r="D24" s="37">
        <v>5</v>
      </c>
      <c r="E24" s="37">
        <v>3</v>
      </c>
      <c r="F24" s="170"/>
      <c r="G24" s="35" t="s">
        <v>1</v>
      </c>
      <c r="H24" s="38">
        <f>C24/C27</f>
        <v>0.65217391304347827</v>
      </c>
      <c r="I24" s="37">
        <f>D24/D27</f>
        <v>0.55555555555555558</v>
      </c>
      <c r="J24" s="37">
        <f>E24/E27</f>
        <v>0.69230769230769218</v>
      </c>
      <c r="K24" s="37">
        <f>SUM(H24:J24)</f>
        <v>1.9000371609067259</v>
      </c>
      <c r="L24" s="2">
        <f>K24/C29</f>
        <v>0.63334572030224201</v>
      </c>
      <c r="M24" s="24"/>
      <c r="N24" s="94"/>
      <c r="O24" s="58" t="s">
        <v>17</v>
      </c>
      <c r="P24" s="56" t="s">
        <v>78</v>
      </c>
      <c r="Q24" s="18"/>
      <c r="R24" s="17" t="s">
        <v>26</v>
      </c>
      <c r="S24" s="35" t="s">
        <v>1</v>
      </c>
      <c r="T24" s="35" t="s">
        <v>2</v>
      </c>
      <c r="U24" s="35" t="s">
        <v>3</v>
      </c>
      <c r="V24" s="13"/>
      <c r="W24" s="32" t="s">
        <v>26</v>
      </c>
      <c r="X24" s="72" t="s">
        <v>53</v>
      </c>
      <c r="Y24" s="176"/>
      <c r="Z24" s="35" t="s">
        <v>32</v>
      </c>
      <c r="AA24" s="71" t="s">
        <v>47</v>
      </c>
      <c r="AB24" s="178" t="s">
        <v>43</v>
      </c>
      <c r="AC24" s="180"/>
      <c r="AD24" s="4"/>
      <c r="AE24" s="10" t="s">
        <v>26</v>
      </c>
      <c r="AF24" s="35" t="s">
        <v>35</v>
      </c>
      <c r="AG24" s="35" t="s">
        <v>36</v>
      </c>
      <c r="AH24" s="35" t="s">
        <v>37</v>
      </c>
      <c r="AI24" s="35" t="s">
        <v>97</v>
      </c>
      <c r="AJ24" s="35" t="s">
        <v>98</v>
      </c>
      <c r="AK24" s="4"/>
      <c r="AL24" s="10" t="s">
        <v>26</v>
      </c>
      <c r="AM24" s="72" t="s">
        <v>53</v>
      </c>
      <c r="AN24" s="176"/>
      <c r="AO24" s="10" t="s">
        <v>28</v>
      </c>
      <c r="AP24" s="10" t="s">
        <v>47</v>
      </c>
      <c r="AQ24" s="181" t="s">
        <v>43</v>
      </c>
      <c r="AR24" s="182"/>
      <c r="AS24" s="4"/>
      <c r="AT24" s="35" t="s">
        <v>26</v>
      </c>
      <c r="AU24" s="72" t="s">
        <v>53</v>
      </c>
      <c r="AV24" s="36"/>
      <c r="AW24" s="71" t="s">
        <v>26</v>
      </c>
      <c r="AX24" s="71" t="s">
        <v>50</v>
      </c>
      <c r="AY24" s="50"/>
    </row>
    <row r="25" spans="1:51">
      <c r="A25" s="258"/>
      <c r="B25" s="35" t="s">
        <v>2</v>
      </c>
      <c r="C25" s="37">
        <f>1/D24</f>
        <v>0.2</v>
      </c>
      <c r="D25" s="2">
        <v>1</v>
      </c>
      <c r="E25" s="37">
        <f>1/D26</f>
        <v>0.33333333333333331</v>
      </c>
      <c r="F25" s="170"/>
      <c r="G25" s="35" t="s">
        <v>2</v>
      </c>
      <c r="H25" s="37">
        <f>C25/C27</f>
        <v>0.13043478260869568</v>
      </c>
      <c r="I25" s="38">
        <f>D25/D27</f>
        <v>0.1111111111111111</v>
      </c>
      <c r="J25" s="37">
        <f>E25/E27</f>
        <v>7.6923076923076913E-2</v>
      </c>
      <c r="K25" s="37">
        <f>SUM(H25:J25)</f>
        <v>0.31846897064288371</v>
      </c>
      <c r="L25" s="2">
        <f>K25/C29</f>
        <v>0.1061563235476279</v>
      </c>
      <c r="M25" s="24"/>
      <c r="N25" s="94"/>
      <c r="O25" s="58" t="s">
        <v>18</v>
      </c>
      <c r="P25" s="56" t="s">
        <v>77</v>
      </c>
      <c r="Q25" s="18"/>
      <c r="R25" s="11" t="s">
        <v>17</v>
      </c>
      <c r="S25" s="9">
        <v>1</v>
      </c>
      <c r="T25" s="9">
        <v>-0.5</v>
      </c>
      <c r="U25" s="9">
        <v>0</v>
      </c>
      <c r="V25" s="3"/>
      <c r="W25" s="11" t="s">
        <v>17</v>
      </c>
      <c r="X25" s="1">
        <f>(S25*L24)+(T25*L25)+(U25*L26)</f>
        <v>0.58026755852842804</v>
      </c>
      <c r="Y25" s="176"/>
      <c r="Z25" s="15" t="s">
        <v>34</v>
      </c>
      <c r="AA25" s="15">
        <v>2</v>
      </c>
      <c r="AB25" s="15">
        <f>1/(1+AA25)</f>
        <v>0.33333333333333331</v>
      </c>
      <c r="AC25" s="15"/>
      <c r="AD25" s="4"/>
      <c r="AE25" s="11" t="s">
        <v>17</v>
      </c>
      <c r="AF25" s="28">
        <v>0</v>
      </c>
      <c r="AG25" s="28">
        <v>0</v>
      </c>
      <c r="AH25" s="28">
        <v>0</v>
      </c>
      <c r="AI25" s="28">
        <v>0</v>
      </c>
      <c r="AJ25" s="28">
        <v>1</v>
      </c>
      <c r="AK25" s="4"/>
      <c r="AL25" s="11" t="s">
        <v>17</v>
      </c>
      <c r="AM25" s="1">
        <f>(AF25*AC26)+(AG25*AC27)+(AC28*AH25)+(AI25*AC30)+(AC31*AJ25)</f>
        <v>0.5</v>
      </c>
      <c r="AN25" s="176"/>
      <c r="AO25" s="15" t="s">
        <v>29</v>
      </c>
      <c r="AP25" s="15">
        <v>1</v>
      </c>
      <c r="AQ25" s="15">
        <f>1/(1+AP25)</f>
        <v>0.5</v>
      </c>
      <c r="AR25" s="15"/>
      <c r="AS25" s="4"/>
      <c r="AT25" s="11" t="s">
        <v>17</v>
      </c>
      <c r="AU25" s="1">
        <f>AR26</f>
        <v>0.5</v>
      </c>
      <c r="AV25" s="36"/>
      <c r="AW25" s="40" t="s">
        <v>63</v>
      </c>
      <c r="AX25" s="40">
        <v>0</v>
      </c>
      <c r="AY25" s="50"/>
    </row>
    <row r="26" spans="1:51" ht="30">
      <c r="A26" s="258"/>
      <c r="B26" s="35" t="s">
        <v>3</v>
      </c>
      <c r="C26" s="37">
        <f>1/E24</f>
        <v>0.33333333333333331</v>
      </c>
      <c r="D26" s="37">
        <v>3</v>
      </c>
      <c r="E26" s="2">
        <v>1</v>
      </c>
      <c r="F26" s="170"/>
      <c r="G26" s="35" t="s">
        <v>3</v>
      </c>
      <c r="H26" s="37">
        <f>C26/C27</f>
        <v>0.21739130434782608</v>
      </c>
      <c r="I26" s="37">
        <f>D26/D27</f>
        <v>0.33333333333333331</v>
      </c>
      <c r="J26" s="38">
        <f>E26/E27</f>
        <v>0.23076923076923073</v>
      </c>
      <c r="K26" s="37">
        <f>SUM(H26:J26)</f>
        <v>0.78149386845039015</v>
      </c>
      <c r="L26" s="2">
        <f>K26/C29</f>
        <v>0.26049795615013005</v>
      </c>
      <c r="M26" s="24"/>
      <c r="N26" s="94"/>
      <c r="O26" s="58" t="s">
        <v>20</v>
      </c>
      <c r="P26" s="56" t="s">
        <v>80</v>
      </c>
      <c r="Q26" s="18"/>
      <c r="R26" s="11" t="s">
        <v>18</v>
      </c>
      <c r="S26" s="9">
        <v>-0.5</v>
      </c>
      <c r="T26" s="9">
        <v>1</v>
      </c>
      <c r="U26" s="9">
        <v>0</v>
      </c>
      <c r="V26" s="19"/>
      <c r="W26" s="11" t="s">
        <v>18</v>
      </c>
      <c r="X26" s="1">
        <f>(S26*L24)+(T26*L25)+(U26*L26)</f>
        <v>-0.21051653660349312</v>
      </c>
      <c r="Y26" s="176"/>
      <c r="Z26" s="16" t="s">
        <v>35</v>
      </c>
      <c r="AA26" s="16" t="s">
        <v>44</v>
      </c>
      <c r="AB26" s="16">
        <v>1</v>
      </c>
      <c r="AC26" s="16">
        <f>AB26*AB25</f>
        <v>0.33333333333333331</v>
      </c>
      <c r="AD26" s="4"/>
      <c r="AE26" s="11" t="s">
        <v>18</v>
      </c>
      <c r="AF26" s="28">
        <v>0</v>
      </c>
      <c r="AG26" s="28">
        <v>0</v>
      </c>
      <c r="AH26" s="28">
        <v>0</v>
      </c>
      <c r="AI26" s="28">
        <v>0</v>
      </c>
      <c r="AJ26" s="28">
        <v>-1</v>
      </c>
      <c r="AK26" s="4"/>
      <c r="AL26" s="11" t="s">
        <v>18</v>
      </c>
      <c r="AM26" s="1">
        <f>(AF26*AC26)+(AG26*AC27)+(AC28*AH26)+(AI26*AC30)+(AC31*AJ26)</f>
        <v>-0.5</v>
      </c>
      <c r="AN26" s="176"/>
      <c r="AO26" s="16" t="s">
        <v>45</v>
      </c>
      <c r="AP26" s="16" t="s">
        <v>44</v>
      </c>
      <c r="AQ26" s="16">
        <v>1</v>
      </c>
      <c r="AR26" s="16">
        <f>AQ26*AQ25</f>
        <v>0.5</v>
      </c>
      <c r="AS26" s="4"/>
      <c r="AT26" s="11" t="s">
        <v>18</v>
      </c>
      <c r="AU26" s="1">
        <f>AR27</f>
        <v>0.5</v>
      </c>
      <c r="AV26" s="36"/>
      <c r="AW26" s="40" t="s">
        <v>16</v>
      </c>
      <c r="AX26" s="41">
        <v>0</v>
      </c>
      <c r="AY26" s="50"/>
    </row>
    <row r="27" spans="1:51">
      <c r="A27" s="258"/>
      <c r="B27" s="72" t="s">
        <v>4</v>
      </c>
      <c r="C27" s="39">
        <f>SUM(C24:C26)</f>
        <v>1.5333333333333332</v>
      </c>
      <c r="D27" s="39">
        <f>SUM(D24:D26)</f>
        <v>9</v>
      </c>
      <c r="E27" s="39">
        <f>SUM(E24:E26)</f>
        <v>4.3333333333333339</v>
      </c>
      <c r="F27" s="170"/>
      <c r="G27" s="72" t="s">
        <v>4</v>
      </c>
      <c r="H27" s="39">
        <f>SUM(H24:H26)</f>
        <v>1</v>
      </c>
      <c r="I27" s="39">
        <f>SUM(I24:I26)</f>
        <v>1</v>
      </c>
      <c r="J27" s="39">
        <f>SUM(J24:J26)</f>
        <v>0.99999999999999978</v>
      </c>
      <c r="K27" s="39">
        <f>SUM(K24:K26)</f>
        <v>2.9999999999999996</v>
      </c>
      <c r="L27" s="39">
        <f>SUM(L24:L26)</f>
        <v>1</v>
      </c>
      <c r="M27" s="25"/>
      <c r="N27" s="94"/>
      <c r="O27" s="58" t="s">
        <v>21</v>
      </c>
      <c r="P27" s="56" t="s">
        <v>81</v>
      </c>
      <c r="Q27" s="18"/>
      <c r="R27" s="11" t="s">
        <v>20</v>
      </c>
      <c r="S27" s="9">
        <v>0</v>
      </c>
      <c r="T27" s="9">
        <v>0.5</v>
      </c>
      <c r="U27" s="9">
        <v>0</v>
      </c>
      <c r="V27" s="19"/>
      <c r="W27" s="11" t="s">
        <v>20</v>
      </c>
      <c r="X27" s="1">
        <f>(S27*L24)+(T27*L25)+(U27*L26)</f>
        <v>5.3078161773813949E-2</v>
      </c>
      <c r="Y27" s="176"/>
      <c r="Z27" s="16" t="s">
        <v>36</v>
      </c>
      <c r="AA27" s="16" t="s">
        <v>44</v>
      </c>
      <c r="AB27" s="16">
        <v>1</v>
      </c>
      <c r="AC27" s="16">
        <f>AB27*AB25</f>
        <v>0.33333333333333331</v>
      </c>
      <c r="AD27" s="4"/>
      <c r="AE27" s="11" t="s">
        <v>20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4"/>
      <c r="AL27" s="11" t="s">
        <v>20</v>
      </c>
      <c r="AM27" s="1">
        <f>(AF27*AC26)+(AG27*AC27)+(AH27*AC28)+(AI27*AC30)+(AJ27*AC31)</f>
        <v>0</v>
      </c>
      <c r="AN27" s="176"/>
      <c r="AO27" s="16" t="s">
        <v>58</v>
      </c>
      <c r="AP27" s="16" t="s">
        <v>44</v>
      </c>
      <c r="AQ27" s="16">
        <v>1</v>
      </c>
      <c r="AR27" s="16">
        <f>AQ27*AQ25</f>
        <v>0.5</v>
      </c>
      <c r="AS27" s="4"/>
      <c r="AT27" s="11" t="s">
        <v>20</v>
      </c>
      <c r="AU27" s="1">
        <f>AR29</f>
        <v>0.33333333333333331</v>
      </c>
      <c r="AV27" s="36"/>
      <c r="AW27" s="42" t="s">
        <v>17</v>
      </c>
      <c r="AX27" s="42">
        <f>X25+AM25+AU25</f>
        <v>1.580267558528428</v>
      </c>
      <c r="AY27" s="50"/>
    </row>
    <row r="28" spans="1:51" ht="45">
      <c r="A28" s="258"/>
      <c r="B28" s="54"/>
      <c r="C28" s="54"/>
      <c r="D28" s="54"/>
      <c r="E28" s="54"/>
      <c r="F28" s="54"/>
      <c r="G28" s="54"/>
      <c r="H28" s="54"/>
      <c r="I28" s="54"/>
      <c r="J28" s="54"/>
      <c r="M28" s="47"/>
      <c r="N28" s="94"/>
      <c r="O28" s="58" t="s">
        <v>23</v>
      </c>
      <c r="P28" s="56" t="s">
        <v>83</v>
      </c>
      <c r="Q28" s="4"/>
      <c r="R28" s="11" t="s">
        <v>21</v>
      </c>
      <c r="S28" s="9">
        <v>0</v>
      </c>
      <c r="T28" s="9">
        <v>-0.5</v>
      </c>
      <c r="U28" s="9">
        <v>0</v>
      </c>
      <c r="V28" s="19"/>
      <c r="W28" s="11" t="s">
        <v>21</v>
      </c>
      <c r="X28" s="1">
        <f>(S28*L24)+(T28*L25)+(U28*L26)</f>
        <v>-5.3078161773813949E-2</v>
      </c>
      <c r="Y28" s="176"/>
      <c r="Z28" s="16" t="s">
        <v>37</v>
      </c>
      <c r="AA28" s="16" t="s">
        <v>44</v>
      </c>
      <c r="AB28" s="16">
        <v>1</v>
      </c>
      <c r="AC28" s="16">
        <f>AB28*AB25</f>
        <v>0.33333333333333331</v>
      </c>
      <c r="AD28" s="4"/>
      <c r="AE28" s="11" t="s">
        <v>21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4"/>
      <c r="AL28" s="11" t="s">
        <v>21</v>
      </c>
      <c r="AM28" s="1">
        <f>(AF28*AC26)+(AG28*AC27)+(AH28*AC28)+(AI28*AC30)+(AJ28*AC31)</f>
        <v>0</v>
      </c>
      <c r="AN28" s="176"/>
      <c r="AO28" s="15" t="s">
        <v>30</v>
      </c>
      <c r="AP28" s="15">
        <v>2</v>
      </c>
      <c r="AQ28" s="15">
        <f>1/(1+AP28)</f>
        <v>0.33333333333333331</v>
      </c>
      <c r="AR28" s="15"/>
      <c r="AS28" s="4"/>
      <c r="AT28" s="11" t="s">
        <v>21</v>
      </c>
      <c r="AU28" s="1">
        <f>AR30</f>
        <v>0.33333333333333331</v>
      </c>
      <c r="AV28" s="36"/>
      <c r="AW28" s="42" t="s">
        <v>18</v>
      </c>
      <c r="AX28" s="42">
        <f>X26+AM26++AU26</f>
        <v>-0.21051653660349312</v>
      </c>
      <c r="AY28" s="50"/>
    </row>
    <row r="29" spans="1:51" ht="30">
      <c r="A29" s="258"/>
      <c r="B29" s="71" t="s">
        <v>6</v>
      </c>
      <c r="C29" s="35">
        <v>3</v>
      </c>
      <c r="D29" s="4"/>
      <c r="E29" s="4"/>
      <c r="F29" s="4"/>
      <c r="G29" s="4"/>
      <c r="H29" s="4"/>
      <c r="I29" s="4"/>
      <c r="J29" s="4"/>
      <c r="M29" s="4"/>
      <c r="N29" s="94"/>
      <c r="O29" s="58" t="s">
        <v>24</v>
      </c>
      <c r="P29" s="56" t="s">
        <v>84</v>
      </c>
      <c r="Q29" s="4"/>
      <c r="R29" s="11" t="s">
        <v>23</v>
      </c>
      <c r="S29" s="9">
        <v>1</v>
      </c>
      <c r="T29" s="9">
        <v>0</v>
      </c>
      <c r="U29" s="9">
        <v>-0.5</v>
      </c>
      <c r="V29" s="19"/>
      <c r="W29" s="11" t="s">
        <v>23</v>
      </c>
      <c r="X29" s="1">
        <f>(S29*L24)+(T29*L25)+(U29*L26)</f>
        <v>0.50309674222717704</v>
      </c>
      <c r="Y29" s="176"/>
      <c r="Z29" s="31" t="s">
        <v>96</v>
      </c>
      <c r="AA29" s="31">
        <v>1</v>
      </c>
      <c r="AB29" s="31">
        <f>1/(1+AA29)</f>
        <v>0.5</v>
      </c>
      <c r="AC29" s="31"/>
      <c r="AD29" s="4"/>
      <c r="AE29" s="11" t="s">
        <v>23</v>
      </c>
      <c r="AF29" s="28">
        <v>0</v>
      </c>
      <c r="AG29" s="28">
        <v>-1</v>
      </c>
      <c r="AH29" s="28">
        <v>0</v>
      </c>
      <c r="AI29" s="28">
        <v>0</v>
      </c>
      <c r="AJ29" s="28">
        <v>1</v>
      </c>
      <c r="AK29" s="4"/>
      <c r="AL29" s="11" t="s">
        <v>23</v>
      </c>
      <c r="AM29" s="1">
        <f>(AC26*AF29)+(AG29*AC27)+(AC28*AH29)+(AI29*AC30)+(AC31*AJ29)</f>
        <v>0.16666666666666669</v>
      </c>
      <c r="AN29" s="176"/>
      <c r="AO29" s="16" t="s">
        <v>59</v>
      </c>
      <c r="AP29" s="16" t="s">
        <v>44</v>
      </c>
      <c r="AQ29" s="16">
        <v>1</v>
      </c>
      <c r="AR29" s="16">
        <f>AQ29*AQ28</f>
        <v>0.33333333333333331</v>
      </c>
      <c r="AS29" s="4"/>
      <c r="AT29" s="11" t="s">
        <v>23</v>
      </c>
      <c r="AU29" s="1">
        <f>AR32</f>
        <v>0.25</v>
      </c>
      <c r="AV29" s="36"/>
      <c r="AW29" s="41" t="s">
        <v>19</v>
      </c>
      <c r="AX29" s="41">
        <v>0</v>
      </c>
      <c r="AY29" s="50"/>
    </row>
    <row r="30" spans="1:51">
      <c r="A30" s="258"/>
      <c r="B30" s="53"/>
      <c r="C30" s="53"/>
      <c r="D30" s="53"/>
      <c r="E30" s="53"/>
      <c r="F30" s="53"/>
      <c r="G30" s="53"/>
      <c r="H30" s="53"/>
      <c r="I30" s="53"/>
      <c r="J30" s="53"/>
      <c r="M30" s="26"/>
      <c r="N30" s="94"/>
      <c r="O30" s="4"/>
      <c r="P30" s="4"/>
      <c r="Q30" s="4"/>
      <c r="R30" s="11" t="s">
        <v>24</v>
      </c>
      <c r="S30" s="9">
        <v>-0.5</v>
      </c>
      <c r="T30" s="9">
        <v>0</v>
      </c>
      <c r="U30" s="9">
        <v>1</v>
      </c>
      <c r="V30" s="19"/>
      <c r="W30" s="11" t="s">
        <v>24</v>
      </c>
      <c r="X30" s="1">
        <f>(S30*L24)+(T30*67)+(U30*L26)</f>
        <v>-5.6174904000990955E-2</v>
      </c>
      <c r="Y30" s="176"/>
      <c r="Z30" s="16" t="s">
        <v>97</v>
      </c>
      <c r="AA30" s="16" t="s">
        <v>44</v>
      </c>
      <c r="AB30" s="16">
        <v>1</v>
      </c>
      <c r="AC30" s="16">
        <f>AB30*AB29</f>
        <v>0.5</v>
      </c>
      <c r="AD30" s="4"/>
      <c r="AE30" s="11" t="s">
        <v>24</v>
      </c>
      <c r="AF30" s="28">
        <v>0</v>
      </c>
      <c r="AG30" s="28">
        <v>1</v>
      </c>
      <c r="AH30" s="28">
        <v>0</v>
      </c>
      <c r="AI30" s="28">
        <v>0</v>
      </c>
      <c r="AJ30" s="28">
        <v>-1</v>
      </c>
      <c r="AK30" s="4"/>
      <c r="AL30" s="11" t="s">
        <v>24</v>
      </c>
      <c r="AM30" s="1">
        <f>(AC26*AF30)+(AC27*AG30)+(AC28*AH30)+(AI30*AC30)+(AC31*AJ30)</f>
        <v>-0.16666666666666669</v>
      </c>
      <c r="AN30" s="176"/>
      <c r="AO30" s="16" t="s">
        <v>60</v>
      </c>
      <c r="AP30" s="16" t="s">
        <v>44</v>
      </c>
      <c r="AQ30" s="16">
        <v>1</v>
      </c>
      <c r="AR30" s="16">
        <f>AQ30*AQ28</f>
        <v>0.33333333333333331</v>
      </c>
      <c r="AS30" s="4"/>
      <c r="AT30" s="11" t="s">
        <v>24</v>
      </c>
      <c r="AU30" s="1">
        <f>AR33</f>
        <v>0.25</v>
      </c>
      <c r="AV30" s="36"/>
      <c r="AW30" s="42" t="s">
        <v>20</v>
      </c>
      <c r="AX30" s="42">
        <f>X27+AM27+AU27</f>
        <v>0.38641149510714728</v>
      </c>
      <c r="AY30" s="50"/>
    </row>
    <row r="31" spans="1:51">
      <c r="A31" s="258"/>
      <c r="B31" s="183" t="s">
        <v>14</v>
      </c>
      <c r="C31" s="183"/>
      <c r="D31" s="4"/>
      <c r="E31" s="35" t="s">
        <v>38</v>
      </c>
      <c r="F31" s="35" t="s">
        <v>39</v>
      </c>
      <c r="G31" s="35" t="s">
        <v>40</v>
      </c>
      <c r="H31" s="10" t="s">
        <v>41</v>
      </c>
      <c r="I31" s="10" t="s">
        <v>42</v>
      </c>
      <c r="J31" s="4"/>
      <c r="M31" s="4"/>
      <c r="N31" s="94"/>
      <c r="O31" s="156" t="s">
        <v>112</v>
      </c>
      <c r="P31" s="157"/>
      <c r="Q31" s="4"/>
      <c r="R31" s="33"/>
      <c r="S31" s="25"/>
      <c r="T31" s="25"/>
      <c r="U31" s="25"/>
      <c r="V31" s="30"/>
      <c r="W31" s="29"/>
      <c r="X31" s="29"/>
      <c r="Y31" s="176"/>
      <c r="Z31" s="16" t="s">
        <v>98</v>
      </c>
      <c r="AA31" s="16" t="s">
        <v>44</v>
      </c>
      <c r="AB31" s="16">
        <v>1</v>
      </c>
      <c r="AC31" s="16">
        <f>AB31*AB29</f>
        <v>0.5</v>
      </c>
      <c r="AD31" s="4"/>
      <c r="AE31" s="29"/>
      <c r="AF31" s="25"/>
      <c r="AG31" s="25"/>
      <c r="AH31" s="25"/>
      <c r="AI31" s="25"/>
      <c r="AJ31" s="25"/>
      <c r="AK31" s="4"/>
      <c r="AL31" s="29"/>
      <c r="AM31" s="29"/>
      <c r="AN31" s="176"/>
      <c r="AO31" s="15" t="s">
        <v>31</v>
      </c>
      <c r="AP31" s="15">
        <v>3</v>
      </c>
      <c r="AQ31" s="15">
        <f>1/(1+AP31)</f>
        <v>0.25</v>
      </c>
      <c r="AR31" s="15"/>
      <c r="AS31" s="4"/>
      <c r="AT31" s="29"/>
      <c r="AU31" s="29"/>
      <c r="AV31" s="46"/>
      <c r="AW31" s="42" t="s">
        <v>21</v>
      </c>
      <c r="AX31" s="42">
        <f>X28+AM28+AU28</f>
        <v>0.28025517155951934</v>
      </c>
      <c r="AY31" s="50"/>
    </row>
    <row r="32" spans="1:51" ht="30">
      <c r="A32" s="258"/>
      <c r="B32" s="71" t="s">
        <v>7</v>
      </c>
      <c r="C32" s="76">
        <f>SUM(L24*C27,L25*D27,L26*E27)</f>
        <v>3.0553614930426525</v>
      </c>
      <c r="D32" s="4"/>
      <c r="E32" s="35">
        <v>1</v>
      </c>
      <c r="F32" s="35">
        <v>3</v>
      </c>
      <c r="G32" s="35">
        <v>5</v>
      </c>
      <c r="H32" s="35">
        <v>7</v>
      </c>
      <c r="I32" s="35">
        <v>9</v>
      </c>
      <c r="J32" s="4"/>
      <c r="M32" s="4"/>
      <c r="N32" s="94"/>
      <c r="O32" s="57" t="s">
        <v>99</v>
      </c>
      <c r="P32" s="56" t="s">
        <v>102</v>
      </c>
      <c r="Q32" s="4"/>
      <c r="R32" s="33"/>
      <c r="S32" s="25"/>
      <c r="T32" s="25"/>
      <c r="U32" s="25"/>
      <c r="V32" s="30"/>
      <c r="W32" s="29"/>
      <c r="X32" s="29"/>
      <c r="Y32" s="176"/>
      <c r="Z32" s="30"/>
      <c r="AA32" s="30"/>
      <c r="AB32" s="30"/>
      <c r="AC32" s="30"/>
      <c r="AD32" s="4"/>
      <c r="AE32" s="29"/>
      <c r="AF32" s="25"/>
      <c r="AG32" s="25"/>
      <c r="AH32" s="25"/>
      <c r="AI32" s="25"/>
      <c r="AJ32" s="25"/>
      <c r="AK32" s="4"/>
      <c r="AL32" s="156" t="s">
        <v>115</v>
      </c>
      <c r="AM32" s="157"/>
      <c r="AN32" s="176"/>
      <c r="AO32" s="16" t="s">
        <v>61</v>
      </c>
      <c r="AP32" s="16" t="s">
        <v>44</v>
      </c>
      <c r="AQ32" s="16">
        <v>1</v>
      </c>
      <c r="AR32" s="16">
        <f>AQ32*AQ31</f>
        <v>0.25</v>
      </c>
      <c r="AS32" s="4"/>
      <c r="AT32" s="29"/>
      <c r="AU32" s="29"/>
      <c r="AV32" s="46"/>
      <c r="AW32" s="41" t="s">
        <v>22</v>
      </c>
      <c r="AX32" s="41">
        <v>0</v>
      </c>
      <c r="AY32" s="50"/>
    </row>
    <row r="33" spans="1:51" ht="30">
      <c r="A33" s="258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26"/>
      <c r="N33" s="94"/>
      <c r="O33" s="57" t="s">
        <v>100</v>
      </c>
      <c r="P33" s="56" t="s">
        <v>103</v>
      </c>
      <c r="Q33" s="4"/>
      <c r="R33" s="4"/>
      <c r="S33" s="18"/>
      <c r="T33" s="18"/>
      <c r="U33" s="18"/>
      <c r="V33" s="19"/>
      <c r="W33" s="4"/>
      <c r="X33" s="4"/>
      <c r="Y33" s="176"/>
      <c r="Z33" s="30"/>
      <c r="AA33" s="30"/>
      <c r="AB33" s="30"/>
      <c r="AC33" s="30"/>
      <c r="AD33" s="4"/>
      <c r="AE33" s="29"/>
      <c r="AF33" s="25"/>
      <c r="AG33" s="25"/>
      <c r="AH33" s="25"/>
      <c r="AI33" s="25"/>
      <c r="AJ33" s="25"/>
      <c r="AK33" s="4"/>
      <c r="AL33" s="58" t="s">
        <v>34</v>
      </c>
      <c r="AM33" s="56" t="s">
        <v>87</v>
      </c>
      <c r="AN33" s="176"/>
      <c r="AO33" s="16" t="s">
        <v>62</v>
      </c>
      <c r="AP33" s="16" t="s">
        <v>44</v>
      </c>
      <c r="AQ33" s="16">
        <v>1</v>
      </c>
      <c r="AR33" s="16">
        <f>AQ33*AQ31</f>
        <v>0.25</v>
      </c>
      <c r="AS33" s="4"/>
      <c r="AT33" s="29"/>
      <c r="AU33" s="29"/>
      <c r="AV33" s="46"/>
      <c r="AW33" s="42" t="s">
        <v>23</v>
      </c>
      <c r="AX33" s="42">
        <f>X29+AM29+AU29</f>
        <v>0.91976340889384378</v>
      </c>
      <c r="AY33" s="50"/>
    </row>
    <row r="34" spans="1:51" ht="30">
      <c r="A34" s="258"/>
      <c r="B34" s="185" t="s">
        <v>11</v>
      </c>
      <c r="C34" s="186"/>
      <c r="D34" s="6" t="s">
        <v>12</v>
      </c>
      <c r="E34" s="6">
        <v>1</v>
      </c>
      <c r="F34" s="6">
        <v>2</v>
      </c>
      <c r="G34" s="6">
        <v>3</v>
      </c>
      <c r="H34" s="6">
        <v>4</v>
      </c>
      <c r="I34" s="6">
        <v>5</v>
      </c>
      <c r="J34" s="6">
        <v>6</v>
      </c>
      <c r="K34" s="6">
        <v>7</v>
      </c>
      <c r="L34" s="6">
        <v>9</v>
      </c>
      <c r="M34" s="6">
        <v>10</v>
      </c>
      <c r="N34" s="94"/>
      <c r="O34" s="57" t="s">
        <v>101</v>
      </c>
      <c r="P34" s="56" t="s">
        <v>104</v>
      </c>
      <c r="Q34" s="4"/>
      <c r="R34" s="4"/>
      <c r="S34" s="18"/>
      <c r="T34" s="18"/>
      <c r="U34" s="18"/>
      <c r="V34" s="4"/>
      <c r="W34" s="4"/>
      <c r="X34" s="4"/>
      <c r="Y34" s="176"/>
      <c r="AB34" s="30"/>
      <c r="AC34" s="30"/>
      <c r="AD34" s="4"/>
      <c r="AE34" s="29"/>
      <c r="AF34" s="25"/>
      <c r="AG34" s="25"/>
      <c r="AH34" s="25"/>
      <c r="AI34" s="25"/>
      <c r="AJ34" s="25"/>
      <c r="AK34" s="4"/>
      <c r="AL34" s="83" t="s">
        <v>35</v>
      </c>
      <c r="AM34" s="84" t="s">
        <v>88</v>
      </c>
      <c r="AN34" s="176"/>
      <c r="AO34" s="19"/>
      <c r="AP34" s="19"/>
      <c r="AQ34" s="19"/>
      <c r="AR34" s="19"/>
      <c r="AS34" s="4"/>
      <c r="AT34" s="29"/>
      <c r="AU34" s="29"/>
      <c r="AV34" s="46"/>
      <c r="AW34" s="42" t="s">
        <v>24</v>
      </c>
      <c r="AX34" s="42">
        <f>X30+AM30+AU30</f>
        <v>2.715842933234236E-2</v>
      </c>
      <c r="AY34" s="50"/>
    </row>
    <row r="35" spans="1:51">
      <c r="A35" s="258"/>
      <c r="B35" s="187"/>
      <c r="C35" s="188"/>
      <c r="D35" s="6" t="s">
        <v>13</v>
      </c>
      <c r="E35" s="35">
        <v>0</v>
      </c>
      <c r="F35" s="35">
        <v>0</v>
      </c>
      <c r="G35" s="35">
        <v>0.57999999999999996</v>
      </c>
      <c r="H35" s="35">
        <v>0.9</v>
      </c>
      <c r="I35" s="35">
        <v>1.1200000000000001</v>
      </c>
      <c r="J35" s="35">
        <v>1.24</v>
      </c>
      <c r="K35" s="35">
        <v>1.32</v>
      </c>
      <c r="L35" s="35">
        <v>1.46</v>
      </c>
      <c r="M35" s="35">
        <v>1.49</v>
      </c>
      <c r="N35" s="94"/>
      <c r="Q35" s="4"/>
      <c r="R35" s="4"/>
      <c r="S35" s="18"/>
      <c r="T35" s="18"/>
      <c r="U35" s="18"/>
      <c r="V35" s="4"/>
      <c r="W35" s="4"/>
      <c r="X35" s="4"/>
      <c r="Y35" s="176"/>
      <c r="AB35" s="30"/>
      <c r="AC35" s="30"/>
      <c r="AD35" s="4"/>
      <c r="AE35" s="29"/>
      <c r="AF35" s="25"/>
      <c r="AG35" s="25"/>
      <c r="AH35" s="25"/>
      <c r="AI35" s="25"/>
      <c r="AJ35" s="25"/>
      <c r="AK35" s="4"/>
      <c r="AL35" s="83" t="s">
        <v>36</v>
      </c>
      <c r="AM35" s="84" t="s">
        <v>89</v>
      </c>
      <c r="AN35" s="176"/>
      <c r="AO35" s="30"/>
      <c r="AP35" s="30"/>
      <c r="AQ35" s="30"/>
      <c r="AR35" s="30"/>
      <c r="AS35" s="4"/>
      <c r="AT35" s="29"/>
      <c r="AU35" s="29"/>
      <c r="AV35" s="46"/>
      <c r="AW35" s="41" t="s">
        <v>25</v>
      </c>
      <c r="AX35" s="41">
        <v>0</v>
      </c>
      <c r="AY35" s="50"/>
    </row>
    <row r="36" spans="1:51">
      <c r="A36" s="258"/>
      <c r="B36" s="189" t="s">
        <v>9</v>
      </c>
      <c r="C36" s="190"/>
      <c r="D36" s="7">
        <v>0.57999999999999996</v>
      </c>
      <c r="E36" s="191"/>
      <c r="F36" s="192"/>
      <c r="G36" s="192"/>
      <c r="H36" s="192"/>
      <c r="I36" s="192"/>
      <c r="J36" s="192"/>
      <c r="K36" s="48"/>
      <c r="L36" s="48"/>
      <c r="M36" s="48"/>
      <c r="N36" s="94"/>
      <c r="Q36" s="4"/>
      <c r="R36" s="4"/>
      <c r="S36" s="18"/>
      <c r="T36" s="18"/>
      <c r="U36" s="18"/>
      <c r="V36" s="4"/>
      <c r="W36" s="4"/>
      <c r="X36" s="4"/>
      <c r="Y36" s="176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83" t="s">
        <v>37</v>
      </c>
      <c r="AM36" s="84" t="s">
        <v>90</v>
      </c>
      <c r="AN36" s="176"/>
      <c r="AO36" s="156" t="s">
        <v>113</v>
      </c>
      <c r="AP36" s="157"/>
      <c r="AQ36" s="4"/>
      <c r="AR36" s="4"/>
      <c r="AS36" s="4"/>
      <c r="AT36" s="4"/>
      <c r="AU36" s="4"/>
      <c r="AV36" s="46"/>
      <c r="AW36" s="4"/>
      <c r="AX36" s="4"/>
      <c r="AY36" s="50"/>
    </row>
    <row r="37" spans="1:51" ht="30">
      <c r="A37" s="258"/>
      <c r="B37" s="52"/>
      <c r="C37" s="52"/>
      <c r="D37" s="52"/>
      <c r="E37" s="52"/>
      <c r="H37" s="52"/>
      <c r="I37" s="52"/>
      <c r="J37" s="52"/>
      <c r="K37" s="52"/>
      <c r="L37" s="52"/>
      <c r="M37" s="47"/>
      <c r="N37" s="94"/>
      <c r="Q37" s="4"/>
      <c r="R37" s="4"/>
      <c r="S37" s="18"/>
      <c r="T37" s="18"/>
      <c r="U37" s="18"/>
      <c r="V37" s="4"/>
      <c r="W37" s="4"/>
      <c r="X37" s="4"/>
      <c r="Y37" s="176"/>
      <c r="Z37" s="4"/>
      <c r="AC37" s="4"/>
      <c r="AD37" s="4"/>
      <c r="AE37" s="4"/>
      <c r="AF37" s="4"/>
      <c r="AG37" s="4"/>
      <c r="AH37" s="4"/>
      <c r="AI37" s="4"/>
      <c r="AJ37" s="4"/>
      <c r="AK37" s="4"/>
      <c r="AL37" s="58" t="s">
        <v>96</v>
      </c>
      <c r="AM37" s="56" t="s">
        <v>91</v>
      </c>
      <c r="AN37" s="176"/>
      <c r="AO37" s="44" t="s">
        <v>29</v>
      </c>
      <c r="AP37" s="44" t="s">
        <v>76</v>
      </c>
      <c r="AQ37" s="4"/>
      <c r="AR37" s="4"/>
      <c r="AS37" s="4"/>
      <c r="AT37" s="4"/>
      <c r="AU37" s="4"/>
      <c r="AV37" s="46"/>
      <c r="AW37" s="4"/>
      <c r="AX37" s="4"/>
      <c r="AY37" s="50"/>
    </row>
    <row r="38" spans="1:51" ht="30">
      <c r="A38" s="258"/>
      <c r="B38" s="161" t="s">
        <v>15</v>
      </c>
      <c r="C38" s="161"/>
      <c r="D38" s="161"/>
      <c r="E38" s="4"/>
      <c r="H38" s="4"/>
      <c r="I38" s="4"/>
      <c r="J38" s="4"/>
      <c r="K38" s="4"/>
      <c r="L38" s="4"/>
      <c r="M38" s="4"/>
      <c r="N38" s="94"/>
      <c r="Q38" s="4"/>
      <c r="R38" s="4"/>
      <c r="S38" s="18"/>
      <c r="T38" s="18"/>
      <c r="U38" s="18"/>
      <c r="V38" s="4"/>
      <c r="W38" s="4"/>
      <c r="X38" s="4"/>
      <c r="Y38" s="176"/>
      <c r="Z38" s="227" t="s">
        <v>182</v>
      </c>
      <c r="AA38" s="228"/>
      <c r="AC38" s="4"/>
      <c r="AD38" s="4"/>
      <c r="AE38" s="4"/>
      <c r="AF38" s="4"/>
      <c r="AG38" s="4"/>
      <c r="AH38" s="4"/>
      <c r="AI38" s="4"/>
      <c r="AJ38" s="4"/>
      <c r="AK38" s="4"/>
      <c r="AL38" s="83" t="s">
        <v>97</v>
      </c>
      <c r="AM38" s="84" t="s">
        <v>92</v>
      </c>
      <c r="AN38" s="176"/>
      <c r="AO38" s="44" t="s">
        <v>30</v>
      </c>
      <c r="AP38" s="44" t="s">
        <v>79</v>
      </c>
      <c r="AQ38" s="4"/>
      <c r="AR38" s="4"/>
      <c r="AS38" s="4"/>
      <c r="AT38" s="4"/>
      <c r="AU38" s="4"/>
      <c r="AV38" s="46"/>
      <c r="AW38" s="4"/>
      <c r="AX38" s="4"/>
      <c r="AY38" s="50"/>
    </row>
    <row r="39" spans="1:51" ht="30">
      <c r="A39" s="258"/>
      <c r="B39" s="5" t="s">
        <v>10</v>
      </c>
      <c r="C39" s="8">
        <f>(C32-3)/3</f>
        <v>1.8453831014217492E-2</v>
      </c>
      <c r="D39" s="77">
        <f>C39*100</f>
        <v>1.8453831014217492</v>
      </c>
      <c r="E39" s="4"/>
      <c r="H39" s="4"/>
      <c r="I39" s="4"/>
      <c r="J39" s="4"/>
      <c r="K39" s="4"/>
      <c r="L39" s="4"/>
      <c r="M39" s="4"/>
      <c r="N39" s="94"/>
      <c r="Q39" s="4"/>
      <c r="R39" s="4"/>
      <c r="S39" s="18"/>
      <c r="T39" s="18"/>
      <c r="U39" s="18"/>
      <c r="V39" s="4"/>
      <c r="W39" s="4"/>
      <c r="X39" s="4"/>
      <c r="Y39" s="176"/>
      <c r="Z39" s="225" t="s">
        <v>224</v>
      </c>
      <c r="AA39" s="226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83" t="s">
        <v>98</v>
      </c>
      <c r="AM39" s="84" t="s">
        <v>93</v>
      </c>
      <c r="AN39" s="176"/>
      <c r="AO39" s="44" t="s">
        <v>31</v>
      </c>
      <c r="AP39" s="44" t="s">
        <v>82</v>
      </c>
      <c r="AQ39" s="4"/>
      <c r="AR39" s="4"/>
      <c r="AS39" s="4"/>
      <c r="AT39" s="4"/>
      <c r="AU39" s="4"/>
      <c r="AV39" s="46"/>
      <c r="AW39" s="4"/>
      <c r="AX39" s="4"/>
      <c r="AY39" s="50"/>
    </row>
    <row r="40" spans="1:51">
      <c r="A40" s="259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69"/>
      <c r="N40" s="49"/>
      <c r="O40" s="69"/>
      <c r="P40" s="69"/>
      <c r="Q40" s="69"/>
      <c r="R40" s="69"/>
      <c r="S40" s="79"/>
      <c r="T40" s="79"/>
      <c r="U40" s="79"/>
      <c r="V40" s="69"/>
      <c r="W40" s="69"/>
      <c r="X40" s="69"/>
      <c r="Y40" s="177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51"/>
    </row>
    <row r="42" spans="1:51" ht="20">
      <c r="A42" s="257"/>
      <c r="B42" s="168" t="s">
        <v>160</v>
      </c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9"/>
    </row>
    <row r="43" spans="1:51" ht="20">
      <c r="A43" s="258"/>
      <c r="B43" s="35" t="s">
        <v>0</v>
      </c>
      <c r="C43" s="35" t="s">
        <v>1</v>
      </c>
      <c r="D43" s="35" t="s">
        <v>2</v>
      </c>
      <c r="E43" s="35" t="s">
        <v>3</v>
      </c>
      <c r="F43" s="170" t="s">
        <v>8</v>
      </c>
      <c r="G43" s="35" t="s">
        <v>0</v>
      </c>
      <c r="H43" s="35" t="s">
        <v>1</v>
      </c>
      <c r="I43" s="35" t="s">
        <v>2</v>
      </c>
      <c r="J43" s="35" t="s">
        <v>3</v>
      </c>
      <c r="K43" s="35" t="s">
        <v>4</v>
      </c>
      <c r="L43" s="10" t="s">
        <v>5</v>
      </c>
      <c r="M43" s="23"/>
      <c r="N43" s="94"/>
      <c r="O43" s="156" t="s">
        <v>114</v>
      </c>
      <c r="P43" s="157"/>
      <c r="Q43" s="3"/>
      <c r="R43" s="171" t="s">
        <v>46</v>
      </c>
      <c r="S43" s="172"/>
      <c r="T43" s="172"/>
      <c r="U43" s="173"/>
      <c r="V43" s="3"/>
      <c r="W43" s="174" t="s">
        <v>52</v>
      </c>
      <c r="X43" s="175"/>
      <c r="Y43" s="176"/>
      <c r="Z43" s="178" t="s">
        <v>48</v>
      </c>
      <c r="AA43" s="179"/>
      <c r="AB43" s="179"/>
      <c r="AC43" s="180"/>
      <c r="AD43" s="3"/>
      <c r="AE43" s="178" t="s">
        <v>54</v>
      </c>
      <c r="AF43" s="179"/>
      <c r="AG43" s="179"/>
      <c r="AH43" s="179"/>
      <c r="AI43" s="179"/>
      <c r="AJ43" s="180"/>
      <c r="AK43" s="3"/>
      <c r="AL43" s="174" t="s">
        <v>55</v>
      </c>
      <c r="AM43" s="175"/>
      <c r="AN43" s="176"/>
      <c r="AO43" s="178" t="s">
        <v>49</v>
      </c>
      <c r="AP43" s="179"/>
      <c r="AQ43" s="179"/>
      <c r="AR43" s="180"/>
      <c r="AS43" s="4"/>
      <c r="AT43" s="174" t="s">
        <v>51</v>
      </c>
      <c r="AU43" s="175"/>
      <c r="AV43" s="36"/>
      <c r="AW43" s="174" t="s">
        <v>27</v>
      </c>
      <c r="AX43" s="175"/>
      <c r="AY43" s="50"/>
    </row>
    <row r="44" spans="1:51" ht="30">
      <c r="A44" s="258"/>
      <c r="B44" s="35" t="s">
        <v>1</v>
      </c>
      <c r="C44" s="2">
        <v>1</v>
      </c>
      <c r="D44" s="37">
        <f>1/C45</f>
        <v>0.33333333333333331</v>
      </c>
      <c r="E44" s="37">
        <v>3</v>
      </c>
      <c r="F44" s="170"/>
      <c r="G44" s="35" t="s">
        <v>1</v>
      </c>
      <c r="H44" s="38">
        <f>C44/C47</f>
        <v>0.23076923076923078</v>
      </c>
      <c r="I44" s="37">
        <f>D44/D47</f>
        <v>0.21739130434782608</v>
      </c>
      <c r="J44" s="37">
        <f>E44/E47</f>
        <v>0.33333333333333331</v>
      </c>
      <c r="K44" s="37">
        <f>SUM(H44:J44)</f>
        <v>0.78149386845039026</v>
      </c>
      <c r="L44" s="2">
        <f>K44/C49</f>
        <v>0.26049795615013011</v>
      </c>
      <c r="M44" s="24"/>
      <c r="N44" s="94"/>
      <c r="O44" s="58" t="s">
        <v>17</v>
      </c>
      <c r="P44" s="56" t="s">
        <v>78</v>
      </c>
      <c r="Q44" s="18"/>
      <c r="R44" s="17" t="s">
        <v>26</v>
      </c>
      <c r="S44" s="35" t="s">
        <v>1</v>
      </c>
      <c r="T44" s="35" t="s">
        <v>2</v>
      </c>
      <c r="U44" s="35" t="s">
        <v>3</v>
      </c>
      <c r="V44" s="13"/>
      <c r="W44" s="32" t="s">
        <v>26</v>
      </c>
      <c r="X44" s="72" t="s">
        <v>53</v>
      </c>
      <c r="Y44" s="176"/>
      <c r="Z44" s="35" t="s">
        <v>32</v>
      </c>
      <c r="AA44" s="71" t="s">
        <v>47</v>
      </c>
      <c r="AB44" s="178" t="s">
        <v>43</v>
      </c>
      <c r="AC44" s="180"/>
      <c r="AD44" s="4"/>
      <c r="AE44" s="10" t="s">
        <v>26</v>
      </c>
      <c r="AF44" s="35" t="s">
        <v>35</v>
      </c>
      <c r="AG44" s="35" t="s">
        <v>36</v>
      </c>
      <c r="AH44" s="35" t="s">
        <v>37</v>
      </c>
      <c r="AI44" s="35" t="s">
        <v>97</v>
      </c>
      <c r="AJ44" s="35" t="s">
        <v>98</v>
      </c>
      <c r="AK44" s="4"/>
      <c r="AL44" s="10" t="s">
        <v>26</v>
      </c>
      <c r="AM44" s="72" t="s">
        <v>53</v>
      </c>
      <c r="AN44" s="176"/>
      <c r="AO44" s="10" t="s">
        <v>28</v>
      </c>
      <c r="AP44" s="10" t="s">
        <v>47</v>
      </c>
      <c r="AQ44" s="181" t="s">
        <v>43</v>
      </c>
      <c r="AR44" s="182"/>
      <c r="AS44" s="4"/>
      <c r="AT44" s="35" t="s">
        <v>26</v>
      </c>
      <c r="AU44" s="72" t="s">
        <v>53</v>
      </c>
      <c r="AV44" s="36"/>
      <c r="AW44" s="71" t="s">
        <v>26</v>
      </c>
      <c r="AX44" s="71" t="s">
        <v>50</v>
      </c>
      <c r="AY44" s="50"/>
    </row>
    <row r="45" spans="1:51">
      <c r="A45" s="258"/>
      <c r="B45" s="35" t="s">
        <v>2</v>
      </c>
      <c r="C45" s="37">
        <v>3</v>
      </c>
      <c r="D45" s="2">
        <v>1</v>
      </c>
      <c r="E45" s="37">
        <v>5</v>
      </c>
      <c r="F45" s="170"/>
      <c r="G45" s="35" t="s">
        <v>2</v>
      </c>
      <c r="H45" s="37">
        <f>C45/C47</f>
        <v>0.6923076923076924</v>
      </c>
      <c r="I45" s="38">
        <f>D45/D47</f>
        <v>0.65217391304347827</v>
      </c>
      <c r="J45" s="37">
        <f>E45/E47</f>
        <v>0.55555555555555558</v>
      </c>
      <c r="K45" s="37">
        <f>SUM(H45:J45)</f>
        <v>1.9000371609067261</v>
      </c>
      <c r="L45" s="2">
        <f>K45/C49</f>
        <v>0.63334572030224201</v>
      </c>
      <c r="M45" s="24"/>
      <c r="N45" s="94"/>
      <c r="O45" s="58" t="s">
        <v>18</v>
      </c>
      <c r="P45" s="56" t="s">
        <v>77</v>
      </c>
      <c r="Q45" s="18"/>
      <c r="R45" s="11" t="s">
        <v>17</v>
      </c>
      <c r="S45" s="9">
        <v>1</v>
      </c>
      <c r="T45" s="9">
        <v>-0.5</v>
      </c>
      <c r="U45" s="9">
        <v>0</v>
      </c>
      <c r="V45" s="3"/>
      <c r="W45" s="11" t="s">
        <v>17</v>
      </c>
      <c r="X45" s="1">
        <f>(S45*L44)+(T45*L45)+(U45*L46)</f>
        <v>-5.61749040009909E-2</v>
      </c>
      <c r="Y45" s="176"/>
      <c r="Z45" s="15" t="s">
        <v>34</v>
      </c>
      <c r="AA45" s="15">
        <v>2</v>
      </c>
      <c r="AB45" s="15">
        <f>1/(1+AA45)</f>
        <v>0.33333333333333331</v>
      </c>
      <c r="AC45" s="15"/>
      <c r="AD45" s="4"/>
      <c r="AE45" s="11" t="s">
        <v>17</v>
      </c>
      <c r="AF45" s="28">
        <v>0</v>
      </c>
      <c r="AG45" s="28">
        <v>0</v>
      </c>
      <c r="AH45" s="28">
        <v>0</v>
      </c>
      <c r="AI45" s="28">
        <v>0</v>
      </c>
      <c r="AJ45" s="28">
        <v>1</v>
      </c>
      <c r="AK45" s="4"/>
      <c r="AL45" s="11" t="s">
        <v>17</v>
      </c>
      <c r="AM45" s="1">
        <f>(AF45*AC46)+(AG45*AC47)+(AC48*AH45)+(AI45*AC50)+(AC51*AJ45)</f>
        <v>0.5</v>
      </c>
      <c r="AN45" s="176"/>
      <c r="AO45" s="15" t="s">
        <v>29</v>
      </c>
      <c r="AP45" s="15">
        <v>1</v>
      </c>
      <c r="AQ45" s="15">
        <f>1/(1+AP45)</f>
        <v>0.5</v>
      </c>
      <c r="AR45" s="15"/>
      <c r="AS45" s="4"/>
      <c r="AT45" s="11" t="s">
        <v>17</v>
      </c>
      <c r="AU45" s="1">
        <f>AR46</f>
        <v>0.5</v>
      </c>
      <c r="AV45" s="36"/>
      <c r="AW45" s="40" t="s">
        <v>63</v>
      </c>
      <c r="AX45" s="40">
        <v>0</v>
      </c>
      <c r="AY45" s="50"/>
    </row>
    <row r="46" spans="1:51" ht="30">
      <c r="A46" s="258"/>
      <c r="B46" s="35" t="s">
        <v>3</v>
      </c>
      <c r="C46" s="37">
        <f>1/E44</f>
        <v>0.33333333333333331</v>
      </c>
      <c r="D46" s="37">
        <f>1/E45</f>
        <v>0.2</v>
      </c>
      <c r="E46" s="2">
        <v>1</v>
      </c>
      <c r="F46" s="170"/>
      <c r="G46" s="35" t="s">
        <v>3</v>
      </c>
      <c r="H46" s="37">
        <f>C46/C47</f>
        <v>7.6923076923076927E-2</v>
      </c>
      <c r="I46" s="37">
        <f>D46/D47</f>
        <v>0.13043478260869568</v>
      </c>
      <c r="J46" s="38">
        <f>E46/E47</f>
        <v>0.1111111111111111</v>
      </c>
      <c r="K46" s="37">
        <f>SUM(H46:J46)</f>
        <v>0.31846897064288371</v>
      </c>
      <c r="L46" s="2">
        <f>K46/C49</f>
        <v>0.1061563235476279</v>
      </c>
      <c r="M46" s="24"/>
      <c r="N46" s="94"/>
      <c r="O46" s="58" t="s">
        <v>20</v>
      </c>
      <c r="P46" s="56" t="s">
        <v>80</v>
      </c>
      <c r="Q46" s="18"/>
      <c r="R46" s="11" t="s">
        <v>18</v>
      </c>
      <c r="S46" s="9">
        <v>-0.5</v>
      </c>
      <c r="T46" s="9">
        <v>1</v>
      </c>
      <c r="U46" s="9">
        <v>0</v>
      </c>
      <c r="V46" s="19"/>
      <c r="W46" s="11" t="s">
        <v>18</v>
      </c>
      <c r="X46" s="1">
        <f>(S46*L44)+(T46*L45)+(U46*L46)</f>
        <v>0.50309674222717693</v>
      </c>
      <c r="Y46" s="176"/>
      <c r="Z46" s="16" t="s">
        <v>35</v>
      </c>
      <c r="AA46" s="16" t="s">
        <v>44</v>
      </c>
      <c r="AB46" s="16">
        <v>1</v>
      </c>
      <c r="AC46" s="16">
        <f>AB46*AB45</f>
        <v>0.33333333333333331</v>
      </c>
      <c r="AD46" s="4"/>
      <c r="AE46" s="11" t="s">
        <v>18</v>
      </c>
      <c r="AF46" s="28">
        <v>0</v>
      </c>
      <c r="AG46" s="28">
        <v>0</v>
      </c>
      <c r="AH46" s="28">
        <v>0</v>
      </c>
      <c r="AI46" s="28">
        <v>0</v>
      </c>
      <c r="AJ46" s="28">
        <v>-1</v>
      </c>
      <c r="AK46" s="4"/>
      <c r="AL46" s="11" t="s">
        <v>18</v>
      </c>
      <c r="AM46" s="1">
        <f>(AF46*AC46)+(AG46*AC47)+(AC48*AH46)+(AI46*AC50)+(AC51*AJ46)</f>
        <v>-0.5</v>
      </c>
      <c r="AN46" s="176"/>
      <c r="AO46" s="16" t="s">
        <v>45</v>
      </c>
      <c r="AP46" s="16" t="s">
        <v>44</v>
      </c>
      <c r="AQ46" s="16">
        <v>1</v>
      </c>
      <c r="AR46" s="16">
        <f>AQ46*AQ45</f>
        <v>0.5</v>
      </c>
      <c r="AS46" s="4"/>
      <c r="AT46" s="11" t="s">
        <v>18</v>
      </c>
      <c r="AU46" s="1">
        <f>AR47</f>
        <v>0.5</v>
      </c>
      <c r="AV46" s="36"/>
      <c r="AW46" s="40" t="s">
        <v>16</v>
      </c>
      <c r="AX46" s="41">
        <v>0</v>
      </c>
      <c r="AY46" s="50"/>
    </row>
    <row r="47" spans="1:51">
      <c r="A47" s="258"/>
      <c r="B47" s="72" t="s">
        <v>4</v>
      </c>
      <c r="C47" s="39">
        <f>SUM(C44:C46)</f>
        <v>4.333333333333333</v>
      </c>
      <c r="D47" s="39">
        <f>SUM(D44:D46)</f>
        <v>1.5333333333333332</v>
      </c>
      <c r="E47" s="39">
        <f>SUM(E44:E46)</f>
        <v>9</v>
      </c>
      <c r="F47" s="170"/>
      <c r="G47" s="72" t="s">
        <v>4</v>
      </c>
      <c r="H47" s="39">
        <f>SUM(H44:H46)</f>
        <v>1</v>
      </c>
      <c r="I47" s="39">
        <f>SUM(I44:I46)</f>
        <v>1</v>
      </c>
      <c r="J47" s="39">
        <f>SUM(J44:J46)</f>
        <v>1</v>
      </c>
      <c r="K47" s="39">
        <f>SUM(K44:K46)</f>
        <v>3</v>
      </c>
      <c r="L47" s="39">
        <f>SUM(L44:L46)</f>
        <v>1</v>
      </c>
      <c r="M47" s="25"/>
      <c r="N47" s="94"/>
      <c r="O47" s="58" t="s">
        <v>21</v>
      </c>
      <c r="P47" s="56" t="s">
        <v>81</v>
      </c>
      <c r="Q47" s="18"/>
      <c r="R47" s="11" t="s">
        <v>20</v>
      </c>
      <c r="S47" s="9">
        <v>0</v>
      </c>
      <c r="T47" s="9">
        <v>0.5</v>
      </c>
      <c r="U47" s="9">
        <v>0</v>
      </c>
      <c r="V47" s="19"/>
      <c r="W47" s="11" t="s">
        <v>20</v>
      </c>
      <c r="X47" s="1">
        <f>(S47*L44)+(T47*L45)+(U47*L46)</f>
        <v>0.31667286015112101</v>
      </c>
      <c r="Y47" s="176"/>
      <c r="Z47" s="16" t="s">
        <v>36</v>
      </c>
      <c r="AA47" s="16" t="s">
        <v>44</v>
      </c>
      <c r="AB47" s="16">
        <v>1</v>
      </c>
      <c r="AC47" s="16">
        <f>AB47*AB45</f>
        <v>0.33333333333333331</v>
      </c>
      <c r="AD47" s="4"/>
      <c r="AE47" s="11" t="s">
        <v>20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4"/>
      <c r="AL47" s="11" t="s">
        <v>20</v>
      </c>
      <c r="AM47" s="1">
        <f>(AF47*AC46)+(AG47*AC47)+(AH47*AC48)+(AI47*AC50)+(AJ47*AC51)</f>
        <v>0</v>
      </c>
      <c r="AN47" s="176"/>
      <c r="AO47" s="16" t="s">
        <v>58</v>
      </c>
      <c r="AP47" s="16" t="s">
        <v>44</v>
      </c>
      <c r="AQ47" s="16">
        <v>1</v>
      </c>
      <c r="AR47" s="16">
        <f>AQ47*AQ45</f>
        <v>0.5</v>
      </c>
      <c r="AS47" s="4"/>
      <c r="AT47" s="11" t="s">
        <v>20</v>
      </c>
      <c r="AU47" s="1">
        <f>AR49</f>
        <v>0.33333333333333331</v>
      </c>
      <c r="AV47" s="36"/>
      <c r="AW47" s="42" t="s">
        <v>17</v>
      </c>
      <c r="AX47" s="42">
        <f>X45+AM45+AU45</f>
        <v>0.9438250959990091</v>
      </c>
      <c r="AY47" s="50"/>
    </row>
    <row r="48" spans="1:51" ht="45">
      <c r="A48" s="258"/>
      <c r="B48" s="54"/>
      <c r="C48" s="54"/>
      <c r="D48" s="54"/>
      <c r="E48" s="54"/>
      <c r="F48" s="54"/>
      <c r="G48" s="54"/>
      <c r="H48" s="54"/>
      <c r="I48" s="54"/>
      <c r="J48" s="54"/>
      <c r="M48" s="47"/>
      <c r="N48" s="94"/>
      <c r="O48" s="58" t="s">
        <v>23</v>
      </c>
      <c r="P48" s="56" t="s">
        <v>83</v>
      </c>
      <c r="Q48" s="4"/>
      <c r="R48" s="11" t="s">
        <v>21</v>
      </c>
      <c r="S48" s="9">
        <v>0</v>
      </c>
      <c r="T48" s="9">
        <v>-0.5</v>
      </c>
      <c r="U48" s="9">
        <v>0</v>
      </c>
      <c r="V48" s="19"/>
      <c r="W48" s="11" t="s">
        <v>21</v>
      </c>
      <c r="X48" s="1">
        <f>(S48*L44)+(T48*L45)+(U48*L46)</f>
        <v>-0.31667286015112101</v>
      </c>
      <c r="Y48" s="176"/>
      <c r="Z48" s="16" t="s">
        <v>37</v>
      </c>
      <c r="AA48" s="16" t="s">
        <v>44</v>
      </c>
      <c r="AB48" s="16">
        <v>1</v>
      </c>
      <c r="AC48" s="16">
        <f>AB48*AB45</f>
        <v>0.33333333333333331</v>
      </c>
      <c r="AD48" s="4"/>
      <c r="AE48" s="11" t="s">
        <v>21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4"/>
      <c r="AL48" s="11" t="s">
        <v>21</v>
      </c>
      <c r="AM48" s="1">
        <f>(AF48*AC46)+(AG48*AC47)+(AH48*AC48)+(AI48*AC50)+(AJ48*AC51)</f>
        <v>0</v>
      </c>
      <c r="AN48" s="176"/>
      <c r="AO48" s="15" t="s">
        <v>30</v>
      </c>
      <c r="AP48" s="15">
        <v>2</v>
      </c>
      <c r="AQ48" s="15">
        <f>1/(1+AP48)</f>
        <v>0.33333333333333331</v>
      </c>
      <c r="AR48" s="15"/>
      <c r="AS48" s="4"/>
      <c r="AT48" s="11" t="s">
        <v>21</v>
      </c>
      <c r="AU48" s="1">
        <f>AR50</f>
        <v>0.33333333333333331</v>
      </c>
      <c r="AV48" s="36"/>
      <c r="AW48" s="42" t="s">
        <v>18</v>
      </c>
      <c r="AX48" s="42">
        <f>X46+AM46++AU46</f>
        <v>0.50309674222717693</v>
      </c>
      <c r="AY48" s="50"/>
    </row>
    <row r="49" spans="1:51" ht="30">
      <c r="A49" s="258"/>
      <c r="B49" s="71" t="s">
        <v>6</v>
      </c>
      <c r="C49" s="35">
        <v>3</v>
      </c>
      <c r="D49" s="4"/>
      <c r="E49" s="4"/>
      <c r="F49" s="4"/>
      <c r="G49" s="4"/>
      <c r="H49" s="4"/>
      <c r="I49" s="4"/>
      <c r="J49" s="4"/>
      <c r="M49" s="4"/>
      <c r="N49" s="94"/>
      <c r="O49" s="58" t="s">
        <v>24</v>
      </c>
      <c r="P49" s="56" t="s">
        <v>84</v>
      </c>
      <c r="Q49" s="4"/>
      <c r="R49" s="11" t="s">
        <v>23</v>
      </c>
      <c r="S49" s="9">
        <v>1</v>
      </c>
      <c r="T49" s="9">
        <v>0</v>
      </c>
      <c r="U49" s="9">
        <v>-0.5</v>
      </c>
      <c r="V49" s="19"/>
      <c r="W49" s="11" t="s">
        <v>23</v>
      </c>
      <c r="X49" s="1">
        <f>(S49*L44)+(T49*L45)+(U49*L46)</f>
        <v>0.20741979437631616</v>
      </c>
      <c r="Y49" s="176"/>
      <c r="Z49" s="31" t="s">
        <v>96</v>
      </c>
      <c r="AA49" s="31">
        <v>1</v>
      </c>
      <c r="AB49" s="31">
        <f>1/(1+AA49)</f>
        <v>0.5</v>
      </c>
      <c r="AC49" s="31"/>
      <c r="AD49" s="4"/>
      <c r="AE49" s="11" t="s">
        <v>23</v>
      </c>
      <c r="AF49" s="28">
        <v>0</v>
      </c>
      <c r="AG49" s="28">
        <v>-1</v>
      </c>
      <c r="AH49" s="28">
        <v>0</v>
      </c>
      <c r="AI49" s="28">
        <v>0</v>
      </c>
      <c r="AJ49" s="28">
        <v>1</v>
      </c>
      <c r="AK49" s="4"/>
      <c r="AL49" s="11" t="s">
        <v>23</v>
      </c>
      <c r="AM49" s="1">
        <f>(AC46*AF49)+(AG49*AC47)+(AC48*AH49)+(AI49*AC50)+(AC51*AJ49)</f>
        <v>0.16666666666666669</v>
      </c>
      <c r="AN49" s="176"/>
      <c r="AO49" s="16" t="s">
        <v>59</v>
      </c>
      <c r="AP49" s="16" t="s">
        <v>44</v>
      </c>
      <c r="AQ49" s="16">
        <v>1</v>
      </c>
      <c r="AR49" s="16">
        <f>AQ49*AQ48</f>
        <v>0.33333333333333331</v>
      </c>
      <c r="AS49" s="4"/>
      <c r="AT49" s="11" t="s">
        <v>23</v>
      </c>
      <c r="AU49" s="1">
        <f>AR52</f>
        <v>0.25</v>
      </c>
      <c r="AV49" s="36"/>
      <c r="AW49" s="41" t="s">
        <v>19</v>
      </c>
      <c r="AX49" s="41">
        <v>0</v>
      </c>
      <c r="AY49" s="50"/>
    </row>
    <row r="50" spans="1:51">
      <c r="A50" s="258"/>
      <c r="B50" s="53"/>
      <c r="C50" s="53"/>
      <c r="D50" s="53"/>
      <c r="E50" s="53"/>
      <c r="F50" s="53"/>
      <c r="G50" s="53"/>
      <c r="H50" s="53"/>
      <c r="I50" s="53"/>
      <c r="J50" s="53"/>
      <c r="M50" s="26"/>
      <c r="N50" s="94"/>
      <c r="O50" s="4"/>
      <c r="P50" s="4"/>
      <c r="Q50" s="4"/>
      <c r="R50" s="11" t="s">
        <v>24</v>
      </c>
      <c r="S50" s="9">
        <v>-0.5</v>
      </c>
      <c r="T50" s="9">
        <v>0</v>
      </c>
      <c r="U50" s="9">
        <v>1</v>
      </c>
      <c r="V50" s="19"/>
      <c r="W50" s="11" t="s">
        <v>24</v>
      </c>
      <c r="X50" s="1">
        <f>(S50*L44)+(T50*67)+(U50*L46)</f>
        <v>-2.4092654527437155E-2</v>
      </c>
      <c r="Y50" s="176"/>
      <c r="Z50" s="16" t="s">
        <v>97</v>
      </c>
      <c r="AA50" s="16" t="s">
        <v>44</v>
      </c>
      <c r="AB50" s="16">
        <v>1</v>
      </c>
      <c r="AC50" s="16">
        <f>AB50*AB49</f>
        <v>0.5</v>
      </c>
      <c r="AD50" s="4"/>
      <c r="AE50" s="11" t="s">
        <v>24</v>
      </c>
      <c r="AF50" s="28">
        <v>0</v>
      </c>
      <c r="AG50" s="28">
        <v>1</v>
      </c>
      <c r="AH50" s="28">
        <v>0</v>
      </c>
      <c r="AI50" s="28">
        <v>0</v>
      </c>
      <c r="AJ50" s="28">
        <v>-1</v>
      </c>
      <c r="AK50" s="4"/>
      <c r="AL50" s="11" t="s">
        <v>24</v>
      </c>
      <c r="AM50" s="1">
        <f>(AC46*AF50)+(AC47*AG50)+(AC48*AH50)+(AI50*AC50)+(AC51*AJ50)</f>
        <v>-0.16666666666666669</v>
      </c>
      <c r="AN50" s="176"/>
      <c r="AO50" s="16" t="s">
        <v>60</v>
      </c>
      <c r="AP50" s="16" t="s">
        <v>44</v>
      </c>
      <c r="AQ50" s="16">
        <v>1</v>
      </c>
      <c r="AR50" s="16">
        <f>AQ50*AQ48</f>
        <v>0.33333333333333331</v>
      </c>
      <c r="AS50" s="4"/>
      <c r="AT50" s="11" t="s">
        <v>24</v>
      </c>
      <c r="AU50" s="1">
        <f>AR53</f>
        <v>0.25</v>
      </c>
      <c r="AV50" s="36"/>
      <c r="AW50" s="42" t="s">
        <v>20</v>
      </c>
      <c r="AX50" s="42">
        <f>X47+AM47+AU47</f>
        <v>0.65000619348445432</v>
      </c>
      <c r="AY50" s="50"/>
    </row>
    <row r="51" spans="1:51">
      <c r="A51" s="258"/>
      <c r="B51" s="183" t="s">
        <v>14</v>
      </c>
      <c r="C51" s="183"/>
      <c r="D51" s="4"/>
      <c r="E51" s="35" t="s">
        <v>38</v>
      </c>
      <c r="F51" s="35" t="s">
        <v>39</v>
      </c>
      <c r="G51" s="35" t="s">
        <v>40</v>
      </c>
      <c r="H51" s="10" t="s">
        <v>41</v>
      </c>
      <c r="I51" s="10" t="s">
        <v>42</v>
      </c>
      <c r="J51" s="4"/>
      <c r="M51" s="4"/>
      <c r="N51" s="94"/>
      <c r="O51" s="156" t="s">
        <v>112</v>
      </c>
      <c r="P51" s="157"/>
      <c r="Q51" s="4"/>
      <c r="R51" s="33"/>
      <c r="S51" s="25"/>
      <c r="T51" s="25"/>
      <c r="U51" s="25"/>
      <c r="V51" s="30"/>
      <c r="W51" s="29"/>
      <c r="X51" s="29"/>
      <c r="Y51" s="176"/>
      <c r="Z51" s="16" t="s">
        <v>98</v>
      </c>
      <c r="AA51" s="16" t="s">
        <v>44</v>
      </c>
      <c r="AB51" s="16">
        <v>1</v>
      </c>
      <c r="AC51" s="16">
        <f>AB51*AB49</f>
        <v>0.5</v>
      </c>
      <c r="AD51" s="4"/>
      <c r="AE51" s="29"/>
      <c r="AF51" s="25"/>
      <c r="AG51" s="25"/>
      <c r="AH51" s="25"/>
      <c r="AI51" s="25"/>
      <c r="AJ51" s="25"/>
      <c r="AK51" s="4"/>
      <c r="AL51" s="29"/>
      <c r="AM51" s="29"/>
      <c r="AN51" s="176"/>
      <c r="AO51" s="15" t="s">
        <v>31</v>
      </c>
      <c r="AP51" s="15">
        <v>3</v>
      </c>
      <c r="AQ51" s="15">
        <f>1/(1+AP51)</f>
        <v>0.25</v>
      </c>
      <c r="AR51" s="15"/>
      <c r="AS51" s="4"/>
      <c r="AT51" s="29"/>
      <c r="AU51" s="29"/>
      <c r="AV51" s="46"/>
      <c r="AW51" s="42" t="s">
        <v>21</v>
      </c>
      <c r="AX51" s="42">
        <f>X48+AM48+AU48</f>
        <v>1.666047318221231E-2</v>
      </c>
      <c r="AY51" s="50"/>
    </row>
    <row r="52" spans="1:51" ht="30">
      <c r="A52" s="258"/>
      <c r="B52" s="71" t="s">
        <v>7</v>
      </c>
      <c r="C52" s="76">
        <f>SUM(L44*C47,L45*D47,L46*E47)</f>
        <v>3.0553614930426529</v>
      </c>
      <c r="D52" s="4"/>
      <c r="E52" s="35">
        <v>1</v>
      </c>
      <c r="F52" s="35">
        <v>3</v>
      </c>
      <c r="G52" s="35">
        <v>5</v>
      </c>
      <c r="H52" s="35">
        <v>7</v>
      </c>
      <c r="I52" s="35">
        <v>9</v>
      </c>
      <c r="J52" s="4"/>
      <c r="M52" s="4"/>
      <c r="N52" s="94"/>
      <c r="O52" s="57" t="s">
        <v>99</v>
      </c>
      <c r="P52" s="56" t="s">
        <v>102</v>
      </c>
      <c r="Q52" s="4"/>
      <c r="R52" s="33"/>
      <c r="S52" s="25"/>
      <c r="T52" s="25"/>
      <c r="U52" s="25"/>
      <c r="V52" s="30"/>
      <c r="W52" s="29"/>
      <c r="X52" s="29"/>
      <c r="Y52" s="176"/>
      <c r="Z52" s="30"/>
      <c r="AA52" s="30"/>
      <c r="AB52" s="30"/>
      <c r="AC52" s="30"/>
      <c r="AD52" s="4"/>
      <c r="AE52" s="29"/>
      <c r="AF52" s="25"/>
      <c r="AG52" s="25"/>
      <c r="AH52" s="25"/>
      <c r="AI52" s="25"/>
      <c r="AJ52" s="25"/>
      <c r="AK52" s="4"/>
      <c r="AL52" s="156" t="s">
        <v>115</v>
      </c>
      <c r="AM52" s="157"/>
      <c r="AN52" s="176"/>
      <c r="AO52" s="16" t="s">
        <v>61</v>
      </c>
      <c r="AP52" s="16" t="s">
        <v>44</v>
      </c>
      <c r="AQ52" s="16">
        <v>1</v>
      </c>
      <c r="AR52" s="16">
        <f>AQ52*AQ51</f>
        <v>0.25</v>
      </c>
      <c r="AS52" s="4"/>
      <c r="AT52" s="29"/>
      <c r="AU52" s="29"/>
      <c r="AV52" s="46"/>
      <c r="AW52" s="41" t="s">
        <v>22</v>
      </c>
      <c r="AX52" s="41">
        <v>0</v>
      </c>
      <c r="AY52" s="50"/>
    </row>
    <row r="53" spans="1:51" ht="30">
      <c r="A53" s="258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26"/>
      <c r="N53" s="94"/>
      <c r="O53" s="57" t="s">
        <v>100</v>
      </c>
      <c r="P53" s="56" t="s">
        <v>103</v>
      </c>
      <c r="Q53" s="4"/>
      <c r="R53" s="4"/>
      <c r="S53" s="18"/>
      <c r="T53" s="18"/>
      <c r="U53" s="18"/>
      <c r="V53" s="19"/>
      <c r="W53" s="4"/>
      <c r="X53" s="4"/>
      <c r="Y53" s="176"/>
      <c r="Z53" s="30"/>
      <c r="AA53" s="30"/>
      <c r="AB53" s="30"/>
      <c r="AC53" s="30"/>
      <c r="AD53" s="4"/>
      <c r="AE53" s="29"/>
      <c r="AF53" s="25"/>
      <c r="AG53" s="25"/>
      <c r="AH53" s="25"/>
      <c r="AI53" s="25"/>
      <c r="AJ53" s="25"/>
      <c r="AK53" s="4"/>
      <c r="AL53" s="58" t="s">
        <v>34</v>
      </c>
      <c r="AM53" s="56" t="s">
        <v>87</v>
      </c>
      <c r="AN53" s="176"/>
      <c r="AO53" s="16" t="s">
        <v>62</v>
      </c>
      <c r="AP53" s="16" t="s">
        <v>44</v>
      </c>
      <c r="AQ53" s="16">
        <v>1</v>
      </c>
      <c r="AR53" s="16">
        <f>AQ53*AQ51</f>
        <v>0.25</v>
      </c>
      <c r="AS53" s="4"/>
      <c r="AT53" s="29"/>
      <c r="AU53" s="29"/>
      <c r="AV53" s="46"/>
      <c r="AW53" s="42" t="s">
        <v>23</v>
      </c>
      <c r="AX53" s="42">
        <f>X49+AM49+AU49</f>
        <v>0.62408646104298282</v>
      </c>
      <c r="AY53" s="50"/>
    </row>
    <row r="54" spans="1:51" ht="30">
      <c r="A54" s="258"/>
      <c r="B54" s="185" t="s">
        <v>11</v>
      </c>
      <c r="C54" s="186"/>
      <c r="D54" s="6" t="s">
        <v>12</v>
      </c>
      <c r="E54" s="6">
        <v>1</v>
      </c>
      <c r="F54" s="6">
        <v>2</v>
      </c>
      <c r="G54" s="6">
        <v>3</v>
      </c>
      <c r="H54" s="6">
        <v>4</v>
      </c>
      <c r="I54" s="6">
        <v>5</v>
      </c>
      <c r="J54" s="6">
        <v>6</v>
      </c>
      <c r="K54" s="6">
        <v>7</v>
      </c>
      <c r="L54" s="6">
        <v>9</v>
      </c>
      <c r="M54" s="6">
        <v>10</v>
      </c>
      <c r="N54" s="94"/>
      <c r="O54" s="57" t="s">
        <v>101</v>
      </c>
      <c r="P54" s="56" t="s">
        <v>104</v>
      </c>
      <c r="Q54" s="4"/>
      <c r="R54" s="4"/>
      <c r="S54" s="18"/>
      <c r="T54" s="18"/>
      <c r="U54" s="18"/>
      <c r="V54" s="4"/>
      <c r="W54" s="4"/>
      <c r="X54" s="4"/>
      <c r="Y54" s="176"/>
      <c r="AB54" s="30"/>
      <c r="AC54" s="30"/>
      <c r="AD54" s="4"/>
      <c r="AE54" s="29"/>
      <c r="AF54" s="25"/>
      <c r="AG54" s="25"/>
      <c r="AH54" s="25"/>
      <c r="AI54" s="25"/>
      <c r="AJ54" s="25"/>
      <c r="AK54" s="4"/>
      <c r="AL54" s="83" t="s">
        <v>35</v>
      </c>
      <c r="AM54" s="84" t="s">
        <v>88</v>
      </c>
      <c r="AN54" s="176"/>
      <c r="AO54" s="19"/>
      <c r="AP54" s="19"/>
      <c r="AQ54" s="19"/>
      <c r="AR54" s="19"/>
      <c r="AS54" s="4"/>
      <c r="AT54" s="29"/>
      <c r="AU54" s="29"/>
      <c r="AV54" s="46"/>
      <c r="AW54" s="42" t="s">
        <v>24</v>
      </c>
      <c r="AX54" s="42">
        <f>X50+AM50+AU50</f>
        <v>5.9240678805896174E-2</v>
      </c>
      <c r="AY54" s="50"/>
    </row>
    <row r="55" spans="1:51">
      <c r="A55" s="258"/>
      <c r="B55" s="187"/>
      <c r="C55" s="188"/>
      <c r="D55" s="6" t="s">
        <v>13</v>
      </c>
      <c r="E55" s="35">
        <v>0</v>
      </c>
      <c r="F55" s="35">
        <v>0</v>
      </c>
      <c r="G55" s="35">
        <v>0.57999999999999996</v>
      </c>
      <c r="H55" s="35">
        <v>0.9</v>
      </c>
      <c r="I55" s="35">
        <v>1.1200000000000001</v>
      </c>
      <c r="J55" s="35">
        <v>1.24</v>
      </c>
      <c r="K55" s="35">
        <v>1.32</v>
      </c>
      <c r="L55" s="35">
        <v>1.46</v>
      </c>
      <c r="M55" s="35">
        <v>1.49</v>
      </c>
      <c r="N55" s="94"/>
      <c r="Q55" s="4"/>
      <c r="R55" s="4"/>
      <c r="S55" s="18"/>
      <c r="T55" s="18"/>
      <c r="U55" s="18"/>
      <c r="V55" s="4"/>
      <c r="W55" s="4"/>
      <c r="X55" s="4"/>
      <c r="Y55" s="176"/>
      <c r="AB55" s="30"/>
      <c r="AC55" s="30"/>
      <c r="AD55" s="4"/>
      <c r="AE55" s="29"/>
      <c r="AF55" s="25"/>
      <c r="AG55" s="25"/>
      <c r="AH55" s="25"/>
      <c r="AI55" s="25"/>
      <c r="AJ55" s="25"/>
      <c r="AK55" s="4"/>
      <c r="AL55" s="83" t="s">
        <v>36</v>
      </c>
      <c r="AM55" s="84" t="s">
        <v>89</v>
      </c>
      <c r="AN55" s="176"/>
      <c r="AO55" s="30"/>
      <c r="AP55" s="30"/>
      <c r="AQ55" s="30"/>
      <c r="AR55" s="30"/>
      <c r="AS55" s="4"/>
      <c r="AT55" s="29"/>
      <c r="AU55" s="29"/>
      <c r="AV55" s="46"/>
      <c r="AW55" s="41" t="s">
        <v>25</v>
      </c>
      <c r="AX55" s="41">
        <v>0</v>
      </c>
      <c r="AY55" s="50"/>
    </row>
    <row r="56" spans="1:51">
      <c r="A56" s="258"/>
      <c r="B56" s="189" t="s">
        <v>9</v>
      </c>
      <c r="C56" s="190"/>
      <c r="D56" s="7">
        <v>0.57999999999999996</v>
      </c>
      <c r="E56" s="191"/>
      <c r="F56" s="192"/>
      <c r="G56" s="192"/>
      <c r="H56" s="192"/>
      <c r="I56" s="192"/>
      <c r="J56" s="192"/>
      <c r="K56" s="48"/>
      <c r="L56" s="48"/>
      <c r="M56" s="48"/>
      <c r="N56" s="94"/>
      <c r="Q56" s="4"/>
      <c r="R56" s="4"/>
      <c r="S56" s="18"/>
      <c r="T56" s="18"/>
      <c r="U56" s="18"/>
      <c r="V56" s="4"/>
      <c r="W56" s="4"/>
      <c r="X56" s="4"/>
      <c r="Y56" s="176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83" t="s">
        <v>37</v>
      </c>
      <c r="AM56" s="84" t="s">
        <v>90</v>
      </c>
      <c r="AN56" s="176"/>
      <c r="AO56" s="156" t="s">
        <v>113</v>
      </c>
      <c r="AP56" s="157"/>
      <c r="AQ56" s="4"/>
      <c r="AR56" s="4"/>
      <c r="AS56" s="4"/>
      <c r="AT56" s="4"/>
      <c r="AU56" s="4"/>
      <c r="AV56" s="46"/>
      <c r="AW56" s="4"/>
      <c r="AX56" s="4"/>
      <c r="AY56" s="50"/>
    </row>
    <row r="57" spans="1:51" ht="30">
      <c r="A57" s="258"/>
      <c r="B57" s="52"/>
      <c r="C57" s="52"/>
      <c r="D57" s="52"/>
      <c r="E57" s="52"/>
      <c r="H57" s="52"/>
      <c r="I57" s="52"/>
      <c r="J57" s="52"/>
      <c r="K57" s="52"/>
      <c r="L57" s="52"/>
      <c r="M57" s="47"/>
      <c r="N57" s="94"/>
      <c r="Q57" s="4"/>
      <c r="R57" s="4"/>
      <c r="S57" s="18"/>
      <c r="T57" s="18"/>
      <c r="U57" s="18"/>
      <c r="V57" s="4"/>
      <c r="W57" s="4"/>
      <c r="X57" s="4"/>
      <c r="Y57" s="176"/>
      <c r="Z57" s="4"/>
      <c r="AC57" s="4"/>
      <c r="AD57" s="4"/>
      <c r="AE57" s="4"/>
      <c r="AF57" s="4"/>
      <c r="AG57" s="4"/>
      <c r="AH57" s="4"/>
      <c r="AI57" s="4"/>
      <c r="AJ57" s="4"/>
      <c r="AK57" s="4"/>
      <c r="AL57" s="58" t="s">
        <v>96</v>
      </c>
      <c r="AM57" s="56" t="s">
        <v>91</v>
      </c>
      <c r="AN57" s="176"/>
      <c r="AO57" s="44" t="s">
        <v>29</v>
      </c>
      <c r="AP57" s="44" t="s">
        <v>76</v>
      </c>
      <c r="AQ57" s="4"/>
      <c r="AR57" s="4"/>
      <c r="AS57" s="4"/>
      <c r="AT57" s="4"/>
      <c r="AU57" s="4"/>
      <c r="AV57" s="46"/>
      <c r="AW57" s="4"/>
      <c r="AX57" s="4"/>
      <c r="AY57" s="50"/>
    </row>
    <row r="58" spans="1:51" ht="30">
      <c r="A58" s="258"/>
      <c r="B58" s="161" t="s">
        <v>15</v>
      </c>
      <c r="C58" s="161"/>
      <c r="D58" s="161"/>
      <c r="E58" s="4"/>
      <c r="H58" s="4"/>
      <c r="I58" s="4"/>
      <c r="J58" s="4"/>
      <c r="K58" s="4"/>
      <c r="L58" s="4"/>
      <c r="M58" s="4"/>
      <c r="N58" s="94"/>
      <c r="Q58" s="4"/>
      <c r="R58" s="4"/>
      <c r="S58" s="18"/>
      <c r="T58" s="18"/>
      <c r="U58" s="18"/>
      <c r="V58" s="4"/>
      <c r="W58" s="4"/>
      <c r="X58" s="4"/>
      <c r="Y58" s="176"/>
      <c r="Z58" s="227" t="s">
        <v>182</v>
      </c>
      <c r="AA58" s="228"/>
      <c r="AC58" s="4"/>
      <c r="AD58" s="4"/>
      <c r="AE58" s="4"/>
      <c r="AF58" s="4"/>
      <c r="AG58" s="4"/>
      <c r="AH58" s="4"/>
      <c r="AI58" s="4"/>
      <c r="AJ58" s="4"/>
      <c r="AK58" s="4"/>
      <c r="AL58" s="83" t="s">
        <v>97</v>
      </c>
      <c r="AM58" s="84" t="s">
        <v>92</v>
      </c>
      <c r="AN58" s="176"/>
      <c r="AO58" s="44" t="s">
        <v>30</v>
      </c>
      <c r="AP58" s="44" t="s">
        <v>79</v>
      </c>
      <c r="AQ58" s="4"/>
      <c r="AR58" s="4"/>
      <c r="AS58" s="4"/>
      <c r="AT58" s="4"/>
      <c r="AU58" s="4"/>
      <c r="AV58" s="46"/>
      <c r="AW58" s="4"/>
      <c r="AX58" s="4"/>
      <c r="AY58" s="50"/>
    </row>
    <row r="59" spans="1:51" ht="30">
      <c r="A59" s="258"/>
      <c r="B59" s="5" t="s">
        <v>10</v>
      </c>
      <c r="C59" s="8">
        <f>(C52-3)/3</f>
        <v>1.8453831014217641E-2</v>
      </c>
      <c r="D59" s="77">
        <f>C59*100</f>
        <v>1.8453831014217641</v>
      </c>
      <c r="E59" s="4"/>
      <c r="H59" s="4"/>
      <c r="I59" s="4"/>
      <c r="J59" s="4"/>
      <c r="K59" s="4"/>
      <c r="L59" s="4"/>
      <c r="M59" s="4"/>
      <c r="N59" s="94"/>
      <c r="Q59" s="4"/>
      <c r="R59" s="4"/>
      <c r="S59" s="18"/>
      <c r="T59" s="18"/>
      <c r="U59" s="18"/>
      <c r="V59" s="4"/>
      <c r="W59" s="4"/>
      <c r="X59" s="4"/>
      <c r="Y59" s="176"/>
      <c r="Z59" s="225" t="s">
        <v>224</v>
      </c>
      <c r="AA59" s="226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83" t="s">
        <v>98</v>
      </c>
      <c r="AM59" s="84" t="s">
        <v>93</v>
      </c>
      <c r="AN59" s="176"/>
      <c r="AO59" s="44" t="s">
        <v>31</v>
      </c>
      <c r="AP59" s="44" t="s">
        <v>82</v>
      </c>
      <c r="AQ59" s="4"/>
      <c r="AR59" s="4"/>
      <c r="AS59" s="4"/>
      <c r="AT59" s="4"/>
      <c r="AU59" s="4"/>
      <c r="AV59" s="46"/>
      <c r="AW59" s="4"/>
      <c r="AX59" s="4"/>
      <c r="AY59" s="50"/>
    </row>
    <row r="60" spans="1:51">
      <c r="A60" s="259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69"/>
      <c r="N60" s="49"/>
      <c r="O60" s="69"/>
      <c r="P60" s="69"/>
      <c r="Q60" s="69"/>
      <c r="R60" s="69"/>
      <c r="S60" s="79"/>
      <c r="T60" s="79"/>
      <c r="U60" s="79"/>
      <c r="V60" s="69"/>
      <c r="W60" s="69"/>
      <c r="X60" s="69"/>
      <c r="Y60" s="177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51"/>
    </row>
    <row r="62" spans="1:51" ht="20">
      <c r="A62" s="257"/>
      <c r="B62" s="168" t="s">
        <v>162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9"/>
    </row>
    <row r="63" spans="1:51" ht="46" customHeight="1">
      <c r="A63" s="258"/>
      <c r="B63" s="35" t="s">
        <v>0</v>
      </c>
      <c r="C63" s="35" t="s">
        <v>1</v>
      </c>
      <c r="D63" s="35" t="s">
        <v>2</v>
      </c>
      <c r="E63" s="35" t="s">
        <v>3</v>
      </c>
      <c r="F63" s="170" t="s">
        <v>8</v>
      </c>
      <c r="G63" s="35" t="s">
        <v>0</v>
      </c>
      <c r="H63" s="35" t="s">
        <v>1</v>
      </c>
      <c r="I63" s="35" t="s">
        <v>2</v>
      </c>
      <c r="J63" s="35" t="s">
        <v>3</v>
      </c>
      <c r="K63" s="35" t="s">
        <v>4</v>
      </c>
      <c r="L63" s="10" t="s">
        <v>5</v>
      </c>
      <c r="M63" s="23"/>
      <c r="N63" s="94"/>
      <c r="O63" s="156" t="s">
        <v>114</v>
      </c>
      <c r="P63" s="157"/>
      <c r="Q63" s="3"/>
      <c r="R63" s="171" t="s">
        <v>46</v>
      </c>
      <c r="S63" s="172"/>
      <c r="T63" s="172"/>
      <c r="U63" s="173"/>
      <c r="V63" s="3"/>
      <c r="W63" s="174" t="s">
        <v>52</v>
      </c>
      <c r="X63" s="175"/>
      <c r="Y63" s="176"/>
      <c r="Z63" s="178" t="s">
        <v>48</v>
      </c>
      <c r="AA63" s="179"/>
      <c r="AB63" s="179"/>
      <c r="AC63" s="180"/>
      <c r="AD63" s="3"/>
      <c r="AE63" s="178" t="s">
        <v>54</v>
      </c>
      <c r="AF63" s="179"/>
      <c r="AG63" s="179"/>
      <c r="AH63" s="179"/>
      <c r="AI63" s="179"/>
      <c r="AJ63" s="180"/>
      <c r="AK63" s="3"/>
      <c r="AL63" s="174" t="s">
        <v>55</v>
      </c>
      <c r="AM63" s="175"/>
      <c r="AN63" s="176"/>
      <c r="AO63" s="178" t="s">
        <v>49</v>
      </c>
      <c r="AP63" s="179"/>
      <c r="AQ63" s="179"/>
      <c r="AR63" s="180"/>
      <c r="AS63" s="4"/>
      <c r="AT63" s="174" t="s">
        <v>51</v>
      </c>
      <c r="AU63" s="175"/>
      <c r="AV63" s="36"/>
      <c r="AW63" s="174" t="s">
        <v>27</v>
      </c>
      <c r="AX63" s="175"/>
      <c r="AY63" s="50"/>
    </row>
    <row r="64" spans="1:51" ht="30">
      <c r="A64" s="258"/>
      <c r="B64" s="35" t="s">
        <v>1</v>
      </c>
      <c r="C64" s="2">
        <v>1</v>
      </c>
      <c r="D64" s="37">
        <f>1/C65</f>
        <v>0.2</v>
      </c>
      <c r="E64" s="37">
        <f>1/C66</f>
        <v>0.33333333333333331</v>
      </c>
      <c r="F64" s="170"/>
      <c r="G64" s="35" t="s">
        <v>1</v>
      </c>
      <c r="H64" s="38">
        <f>C64/C67</f>
        <v>0.1111111111111111</v>
      </c>
      <c r="I64" s="37">
        <f>D64/D67</f>
        <v>0.13043478260869568</v>
      </c>
      <c r="J64" s="37">
        <f>E64/E67</f>
        <v>7.6923076923076913E-2</v>
      </c>
      <c r="K64" s="37">
        <f>SUM(H64:J64)</f>
        <v>0.31846897064288371</v>
      </c>
      <c r="L64" s="2">
        <f>K64/C69</f>
        <v>0.1061563235476279</v>
      </c>
      <c r="M64" s="24"/>
      <c r="N64" s="94"/>
      <c r="O64" s="58" t="s">
        <v>17</v>
      </c>
      <c r="P64" s="56" t="s">
        <v>78</v>
      </c>
      <c r="Q64" s="18"/>
      <c r="R64" s="17" t="s">
        <v>26</v>
      </c>
      <c r="S64" s="35" t="s">
        <v>1</v>
      </c>
      <c r="T64" s="35" t="s">
        <v>2</v>
      </c>
      <c r="U64" s="35" t="s">
        <v>3</v>
      </c>
      <c r="V64" s="13"/>
      <c r="W64" s="32" t="s">
        <v>26</v>
      </c>
      <c r="X64" s="72" t="s">
        <v>53</v>
      </c>
      <c r="Y64" s="176"/>
      <c r="Z64" s="35" t="s">
        <v>32</v>
      </c>
      <c r="AA64" s="71" t="s">
        <v>47</v>
      </c>
      <c r="AB64" s="178" t="s">
        <v>43</v>
      </c>
      <c r="AC64" s="180"/>
      <c r="AD64" s="4"/>
      <c r="AE64" s="10" t="s">
        <v>26</v>
      </c>
      <c r="AF64" s="35" t="s">
        <v>35</v>
      </c>
      <c r="AG64" s="35" t="s">
        <v>36</v>
      </c>
      <c r="AH64" s="35" t="s">
        <v>37</v>
      </c>
      <c r="AI64" s="35" t="s">
        <v>97</v>
      </c>
      <c r="AJ64" s="35" t="s">
        <v>98</v>
      </c>
      <c r="AK64" s="4"/>
      <c r="AL64" s="10" t="s">
        <v>26</v>
      </c>
      <c r="AM64" s="72" t="s">
        <v>53</v>
      </c>
      <c r="AN64" s="176"/>
      <c r="AO64" s="10" t="s">
        <v>28</v>
      </c>
      <c r="AP64" s="10" t="s">
        <v>47</v>
      </c>
      <c r="AQ64" s="181" t="s">
        <v>43</v>
      </c>
      <c r="AR64" s="182"/>
      <c r="AS64" s="4"/>
      <c r="AT64" s="35" t="s">
        <v>26</v>
      </c>
      <c r="AU64" s="72" t="s">
        <v>53</v>
      </c>
      <c r="AV64" s="36"/>
      <c r="AW64" s="71" t="s">
        <v>26</v>
      </c>
      <c r="AX64" s="71" t="s">
        <v>50</v>
      </c>
      <c r="AY64" s="50"/>
    </row>
    <row r="65" spans="1:51">
      <c r="A65" s="258"/>
      <c r="B65" s="35" t="s">
        <v>2</v>
      </c>
      <c r="C65" s="37">
        <v>5</v>
      </c>
      <c r="D65" s="2">
        <v>1</v>
      </c>
      <c r="E65" s="37">
        <v>3</v>
      </c>
      <c r="F65" s="170"/>
      <c r="G65" s="35" t="s">
        <v>2</v>
      </c>
      <c r="H65" s="37">
        <f>C65/C67</f>
        <v>0.55555555555555558</v>
      </c>
      <c r="I65" s="38">
        <f>D65/D67</f>
        <v>0.65217391304347827</v>
      </c>
      <c r="J65" s="37">
        <f>E65/E67</f>
        <v>0.69230769230769218</v>
      </c>
      <c r="K65" s="37">
        <f>SUM(H65:J65)</f>
        <v>1.9000371609067259</v>
      </c>
      <c r="L65" s="2">
        <f>K65/C69</f>
        <v>0.63334572030224201</v>
      </c>
      <c r="M65" s="24"/>
      <c r="N65" s="94"/>
      <c r="O65" s="58" t="s">
        <v>18</v>
      </c>
      <c r="P65" s="56" t="s">
        <v>77</v>
      </c>
      <c r="Q65" s="18"/>
      <c r="R65" s="11" t="s">
        <v>17</v>
      </c>
      <c r="S65" s="9">
        <v>1</v>
      </c>
      <c r="T65" s="9">
        <v>-0.5</v>
      </c>
      <c r="U65" s="9">
        <v>0</v>
      </c>
      <c r="V65" s="3"/>
      <c r="W65" s="11" t="s">
        <v>17</v>
      </c>
      <c r="X65" s="1">
        <f>(S65*L64)+(T65*L65)+(U65*L66)</f>
        <v>-0.21051653660349312</v>
      </c>
      <c r="Y65" s="176"/>
      <c r="Z65" s="15" t="s">
        <v>34</v>
      </c>
      <c r="AA65" s="15">
        <v>2</v>
      </c>
      <c r="AB65" s="15">
        <f>1/(1+AA65)</f>
        <v>0.33333333333333331</v>
      </c>
      <c r="AC65" s="15"/>
      <c r="AD65" s="4"/>
      <c r="AE65" s="11" t="s">
        <v>17</v>
      </c>
      <c r="AF65" s="28">
        <v>0</v>
      </c>
      <c r="AG65" s="28">
        <v>0</v>
      </c>
      <c r="AH65" s="28">
        <v>0</v>
      </c>
      <c r="AI65" s="28">
        <v>0</v>
      </c>
      <c r="AJ65" s="28">
        <v>1</v>
      </c>
      <c r="AK65" s="4"/>
      <c r="AL65" s="11" t="s">
        <v>17</v>
      </c>
      <c r="AM65" s="1">
        <f>(AF65*AC66)+(AG65*AC67)+(AC68*AH65)+(AI65*AC70)+(AC71*AJ65)</f>
        <v>0.5</v>
      </c>
      <c r="AN65" s="176"/>
      <c r="AO65" s="15" t="s">
        <v>29</v>
      </c>
      <c r="AP65" s="15">
        <v>1</v>
      </c>
      <c r="AQ65" s="15">
        <f>1/(1+AP65)</f>
        <v>0.5</v>
      </c>
      <c r="AR65" s="15"/>
      <c r="AS65" s="4"/>
      <c r="AT65" s="11" t="s">
        <v>17</v>
      </c>
      <c r="AU65" s="1">
        <f>AR66</f>
        <v>0.5</v>
      </c>
      <c r="AV65" s="36"/>
      <c r="AW65" s="40" t="s">
        <v>63</v>
      </c>
      <c r="AX65" s="40">
        <v>0</v>
      </c>
      <c r="AY65" s="50"/>
    </row>
    <row r="66" spans="1:51" ht="30">
      <c r="A66" s="258"/>
      <c r="B66" s="35" t="s">
        <v>3</v>
      </c>
      <c r="C66" s="37">
        <v>3</v>
      </c>
      <c r="D66" s="37">
        <f>1/E65</f>
        <v>0.33333333333333331</v>
      </c>
      <c r="E66" s="2">
        <v>1</v>
      </c>
      <c r="F66" s="170"/>
      <c r="G66" s="35" t="s">
        <v>3</v>
      </c>
      <c r="H66" s="37">
        <f>C66/C67</f>
        <v>0.33333333333333331</v>
      </c>
      <c r="I66" s="37">
        <f>D66/D67</f>
        <v>0.21739130434782608</v>
      </c>
      <c r="J66" s="38">
        <f>E66/E67</f>
        <v>0.23076923076923073</v>
      </c>
      <c r="K66" s="37">
        <f>SUM(H66:J66)</f>
        <v>0.78149386845039015</v>
      </c>
      <c r="L66" s="2">
        <f>K66/C69</f>
        <v>0.26049795615013005</v>
      </c>
      <c r="M66" s="24"/>
      <c r="N66" s="94"/>
      <c r="O66" s="58" t="s">
        <v>20</v>
      </c>
      <c r="P66" s="56" t="s">
        <v>80</v>
      </c>
      <c r="Q66" s="18"/>
      <c r="R66" s="11" t="s">
        <v>18</v>
      </c>
      <c r="S66" s="9">
        <v>-0.5</v>
      </c>
      <c r="T66" s="9">
        <v>1</v>
      </c>
      <c r="U66" s="9">
        <v>0</v>
      </c>
      <c r="V66" s="19"/>
      <c r="W66" s="11" t="s">
        <v>18</v>
      </c>
      <c r="X66" s="1">
        <f>(S66*L64)+(T66*L65)+(U66*L66)</f>
        <v>0.58026755852842804</v>
      </c>
      <c r="Y66" s="176"/>
      <c r="Z66" s="16" t="s">
        <v>35</v>
      </c>
      <c r="AA66" s="16" t="s">
        <v>44</v>
      </c>
      <c r="AB66" s="16">
        <v>1</v>
      </c>
      <c r="AC66" s="16">
        <f>AB66*AB65</f>
        <v>0.33333333333333331</v>
      </c>
      <c r="AD66" s="4"/>
      <c r="AE66" s="11" t="s">
        <v>18</v>
      </c>
      <c r="AF66" s="28">
        <v>0</v>
      </c>
      <c r="AG66" s="28">
        <v>0</v>
      </c>
      <c r="AH66" s="28">
        <v>0</v>
      </c>
      <c r="AI66" s="28">
        <v>0</v>
      </c>
      <c r="AJ66" s="28">
        <v>-1</v>
      </c>
      <c r="AK66" s="4"/>
      <c r="AL66" s="11" t="s">
        <v>18</v>
      </c>
      <c r="AM66" s="1">
        <f>(AF66*AC66)+(AG66*AC67)+(AC68*AH66)+(AI66*AC70)+(AC71*AJ66)</f>
        <v>-0.5</v>
      </c>
      <c r="AN66" s="176"/>
      <c r="AO66" s="16" t="s">
        <v>45</v>
      </c>
      <c r="AP66" s="16" t="s">
        <v>44</v>
      </c>
      <c r="AQ66" s="16">
        <v>1</v>
      </c>
      <c r="AR66" s="16">
        <f>AQ66*AQ65</f>
        <v>0.5</v>
      </c>
      <c r="AS66" s="4"/>
      <c r="AT66" s="11" t="s">
        <v>18</v>
      </c>
      <c r="AU66" s="1">
        <f>AR67</f>
        <v>0.5</v>
      </c>
      <c r="AV66" s="36"/>
      <c r="AW66" s="40" t="s">
        <v>16</v>
      </c>
      <c r="AX66" s="41">
        <v>0</v>
      </c>
      <c r="AY66" s="50"/>
    </row>
    <row r="67" spans="1:51">
      <c r="A67" s="258"/>
      <c r="B67" s="72" t="s">
        <v>4</v>
      </c>
      <c r="C67" s="39">
        <f>SUM(C64:C66)</f>
        <v>9</v>
      </c>
      <c r="D67" s="39">
        <f>SUM(D64:D66)</f>
        <v>1.5333333333333332</v>
      </c>
      <c r="E67" s="39">
        <f>SUM(E64:E66)</f>
        <v>4.3333333333333339</v>
      </c>
      <c r="F67" s="170"/>
      <c r="G67" s="72" t="s">
        <v>4</v>
      </c>
      <c r="H67" s="39">
        <f>SUM(H64:H66)</f>
        <v>1</v>
      </c>
      <c r="I67" s="39">
        <f>SUM(I64:I66)</f>
        <v>1</v>
      </c>
      <c r="J67" s="39">
        <f>SUM(J64:J66)</f>
        <v>0.99999999999999978</v>
      </c>
      <c r="K67" s="39">
        <f>SUM(K64:K66)</f>
        <v>2.9999999999999996</v>
      </c>
      <c r="L67" s="39">
        <f>SUM(L64:L66)</f>
        <v>1</v>
      </c>
      <c r="M67" s="25"/>
      <c r="N67" s="94"/>
      <c r="O67" s="58" t="s">
        <v>21</v>
      </c>
      <c r="P67" s="56" t="s">
        <v>81</v>
      </c>
      <c r="Q67" s="18"/>
      <c r="R67" s="11" t="s">
        <v>20</v>
      </c>
      <c r="S67" s="9">
        <v>0</v>
      </c>
      <c r="T67" s="9">
        <v>0.5</v>
      </c>
      <c r="U67" s="9">
        <v>0</v>
      </c>
      <c r="V67" s="19"/>
      <c r="W67" s="11" t="s">
        <v>20</v>
      </c>
      <c r="X67" s="1">
        <f>(S67*L64)+(T67*L65)+(U67*L66)</f>
        <v>0.31667286015112101</v>
      </c>
      <c r="Y67" s="176"/>
      <c r="Z67" s="16" t="s">
        <v>36</v>
      </c>
      <c r="AA67" s="16" t="s">
        <v>44</v>
      </c>
      <c r="AB67" s="16">
        <v>1</v>
      </c>
      <c r="AC67" s="16">
        <f>AB67*AB65</f>
        <v>0.33333333333333331</v>
      </c>
      <c r="AD67" s="4"/>
      <c r="AE67" s="11" t="s">
        <v>20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4"/>
      <c r="AL67" s="11" t="s">
        <v>20</v>
      </c>
      <c r="AM67" s="1">
        <f>(AF67*AC66)+(AG67*AC67)+(AH67*AC68)+(AI67*AC70)+(AJ67*AC71)</f>
        <v>0</v>
      </c>
      <c r="AN67" s="176"/>
      <c r="AO67" s="16" t="s">
        <v>58</v>
      </c>
      <c r="AP67" s="16" t="s">
        <v>44</v>
      </c>
      <c r="AQ67" s="16">
        <v>1</v>
      </c>
      <c r="AR67" s="16">
        <f>AQ67*AQ65</f>
        <v>0.5</v>
      </c>
      <c r="AS67" s="4"/>
      <c r="AT67" s="11" t="s">
        <v>20</v>
      </c>
      <c r="AU67" s="1">
        <f>AR69</f>
        <v>0.33333333333333331</v>
      </c>
      <c r="AV67" s="36"/>
      <c r="AW67" s="42" t="s">
        <v>17</v>
      </c>
      <c r="AX67" s="42">
        <f>X65+AM65+AU65</f>
        <v>0.78948346339650688</v>
      </c>
      <c r="AY67" s="50"/>
    </row>
    <row r="68" spans="1:51" ht="45">
      <c r="A68" s="258"/>
      <c r="B68" s="54"/>
      <c r="C68" s="54"/>
      <c r="D68" s="54"/>
      <c r="E68" s="54"/>
      <c r="F68" s="54"/>
      <c r="G68" s="54"/>
      <c r="H68" s="54"/>
      <c r="I68" s="54"/>
      <c r="J68" s="54"/>
      <c r="M68" s="47"/>
      <c r="N68" s="94"/>
      <c r="O68" s="58" t="s">
        <v>23</v>
      </c>
      <c r="P68" s="56" t="s">
        <v>83</v>
      </c>
      <c r="Q68" s="4"/>
      <c r="R68" s="11" t="s">
        <v>21</v>
      </c>
      <c r="S68" s="9">
        <v>0</v>
      </c>
      <c r="T68" s="9">
        <v>-0.5</v>
      </c>
      <c r="U68" s="9">
        <v>0</v>
      </c>
      <c r="V68" s="19"/>
      <c r="W68" s="11" t="s">
        <v>21</v>
      </c>
      <c r="X68" s="1">
        <f>(S68*L64)+(T68*L65)+(U68*L66)</f>
        <v>-0.31667286015112101</v>
      </c>
      <c r="Y68" s="176"/>
      <c r="Z68" s="16" t="s">
        <v>37</v>
      </c>
      <c r="AA68" s="16" t="s">
        <v>44</v>
      </c>
      <c r="AB68" s="16">
        <v>1</v>
      </c>
      <c r="AC68" s="16">
        <f>AB68*AB65</f>
        <v>0.33333333333333331</v>
      </c>
      <c r="AD68" s="4"/>
      <c r="AE68" s="11" t="s">
        <v>21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4"/>
      <c r="AL68" s="11" t="s">
        <v>21</v>
      </c>
      <c r="AM68" s="1">
        <f>(AF68*AC66)+(AG68*AC67)+(AH68*AC68)+(AI68*AC70)+(AJ68*AC71)</f>
        <v>0</v>
      </c>
      <c r="AN68" s="176"/>
      <c r="AO68" s="15" t="s">
        <v>30</v>
      </c>
      <c r="AP68" s="15">
        <v>2</v>
      </c>
      <c r="AQ68" s="15">
        <f>1/(1+AP68)</f>
        <v>0.33333333333333331</v>
      </c>
      <c r="AR68" s="15"/>
      <c r="AS68" s="4"/>
      <c r="AT68" s="11" t="s">
        <v>21</v>
      </c>
      <c r="AU68" s="1">
        <f>AR70</f>
        <v>0.33333333333333331</v>
      </c>
      <c r="AV68" s="36"/>
      <c r="AW68" s="42" t="s">
        <v>18</v>
      </c>
      <c r="AX68" s="42">
        <f>X66+AM66++AU66</f>
        <v>0.58026755852842804</v>
      </c>
      <c r="AY68" s="50"/>
    </row>
    <row r="69" spans="1:51" ht="30">
      <c r="A69" s="258"/>
      <c r="B69" s="71" t="s">
        <v>6</v>
      </c>
      <c r="C69" s="35">
        <v>3</v>
      </c>
      <c r="D69" s="4"/>
      <c r="E69" s="4"/>
      <c r="F69" s="4"/>
      <c r="G69" s="4"/>
      <c r="H69" s="4"/>
      <c r="I69" s="4"/>
      <c r="J69" s="4"/>
      <c r="M69" s="4"/>
      <c r="N69" s="94"/>
      <c r="O69" s="58" t="s">
        <v>24</v>
      </c>
      <c r="P69" s="56" t="s">
        <v>84</v>
      </c>
      <c r="Q69" s="4"/>
      <c r="R69" s="11" t="s">
        <v>23</v>
      </c>
      <c r="S69" s="9">
        <v>1</v>
      </c>
      <c r="T69" s="9">
        <v>0</v>
      </c>
      <c r="U69" s="9">
        <v>-0.5</v>
      </c>
      <c r="V69" s="19"/>
      <c r="W69" s="11" t="s">
        <v>23</v>
      </c>
      <c r="X69" s="1">
        <f>(S69*L64)+(T69*L65)+(U69*L66)</f>
        <v>-2.4092654527437127E-2</v>
      </c>
      <c r="Y69" s="176"/>
      <c r="Z69" s="31" t="s">
        <v>96</v>
      </c>
      <c r="AA69" s="31">
        <v>1</v>
      </c>
      <c r="AB69" s="31">
        <f>1/(1+AA69)</f>
        <v>0.5</v>
      </c>
      <c r="AC69" s="31"/>
      <c r="AD69" s="4"/>
      <c r="AE69" s="11" t="s">
        <v>23</v>
      </c>
      <c r="AF69" s="28">
        <v>0</v>
      </c>
      <c r="AG69" s="28">
        <v>-1</v>
      </c>
      <c r="AH69" s="28">
        <v>0</v>
      </c>
      <c r="AI69" s="28">
        <v>0</v>
      </c>
      <c r="AJ69" s="28">
        <v>1</v>
      </c>
      <c r="AK69" s="4"/>
      <c r="AL69" s="11" t="s">
        <v>23</v>
      </c>
      <c r="AM69" s="1">
        <f>(AC66*AF69)+(AG69*AC67)+(AC68*AH69)+(AI69*AC70)+(AC71*AJ69)</f>
        <v>0.16666666666666669</v>
      </c>
      <c r="AN69" s="176"/>
      <c r="AO69" s="16" t="s">
        <v>59</v>
      </c>
      <c r="AP69" s="16" t="s">
        <v>44</v>
      </c>
      <c r="AQ69" s="16">
        <v>1</v>
      </c>
      <c r="AR69" s="16">
        <f>AQ69*AQ68</f>
        <v>0.33333333333333331</v>
      </c>
      <c r="AS69" s="4"/>
      <c r="AT69" s="11" t="s">
        <v>23</v>
      </c>
      <c r="AU69" s="1">
        <f>AR72</f>
        <v>0.25</v>
      </c>
      <c r="AV69" s="36"/>
      <c r="AW69" s="41" t="s">
        <v>19</v>
      </c>
      <c r="AX69" s="41">
        <v>0</v>
      </c>
      <c r="AY69" s="50"/>
    </row>
    <row r="70" spans="1:51">
      <c r="A70" s="258"/>
      <c r="B70" s="53"/>
      <c r="C70" s="53"/>
      <c r="D70" s="53"/>
      <c r="E70" s="53"/>
      <c r="F70" s="53"/>
      <c r="G70" s="53"/>
      <c r="H70" s="53"/>
      <c r="I70" s="53"/>
      <c r="J70" s="53"/>
      <c r="M70" s="26"/>
      <c r="N70" s="94"/>
      <c r="O70" s="4"/>
      <c r="P70" s="4"/>
      <c r="Q70" s="4"/>
      <c r="R70" s="11" t="s">
        <v>24</v>
      </c>
      <c r="S70" s="9">
        <v>-0.5</v>
      </c>
      <c r="T70" s="9">
        <v>0</v>
      </c>
      <c r="U70" s="9">
        <v>1</v>
      </c>
      <c r="V70" s="19"/>
      <c r="W70" s="11" t="s">
        <v>24</v>
      </c>
      <c r="X70" s="1">
        <f>(S70*L64)+(T70*67)+(U70*L66)</f>
        <v>0.20741979437631611</v>
      </c>
      <c r="Y70" s="176"/>
      <c r="Z70" s="16" t="s">
        <v>97</v>
      </c>
      <c r="AA70" s="16" t="s">
        <v>44</v>
      </c>
      <c r="AB70" s="16">
        <v>1</v>
      </c>
      <c r="AC70" s="16">
        <f>AB70*AB69</f>
        <v>0.5</v>
      </c>
      <c r="AD70" s="4"/>
      <c r="AE70" s="11" t="s">
        <v>24</v>
      </c>
      <c r="AF70" s="28">
        <v>0</v>
      </c>
      <c r="AG70" s="28">
        <v>1</v>
      </c>
      <c r="AH70" s="28">
        <v>0</v>
      </c>
      <c r="AI70" s="28">
        <v>0</v>
      </c>
      <c r="AJ70" s="28">
        <v>-1</v>
      </c>
      <c r="AK70" s="4"/>
      <c r="AL70" s="11" t="s">
        <v>24</v>
      </c>
      <c r="AM70" s="1">
        <f>(AC66*AF70)+(AC67*AG70)+(AC68*AH70)+(AI70*AC70)+(AC71*AJ70)</f>
        <v>-0.16666666666666669</v>
      </c>
      <c r="AN70" s="176"/>
      <c r="AO70" s="16" t="s">
        <v>60</v>
      </c>
      <c r="AP70" s="16" t="s">
        <v>44</v>
      </c>
      <c r="AQ70" s="16">
        <v>1</v>
      </c>
      <c r="AR70" s="16">
        <f>AQ70*AQ68</f>
        <v>0.33333333333333331</v>
      </c>
      <c r="AS70" s="4"/>
      <c r="AT70" s="11" t="s">
        <v>24</v>
      </c>
      <c r="AU70" s="1">
        <f>AR73</f>
        <v>0.25</v>
      </c>
      <c r="AV70" s="36"/>
      <c r="AW70" s="42" t="s">
        <v>20</v>
      </c>
      <c r="AX70" s="42">
        <f>X67+AM67+AU67</f>
        <v>0.65000619348445432</v>
      </c>
      <c r="AY70" s="50"/>
    </row>
    <row r="71" spans="1:51">
      <c r="A71" s="258"/>
      <c r="B71" s="183" t="s">
        <v>14</v>
      </c>
      <c r="C71" s="183"/>
      <c r="D71" s="4"/>
      <c r="E71" s="35" t="s">
        <v>38</v>
      </c>
      <c r="F71" s="35" t="s">
        <v>39</v>
      </c>
      <c r="G71" s="35" t="s">
        <v>40</v>
      </c>
      <c r="H71" s="10" t="s">
        <v>41</v>
      </c>
      <c r="I71" s="10" t="s">
        <v>42</v>
      </c>
      <c r="J71" s="4"/>
      <c r="M71" s="4"/>
      <c r="N71" s="94"/>
      <c r="O71" s="156" t="s">
        <v>112</v>
      </c>
      <c r="P71" s="157"/>
      <c r="Q71" s="4"/>
      <c r="R71" s="33"/>
      <c r="S71" s="25"/>
      <c r="T71" s="25"/>
      <c r="U71" s="25"/>
      <c r="V71" s="30"/>
      <c r="W71" s="29"/>
      <c r="X71" s="29"/>
      <c r="Y71" s="176"/>
      <c r="Z71" s="16" t="s">
        <v>98</v>
      </c>
      <c r="AA71" s="16" t="s">
        <v>44</v>
      </c>
      <c r="AB71" s="16">
        <v>1</v>
      </c>
      <c r="AC71" s="16">
        <f>AB71*AB69</f>
        <v>0.5</v>
      </c>
      <c r="AD71" s="4"/>
      <c r="AE71" s="29"/>
      <c r="AF71" s="25"/>
      <c r="AG71" s="25"/>
      <c r="AH71" s="25"/>
      <c r="AI71" s="25"/>
      <c r="AJ71" s="25"/>
      <c r="AK71" s="4"/>
      <c r="AL71" s="29"/>
      <c r="AM71" s="29"/>
      <c r="AN71" s="176"/>
      <c r="AO71" s="15" t="s">
        <v>31</v>
      </c>
      <c r="AP71" s="15">
        <v>3</v>
      </c>
      <c r="AQ71" s="15">
        <f>1/(1+AP71)</f>
        <v>0.25</v>
      </c>
      <c r="AR71" s="15"/>
      <c r="AS71" s="4"/>
      <c r="AT71" s="29"/>
      <c r="AU71" s="29"/>
      <c r="AV71" s="46"/>
      <c r="AW71" s="42" t="s">
        <v>21</v>
      </c>
      <c r="AX71" s="42">
        <f>X68+AM68+AU68</f>
        <v>1.666047318221231E-2</v>
      </c>
      <c r="AY71" s="50"/>
    </row>
    <row r="72" spans="1:51" ht="30">
      <c r="A72" s="258"/>
      <c r="B72" s="71" t="s">
        <v>7</v>
      </c>
      <c r="C72" s="76">
        <f>SUM(L64*C67,L65*D67,L66*E67)</f>
        <v>3.0553614930426525</v>
      </c>
      <c r="D72" s="4"/>
      <c r="E72" s="35">
        <v>1</v>
      </c>
      <c r="F72" s="35">
        <v>3</v>
      </c>
      <c r="G72" s="35">
        <v>5</v>
      </c>
      <c r="H72" s="35">
        <v>7</v>
      </c>
      <c r="I72" s="35">
        <v>9</v>
      </c>
      <c r="J72" s="4"/>
      <c r="M72" s="4"/>
      <c r="N72" s="94"/>
      <c r="O72" s="57" t="s">
        <v>99</v>
      </c>
      <c r="P72" s="56" t="s">
        <v>102</v>
      </c>
      <c r="Q72" s="4"/>
      <c r="R72" s="33"/>
      <c r="S72" s="25"/>
      <c r="T72" s="25"/>
      <c r="U72" s="25"/>
      <c r="V72" s="30"/>
      <c r="W72" s="29"/>
      <c r="X72" s="29"/>
      <c r="Y72" s="176"/>
      <c r="Z72" s="30"/>
      <c r="AA72" s="30"/>
      <c r="AB72" s="30"/>
      <c r="AC72" s="30"/>
      <c r="AD72" s="4"/>
      <c r="AE72" s="29"/>
      <c r="AF72" s="25"/>
      <c r="AG72" s="25"/>
      <c r="AH72" s="25"/>
      <c r="AI72" s="25"/>
      <c r="AJ72" s="25"/>
      <c r="AK72" s="4"/>
      <c r="AL72" s="156" t="s">
        <v>115</v>
      </c>
      <c r="AM72" s="157"/>
      <c r="AN72" s="176"/>
      <c r="AO72" s="16" t="s">
        <v>61</v>
      </c>
      <c r="AP72" s="16" t="s">
        <v>44</v>
      </c>
      <c r="AQ72" s="16">
        <v>1</v>
      </c>
      <c r="AR72" s="16">
        <f>AQ72*AQ71</f>
        <v>0.25</v>
      </c>
      <c r="AS72" s="4"/>
      <c r="AT72" s="29"/>
      <c r="AU72" s="29"/>
      <c r="AV72" s="46"/>
      <c r="AW72" s="41" t="s">
        <v>22</v>
      </c>
      <c r="AX72" s="41">
        <v>0</v>
      </c>
      <c r="AY72" s="50"/>
    </row>
    <row r="73" spans="1:51" ht="30">
      <c r="A73" s="258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26"/>
      <c r="N73" s="94"/>
      <c r="O73" s="57" t="s">
        <v>100</v>
      </c>
      <c r="P73" s="56" t="s">
        <v>103</v>
      </c>
      <c r="Q73" s="4"/>
      <c r="R73" s="4"/>
      <c r="S73" s="18"/>
      <c r="T73" s="18"/>
      <c r="U73" s="18"/>
      <c r="V73" s="19"/>
      <c r="W73" s="4"/>
      <c r="X73" s="4"/>
      <c r="Y73" s="176"/>
      <c r="Z73" s="30"/>
      <c r="AA73" s="30"/>
      <c r="AB73" s="30"/>
      <c r="AC73" s="30"/>
      <c r="AD73" s="4"/>
      <c r="AE73" s="29"/>
      <c r="AF73" s="25"/>
      <c r="AG73" s="25"/>
      <c r="AH73" s="25"/>
      <c r="AI73" s="25"/>
      <c r="AJ73" s="25"/>
      <c r="AK73" s="4"/>
      <c r="AL73" s="58" t="s">
        <v>34</v>
      </c>
      <c r="AM73" s="56" t="s">
        <v>87</v>
      </c>
      <c r="AN73" s="176"/>
      <c r="AO73" s="16" t="s">
        <v>62</v>
      </c>
      <c r="AP73" s="16" t="s">
        <v>44</v>
      </c>
      <c r="AQ73" s="16">
        <v>1</v>
      </c>
      <c r="AR73" s="16">
        <f>AQ73*AQ71</f>
        <v>0.25</v>
      </c>
      <c r="AS73" s="4"/>
      <c r="AT73" s="29"/>
      <c r="AU73" s="29"/>
      <c r="AV73" s="46"/>
      <c r="AW73" s="42" t="s">
        <v>23</v>
      </c>
      <c r="AX73" s="42">
        <f>X69+AM69+AU69</f>
        <v>0.39257401213922954</v>
      </c>
      <c r="AY73" s="50"/>
    </row>
    <row r="74" spans="1:51" ht="30">
      <c r="A74" s="258"/>
      <c r="B74" s="185" t="s">
        <v>11</v>
      </c>
      <c r="C74" s="186"/>
      <c r="D74" s="6" t="s">
        <v>12</v>
      </c>
      <c r="E74" s="6">
        <v>1</v>
      </c>
      <c r="F74" s="6">
        <v>2</v>
      </c>
      <c r="G74" s="6">
        <v>3</v>
      </c>
      <c r="H74" s="6">
        <v>4</v>
      </c>
      <c r="I74" s="6">
        <v>5</v>
      </c>
      <c r="J74" s="6">
        <v>6</v>
      </c>
      <c r="K74" s="6">
        <v>7</v>
      </c>
      <c r="L74" s="6">
        <v>9</v>
      </c>
      <c r="M74" s="6">
        <v>10</v>
      </c>
      <c r="N74" s="94"/>
      <c r="O74" s="57" t="s">
        <v>101</v>
      </c>
      <c r="P74" s="56" t="s">
        <v>104</v>
      </c>
      <c r="Q74" s="4"/>
      <c r="R74" s="4"/>
      <c r="S74" s="18"/>
      <c r="T74" s="18"/>
      <c r="U74" s="18"/>
      <c r="V74" s="4"/>
      <c r="W74" s="4"/>
      <c r="X74" s="4"/>
      <c r="Y74" s="176"/>
      <c r="AB74" s="30"/>
      <c r="AC74" s="30"/>
      <c r="AD74" s="4"/>
      <c r="AE74" s="29"/>
      <c r="AF74" s="25"/>
      <c r="AG74" s="25"/>
      <c r="AH74" s="25"/>
      <c r="AI74" s="25"/>
      <c r="AJ74" s="25"/>
      <c r="AK74" s="4"/>
      <c r="AL74" s="83" t="s">
        <v>35</v>
      </c>
      <c r="AM74" s="84" t="s">
        <v>88</v>
      </c>
      <c r="AN74" s="176"/>
      <c r="AO74" s="19"/>
      <c r="AP74" s="19"/>
      <c r="AQ74" s="19"/>
      <c r="AR74" s="19"/>
      <c r="AS74" s="4"/>
      <c r="AT74" s="29"/>
      <c r="AU74" s="29"/>
      <c r="AV74" s="46"/>
      <c r="AW74" s="42" t="s">
        <v>24</v>
      </c>
      <c r="AX74" s="42">
        <f>X70+AM70+AU70</f>
        <v>0.29075312770964945</v>
      </c>
      <c r="AY74" s="50"/>
    </row>
    <row r="75" spans="1:51">
      <c r="A75" s="258"/>
      <c r="B75" s="187"/>
      <c r="C75" s="188"/>
      <c r="D75" s="6" t="s">
        <v>13</v>
      </c>
      <c r="E75" s="35">
        <v>0</v>
      </c>
      <c r="F75" s="35">
        <v>0</v>
      </c>
      <c r="G75" s="35">
        <v>0.57999999999999996</v>
      </c>
      <c r="H75" s="35">
        <v>0.9</v>
      </c>
      <c r="I75" s="35">
        <v>1.1200000000000001</v>
      </c>
      <c r="J75" s="35">
        <v>1.24</v>
      </c>
      <c r="K75" s="35">
        <v>1.32</v>
      </c>
      <c r="L75" s="35">
        <v>1.46</v>
      </c>
      <c r="M75" s="35">
        <v>1.49</v>
      </c>
      <c r="N75" s="94"/>
      <c r="Q75" s="4"/>
      <c r="R75" s="4"/>
      <c r="S75" s="18"/>
      <c r="T75" s="18"/>
      <c r="U75" s="18"/>
      <c r="V75" s="4"/>
      <c r="W75" s="4"/>
      <c r="X75" s="4"/>
      <c r="Y75" s="176"/>
      <c r="AB75" s="30"/>
      <c r="AC75" s="30"/>
      <c r="AD75" s="4"/>
      <c r="AE75" s="29"/>
      <c r="AF75" s="25"/>
      <c r="AG75" s="25"/>
      <c r="AH75" s="25"/>
      <c r="AI75" s="25"/>
      <c r="AJ75" s="25"/>
      <c r="AK75" s="4"/>
      <c r="AL75" s="83" t="s">
        <v>36</v>
      </c>
      <c r="AM75" s="84" t="s">
        <v>89</v>
      </c>
      <c r="AN75" s="176"/>
      <c r="AO75" s="30"/>
      <c r="AP75" s="30"/>
      <c r="AQ75" s="30"/>
      <c r="AR75" s="30"/>
      <c r="AS75" s="4"/>
      <c r="AT75" s="29"/>
      <c r="AU75" s="29"/>
      <c r="AV75" s="46"/>
      <c r="AW75" s="41" t="s">
        <v>25</v>
      </c>
      <c r="AX75" s="41">
        <v>0</v>
      </c>
      <c r="AY75" s="50"/>
    </row>
    <row r="76" spans="1:51">
      <c r="A76" s="258"/>
      <c r="B76" s="189" t="s">
        <v>9</v>
      </c>
      <c r="C76" s="190"/>
      <c r="D76" s="7">
        <v>0.57999999999999996</v>
      </c>
      <c r="E76" s="191"/>
      <c r="F76" s="192"/>
      <c r="G76" s="192"/>
      <c r="H76" s="192"/>
      <c r="I76" s="192"/>
      <c r="J76" s="192"/>
      <c r="K76" s="48"/>
      <c r="L76" s="48"/>
      <c r="M76" s="48"/>
      <c r="N76" s="94"/>
      <c r="Q76" s="4"/>
      <c r="R76" s="4"/>
      <c r="S76" s="18"/>
      <c r="T76" s="18"/>
      <c r="U76" s="18"/>
      <c r="V76" s="4"/>
      <c r="W76" s="4"/>
      <c r="X76" s="4"/>
      <c r="Y76" s="176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83" t="s">
        <v>37</v>
      </c>
      <c r="AM76" s="84" t="s">
        <v>90</v>
      </c>
      <c r="AN76" s="176"/>
      <c r="AO76" s="156" t="s">
        <v>113</v>
      </c>
      <c r="AP76" s="157"/>
      <c r="AQ76" s="4"/>
      <c r="AR76" s="4"/>
      <c r="AS76" s="4"/>
      <c r="AT76" s="4"/>
      <c r="AU76" s="4"/>
      <c r="AV76" s="46"/>
      <c r="AW76" s="4"/>
      <c r="AX76" s="4"/>
      <c r="AY76" s="50"/>
    </row>
    <row r="77" spans="1:51" ht="30">
      <c r="A77" s="258"/>
      <c r="B77" s="52"/>
      <c r="C77" s="52"/>
      <c r="D77" s="52"/>
      <c r="E77" s="52"/>
      <c r="H77" s="52"/>
      <c r="I77" s="52"/>
      <c r="J77" s="52"/>
      <c r="K77" s="52"/>
      <c r="L77" s="52"/>
      <c r="M77" s="47"/>
      <c r="N77" s="94"/>
      <c r="Q77" s="4"/>
      <c r="R77" s="4"/>
      <c r="S77" s="18"/>
      <c r="T77" s="18"/>
      <c r="U77" s="18"/>
      <c r="V77" s="4"/>
      <c r="W77" s="4"/>
      <c r="X77" s="4"/>
      <c r="Y77" s="176"/>
      <c r="Z77" s="4"/>
      <c r="AC77" s="4"/>
      <c r="AD77" s="4"/>
      <c r="AE77" s="4"/>
      <c r="AF77" s="4"/>
      <c r="AG77" s="4"/>
      <c r="AH77" s="4"/>
      <c r="AI77" s="4"/>
      <c r="AJ77" s="4"/>
      <c r="AK77" s="4"/>
      <c r="AL77" s="58" t="s">
        <v>96</v>
      </c>
      <c r="AM77" s="56" t="s">
        <v>91</v>
      </c>
      <c r="AN77" s="176"/>
      <c r="AO77" s="44" t="s">
        <v>29</v>
      </c>
      <c r="AP77" s="44" t="s">
        <v>76</v>
      </c>
      <c r="AQ77" s="4"/>
      <c r="AR77" s="4"/>
      <c r="AS77" s="4"/>
      <c r="AT77" s="4"/>
      <c r="AU77" s="4"/>
      <c r="AV77" s="46"/>
      <c r="AW77" s="4"/>
      <c r="AX77" s="4"/>
      <c r="AY77" s="50"/>
    </row>
    <row r="78" spans="1:51" ht="30">
      <c r="A78" s="258"/>
      <c r="B78" s="161" t="s">
        <v>15</v>
      </c>
      <c r="C78" s="161"/>
      <c r="D78" s="161"/>
      <c r="E78" s="4"/>
      <c r="H78" s="4"/>
      <c r="I78" s="4"/>
      <c r="J78" s="4"/>
      <c r="K78" s="4"/>
      <c r="L78" s="4"/>
      <c r="M78" s="4"/>
      <c r="N78" s="94"/>
      <c r="Q78" s="4"/>
      <c r="R78" s="4"/>
      <c r="S78" s="18"/>
      <c r="T78" s="18"/>
      <c r="U78" s="18"/>
      <c r="V78" s="4"/>
      <c r="W78" s="4"/>
      <c r="X78" s="4"/>
      <c r="Y78" s="176"/>
      <c r="Z78" s="227" t="s">
        <v>182</v>
      </c>
      <c r="AA78" s="228"/>
      <c r="AC78" s="4"/>
      <c r="AD78" s="4"/>
      <c r="AE78" s="4"/>
      <c r="AF78" s="4"/>
      <c r="AG78" s="4"/>
      <c r="AH78" s="4"/>
      <c r="AI78" s="4"/>
      <c r="AJ78" s="4"/>
      <c r="AK78" s="4"/>
      <c r="AL78" s="83" t="s">
        <v>97</v>
      </c>
      <c r="AM78" s="84" t="s">
        <v>92</v>
      </c>
      <c r="AN78" s="176"/>
      <c r="AO78" s="44" t="s">
        <v>30</v>
      </c>
      <c r="AP78" s="44" t="s">
        <v>79</v>
      </c>
      <c r="AQ78" s="4"/>
      <c r="AR78" s="4"/>
      <c r="AS78" s="4"/>
      <c r="AT78" s="4"/>
      <c r="AU78" s="4"/>
      <c r="AV78" s="46"/>
      <c r="AW78" s="4"/>
      <c r="AX78" s="4"/>
      <c r="AY78" s="50"/>
    </row>
    <row r="79" spans="1:51" ht="30">
      <c r="A79" s="258"/>
      <c r="B79" s="5" t="s">
        <v>10</v>
      </c>
      <c r="C79" s="8">
        <f>(C72-3)/3</f>
        <v>1.8453831014217492E-2</v>
      </c>
      <c r="D79" s="77">
        <f>C79*100</f>
        <v>1.8453831014217492</v>
      </c>
      <c r="E79" s="4"/>
      <c r="H79" s="4"/>
      <c r="I79" s="4"/>
      <c r="J79" s="4"/>
      <c r="K79" s="4"/>
      <c r="L79" s="4"/>
      <c r="M79" s="4"/>
      <c r="N79" s="94"/>
      <c r="Q79" s="4"/>
      <c r="R79" s="4"/>
      <c r="S79" s="18"/>
      <c r="T79" s="18"/>
      <c r="U79" s="18"/>
      <c r="V79" s="4"/>
      <c r="W79" s="4"/>
      <c r="X79" s="4"/>
      <c r="Y79" s="176"/>
      <c r="Z79" s="225" t="s">
        <v>224</v>
      </c>
      <c r="AA79" s="226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83" t="s">
        <v>98</v>
      </c>
      <c r="AM79" s="84" t="s">
        <v>93</v>
      </c>
      <c r="AN79" s="176"/>
      <c r="AO79" s="44" t="s">
        <v>31</v>
      </c>
      <c r="AP79" s="44" t="s">
        <v>82</v>
      </c>
      <c r="AQ79" s="4"/>
      <c r="AR79" s="4"/>
      <c r="AS79" s="4"/>
      <c r="AT79" s="4"/>
      <c r="AU79" s="4"/>
      <c r="AV79" s="46"/>
      <c r="AW79" s="4"/>
      <c r="AX79" s="4"/>
      <c r="AY79" s="50"/>
    </row>
    <row r="80" spans="1:51">
      <c r="A80" s="259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69"/>
      <c r="N80" s="49"/>
      <c r="O80" s="69"/>
      <c r="P80" s="69"/>
      <c r="Q80" s="69"/>
      <c r="R80" s="69"/>
      <c r="S80" s="79"/>
      <c r="T80" s="79"/>
      <c r="U80" s="79"/>
      <c r="V80" s="69"/>
      <c r="W80" s="69"/>
      <c r="X80" s="69"/>
      <c r="Y80" s="177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51"/>
    </row>
    <row r="82" spans="1:51" ht="20">
      <c r="A82" s="257"/>
      <c r="B82" s="168" t="s">
        <v>165</v>
      </c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  <c r="AY82" s="169"/>
    </row>
    <row r="83" spans="1:51" ht="31" customHeight="1">
      <c r="A83" s="258"/>
      <c r="B83" s="35" t="s">
        <v>0</v>
      </c>
      <c r="C83" s="35" t="s">
        <v>1</v>
      </c>
      <c r="D83" s="35" t="s">
        <v>2</v>
      </c>
      <c r="E83" s="35" t="s">
        <v>3</v>
      </c>
      <c r="F83" s="170" t="s">
        <v>8</v>
      </c>
      <c r="G83" s="35" t="s">
        <v>0</v>
      </c>
      <c r="H83" s="35" t="s">
        <v>1</v>
      </c>
      <c r="I83" s="35" t="s">
        <v>2</v>
      </c>
      <c r="J83" s="35" t="s">
        <v>3</v>
      </c>
      <c r="K83" s="35" t="s">
        <v>4</v>
      </c>
      <c r="L83" s="10" t="s">
        <v>5</v>
      </c>
      <c r="M83" s="23"/>
      <c r="N83" s="94"/>
      <c r="O83" s="156" t="s">
        <v>114</v>
      </c>
      <c r="P83" s="157"/>
      <c r="Q83" s="3"/>
      <c r="R83" s="171" t="s">
        <v>46</v>
      </c>
      <c r="S83" s="172"/>
      <c r="T83" s="172"/>
      <c r="U83" s="173"/>
      <c r="V83" s="3"/>
      <c r="W83" s="174" t="s">
        <v>52</v>
      </c>
      <c r="X83" s="175"/>
      <c r="Y83" s="176"/>
      <c r="Z83" s="178" t="s">
        <v>48</v>
      </c>
      <c r="AA83" s="179"/>
      <c r="AB83" s="179"/>
      <c r="AC83" s="180"/>
      <c r="AD83" s="3"/>
      <c r="AE83" s="178" t="s">
        <v>54</v>
      </c>
      <c r="AF83" s="179"/>
      <c r="AG83" s="179"/>
      <c r="AH83" s="179"/>
      <c r="AI83" s="179"/>
      <c r="AJ83" s="180"/>
      <c r="AK83" s="3"/>
      <c r="AL83" s="174" t="s">
        <v>55</v>
      </c>
      <c r="AM83" s="175"/>
      <c r="AN83" s="176"/>
      <c r="AO83" s="178" t="s">
        <v>49</v>
      </c>
      <c r="AP83" s="179"/>
      <c r="AQ83" s="179"/>
      <c r="AR83" s="180"/>
      <c r="AS83" s="4"/>
      <c r="AT83" s="174" t="s">
        <v>51</v>
      </c>
      <c r="AU83" s="175"/>
      <c r="AV83" s="36"/>
      <c r="AW83" s="174" t="s">
        <v>27</v>
      </c>
      <c r="AX83" s="175"/>
      <c r="AY83" s="50"/>
    </row>
    <row r="84" spans="1:51" ht="30">
      <c r="A84" s="258"/>
      <c r="B84" s="35" t="s">
        <v>1</v>
      </c>
      <c r="C84" s="2">
        <v>1</v>
      </c>
      <c r="D84" s="37">
        <f>1/C85</f>
        <v>0.33333333333333331</v>
      </c>
      <c r="E84" s="37">
        <f>1/C86</f>
        <v>0.14285714285714285</v>
      </c>
      <c r="F84" s="170"/>
      <c r="G84" s="35" t="s">
        <v>1</v>
      </c>
      <c r="H84" s="38">
        <f>C84/C87</f>
        <v>9.0909090909090912E-2</v>
      </c>
      <c r="I84" s="37">
        <f>D84/D87</f>
        <v>5.2631578947368418E-2</v>
      </c>
      <c r="J84" s="37">
        <f>E84/E87</f>
        <v>0.10638297872340424</v>
      </c>
      <c r="K84" s="37">
        <f>SUM(H84:J84)</f>
        <v>0.24992364857986357</v>
      </c>
      <c r="L84" s="2">
        <f>K84/C89</f>
        <v>8.3307882859954524E-2</v>
      </c>
      <c r="M84" s="24"/>
      <c r="N84" s="94"/>
      <c r="O84" s="58" t="s">
        <v>17</v>
      </c>
      <c r="P84" s="56" t="s">
        <v>78</v>
      </c>
      <c r="Q84" s="18"/>
      <c r="R84" s="17" t="s">
        <v>26</v>
      </c>
      <c r="S84" s="35" t="s">
        <v>1</v>
      </c>
      <c r="T84" s="35" t="s">
        <v>2</v>
      </c>
      <c r="U84" s="35" t="s">
        <v>3</v>
      </c>
      <c r="V84" s="13"/>
      <c r="W84" s="32" t="s">
        <v>26</v>
      </c>
      <c r="X84" s="72" t="s">
        <v>53</v>
      </c>
      <c r="Y84" s="176"/>
      <c r="Z84" s="35" t="s">
        <v>32</v>
      </c>
      <c r="AA84" s="71" t="s">
        <v>47</v>
      </c>
      <c r="AB84" s="178" t="s">
        <v>43</v>
      </c>
      <c r="AC84" s="180"/>
      <c r="AD84" s="4"/>
      <c r="AE84" s="10" t="s">
        <v>26</v>
      </c>
      <c r="AF84" s="35" t="s">
        <v>35</v>
      </c>
      <c r="AG84" s="35" t="s">
        <v>36</v>
      </c>
      <c r="AH84" s="35" t="s">
        <v>37</v>
      </c>
      <c r="AI84" s="35" t="s">
        <v>97</v>
      </c>
      <c r="AJ84" s="35" t="s">
        <v>98</v>
      </c>
      <c r="AK84" s="4"/>
      <c r="AL84" s="10" t="s">
        <v>26</v>
      </c>
      <c r="AM84" s="72" t="s">
        <v>53</v>
      </c>
      <c r="AN84" s="176"/>
      <c r="AO84" s="10" t="s">
        <v>28</v>
      </c>
      <c r="AP84" s="10" t="s">
        <v>47</v>
      </c>
      <c r="AQ84" s="181" t="s">
        <v>43</v>
      </c>
      <c r="AR84" s="182"/>
      <c r="AS84" s="4"/>
      <c r="AT84" s="35" t="s">
        <v>26</v>
      </c>
      <c r="AU84" s="72" t="s">
        <v>53</v>
      </c>
      <c r="AV84" s="36"/>
      <c r="AW84" s="71" t="s">
        <v>26</v>
      </c>
      <c r="AX84" s="71" t="s">
        <v>50</v>
      </c>
      <c r="AY84" s="50"/>
    </row>
    <row r="85" spans="1:51">
      <c r="A85" s="258"/>
      <c r="B85" s="35" t="s">
        <v>2</v>
      </c>
      <c r="C85" s="37">
        <v>3</v>
      </c>
      <c r="D85" s="2">
        <v>1</v>
      </c>
      <c r="E85" s="37">
        <f>1/D86</f>
        <v>0.2</v>
      </c>
      <c r="F85" s="170"/>
      <c r="G85" s="35" t="s">
        <v>2</v>
      </c>
      <c r="H85" s="37">
        <f>C85/C87</f>
        <v>0.27272727272727271</v>
      </c>
      <c r="I85" s="38">
        <f>D85/D87</f>
        <v>0.15789473684210528</v>
      </c>
      <c r="J85" s="37">
        <f>E85/E87</f>
        <v>0.14893617021276595</v>
      </c>
      <c r="K85" s="37">
        <f>SUM(H85:J85)</f>
        <v>0.57955817978214397</v>
      </c>
      <c r="L85" s="2">
        <f>K85/C89</f>
        <v>0.19318605992738133</v>
      </c>
      <c r="M85" s="24"/>
      <c r="N85" s="94"/>
      <c r="O85" s="58" t="s">
        <v>18</v>
      </c>
      <c r="P85" s="56" t="s">
        <v>77</v>
      </c>
      <c r="Q85" s="18"/>
      <c r="R85" s="11" t="s">
        <v>17</v>
      </c>
      <c r="S85" s="9">
        <v>1</v>
      </c>
      <c r="T85" s="9">
        <v>-0.5</v>
      </c>
      <c r="U85" s="9">
        <v>0</v>
      </c>
      <c r="V85" s="3"/>
      <c r="W85" s="11" t="s">
        <v>17</v>
      </c>
      <c r="X85" s="1">
        <f>(S85*L84)+(T85*L85)+(U85*L86)</f>
        <v>-1.3285147103736142E-2</v>
      </c>
      <c r="Y85" s="176"/>
      <c r="Z85" s="15" t="s">
        <v>34</v>
      </c>
      <c r="AA85" s="15">
        <v>2</v>
      </c>
      <c r="AB85" s="15">
        <f>1/(1+AA85)</f>
        <v>0.33333333333333331</v>
      </c>
      <c r="AC85" s="15"/>
      <c r="AD85" s="4"/>
      <c r="AE85" s="11" t="s">
        <v>17</v>
      </c>
      <c r="AF85" s="28">
        <v>0</v>
      </c>
      <c r="AG85" s="28">
        <v>0</v>
      </c>
      <c r="AH85" s="28">
        <v>0</v>
      </c>
      <c r="AI85" s="28">
        <v>0</v>
      </c>
      <c r="AJ85" s="28">
        <v>1</v>
      </c>
      <c r="AK85" s="4"/>
      <c r="AL85" s="11" t="s">
        <v>17</v>
      </c>
      <c r="AM85" s="1">
        <f>(AF85*AC86)+(AG85*AC87)+(AC88*AH85)+(AI85*AC90)+(AC91*AJ85)</f>
        <v>0.5</v>
      </c>
      <c r="AN85" s="176"/>
      <c r="AO85" s="15" t="s">
        <v>29</v>
      </c>
      <c r="AP85" s="15">
        <v>1</v>
      </c>
      <c r="AQ85" s="15">
        <f>1/(1+AP85)</f>
        <v>0.5</v>
      </c>
      <c r="AR85" s="15"/>
      <c r="AS85" s="4"/>
      <c r="AT85" s="11" t="s">
        <v>17</v>
      </c>
      <c r="AU85" s="1">
        <f>AR86</f>
        <v>0.5</v>
      </c>
      <c r="AV85" s="36"/>
      <c r="AW85" s="40" t="s">
        <v>63</v>
      </c>
      <c r="AX85" s="40">
        <v>0</v>
      </c>
      <c r="AY85" s="50"/>
    </row>
    <row r="86" spans="1:51" ht="30">
      <c r="A86" s="258"/>
      <c r="B86" s="35" t="s">
        <v>3</v>
      </c>
      <c r="C86" s="37">
        <v>7</v>
      </c>
      <c r="D86" s="37">
        <v>5</v>
      </c>
      <c r="E86" s="2">
        <v>1</v>
      </c>
      <c r="F86" s="170"/>
      <c r="G86" s="35" t="s">
        <v>3</v>
      </c>
      <c r="H86" s="37">
        <f>C86/C87</f>
        <v>0.63636363636363635</v>
      </c>
      <c r="I86" s="37">
        <f>D86/D87</f>
        <v>0.78947368421052633</v>
      </c>
      <c r="J86" s="38">
        <f>E86/E87</f>
        <v>0.74468085106382975</v>
      </c>
      <c r="K86" s="37">
        <f>SUM(H86:J86)</f>
        <v>2.1705181716379927</v>
      </c>
      <c r="L86" s="2">
        <f>K86/C89</f>
        <v>0.72350605721266426</v>
      </c>
      <c r="M86" s="24"/>
      <c r="N86" s="94"/>
      <c r="O86" s="58" t="s">
        <v>20</v>
      </c>
      <c r="P86" s="56" t="s">
        <v>80</v>
      </c>
      <c r="Q86" s="18"/>
      <c r="R86" s="11" t="s">
        <v>18</v>
      </c>
      <c r="S86" s="9">
        <v>-0.5</v>
      </c>
      <c r="T86" s="9">
        <v>1</v>
      </c>
      <c r="U86" s="9">
        <v>0</v>
      </c>
      <c r="V86" s="19"/>
      <c r="W86" s="11" t="s">
        <v>18</v>
      </c>
      <c r="X86" s="1">
        <f>(S86*L84)+(T86*L85)+(U86*L86)</f>
        <v>0.15153211849740406</v>
      </c>
      <c r="Y86" s="176"/>
      <c r="Z86" s="16" t="s">
        <v>35</v>
      </c>
      <c r="AA86" s="16" t="s">
        <v>44</v>
      </c>
      <c r="AB86" s="16">
        <v>1</v>
      </c>
      <c r="AC86" s="16">
        <f>AB86*AB85</f>
        <v>0.33333333333333331</v>
      </c>
      <c r="AD86" s="4"/>
      <c r="AE86" s="11" t="s">
        <v>18</v>
      </c>
      <c r="AF86" s="28">
        <v>0</v>
      </c>
      <c r="AG86" s="28">
        <v>0</v>
      </c>
      <c r="AH86" s="28">
        <v>0</v>
      </c>
      <c r="AI86" s="28">
        <v>0</v>
      </c>
      <c r="AJ86" s="28">
        <v>-1</v>
      </c>
      <c r="AK86" s="4"/>
      <c r="AL86" s="11" t="s">
        <v>18</v>
      </c>
      <c r="AM86" s="1">
        <f>(AF86*AC86)+(AG86*AC87)+(AC88*AH86)+(AI86*AC90)+(AC91*AJ86)</f>
        <v>-0.5</v>
      </c>
      <c r="AN86" s="176"/>
      <c r="AO86" s="16" t="s">
        <v>45</v>
      </c>
      <c r="AP86" s="16" t="s">
        <v>44</v>
      </c>
      <c r="AQ86" s="16">
        <v>1</v>
      </c>
      <c r="AR86" s="16">
        <f>AQ86*AQ85</f>
        <v>0.5</v>
      </c>
      <c r="AS86" s="4"/>
      <c r="AT86" s="11" t="s">
        <v>18</v>
      </c>
      <c r="AU86" s="1">
        <f>AR87</f>
        <v>0.5</v>
      </c>
      <c r="AV86" s="36"/>
      <c r="AW86" s="40" t="s">
        <v>16</v>
      </c>
      <c r="AX86" s="41">
        <v>0</v>
      </c>
      <c r="AY86" s="50"/>
    </row>
    <row r="87" spans="1:51">
      <c r="A87" s="258"/>
      <c r="B87" s="72" t="s">
        <v>4</v>
      </c>
      <c r="C87" s="39">
        <f>SUM(C84:C86)</f>
        <v>11</v>
      </c>
      <c r="D87" s="39">
        <f>SUM(D84:D86)</f>
        <v>6.333333333333333</v>
      </c>
      <c r="E87" s="39">
        <f>SUM(E84:E86)</f>
        <v>1.342857142857143</v>
      </c>
      <c r="F87" s="170"/>
      <c r="G87" s="72" t="s">
        <v>4</v>
      </c>
      <c r="H87" s="39">
        <f>SUM(H84:H86)</f>
        <v>1</v>
      </c>
      <c r="I87" s="39">
        <f>SUM(I84:I86)</f>
        <v>1</v>
      </c>
      <c r="J87" s="39">
        <f>SUM(J84:J86)</f>
        <v>1</v>
      </c>
      <c r="K87" s="39">
        <f>SUM(K84:K86)</f>
        <v>3</v>
      </c>
      <c r="L87" s="39">
        <f>SUM(L84:L86)</f>
        <v>1</v>
      </c>
      <c r="M87" s="25"/>
      <c r="N87" s="94"/>
      <c r="O87" s="58" t="s">
        <v>21</v>
      </c>
      <c r="P87" s="56" t="s">
        <v>81</v>
      </c>
      <c r="Q87" s="18"/>
      <c r="R87" s="11" t="s">
        <v>20</v>
      </c>
      <c r="S87" s="9">
        <v>0</v>
      </c>
      <c r="T87" s="9">
        <v>0.5</v>
      </c>
      <c r="U87" s="9">
        <v>0</v>
      </c>
      <c r="V87" s="19"/>
      <c r="W87" s="11" t="s">
        <v>20</v>
      </c>
      <c r="X87" s="1">
        <f>(S87*L84)+(T87*L85)+(U87*L86)</f>
        <v>9.6593029963690666E-2</v>
      </c>
      <c r="Y87" s="176"/>
      <c r="Z87" s="16" t="s">
        <v>36</v>
      </c>
      <c r="AA87" s="16" t="s">
        <v>44</v>
      </c>
      <c r="AB87" s="16">
        <v>1</v>
      </c>
      <c r="AC87" s="16">
        <f>AB87*AB85</f>
        <v>0.33333333333333331</v>
      </c>
      <c r="AD87" s="4"/>
      <c r="AE87" s="11" t="s">
        <v>20</v>
      </c>
      <c r="AF87" s="28">
        <v>0</v>
      </c>
      <c r="AG87" s="28">
        <v>0</v>
      </c>
      <c r="AH87" s="28">
        <v>0</v>
      </c>
      <c r="AI87" s="28">
        <v>0</v>
      </c>
      <c r="AJ87" s="28">
        <v>0</v>
      </c>
      <c r="AK87" s="4"/>
      <c r="AL87" s="11" t="s">
        <v>20</v>
      </c>
      <c r="AM87" s="1">
        <f>(AF87*AC86)+(AG87*AC87)+(AH87*AC88)+(AI87*AC90)+(AJ87*AC91)</f>
        <v>0</v>
      </c>
      <c r="AN87" s="176"/>
      <c r="AO87" s="16" t="s">
        <v>58</v>
      </c>
      <c r="AP87" s="16" t="s">
        <v>44</v>
      </c>
      <c r="AQ87" s="16">
        <v>1</v>
      </c>
      <c r="AR87" s="16">
        <f>AQ87*AQ85</f>
        <v>0.5</v>
      </c>
      <c r="AS87" s="4"/>
      <c r="AT87" s="11" t="s">
        <v>20</v>
      </c>
      <c r="AU87" s="1">
        <f>AR89</f>
        <v>0.33333333333333331</v>
      </c>
      <c r="AV87" s="36"/>
      <c r="AW87" s="42" t="s">
        <v>17</v>
      </c>
      <c r="AX87" s="42">
        <f>X85+AM85+AU85</f>
        <v>0.98671485289626393</v>
      </c>
      <c r="AY87" s="50"/>
    </row>
    <row r="88" spans="1:51" ht="45">
      <c r="A88" s="258"/>
      <c r="B88" s="54"/>
      <c r="C88" s="54"/>
      <c r="D88" s="54"/>
      <c r="E88" s="54"/>
      <c r="F88" s="54"/>
      <c r="G88" s="54"/>
      <c r="H88" s="54"/>
      <c r="I88" s="54"/>
      <c r="J88" s="54"/>
      <c r="M88" s="47"/>
      <c r="N88" s="94"/>
      <c r="O88" s="58" t="s">
        <v>23</v>
      </c>
      <c r="P88" s="56" t="s">
        <v>83</v>
      </c>
      <c r="Q88" s="4"/>
      <c r="R88" s="11" t="s">
        <v>21</v>
      </c>
      <c r="S88" s="9">
        <v>0</v>
      </c>
      <c r="T88" s="9">
        <v>-0.5</v>
      </c>
      <c r="U88" s="9">
        <v>0</v>
      </c>
      <c r="V88" s="19"/>
      <c r="W88" s="11" t="s">
        <v>21</v>
      </c>
      <c r="X88" s="1">
        <f>(S88*L84)+(T88*L85)+(U88*L86)</f>
        <v>-9.6593029963690666E-2</v>
      </c>
      <c r="Y88" s="176"/>
      <c r="Z88" s="16" t="s">
        <v>37</v>
      </c>
      <c r="AA88" s="16" t="s">
        <v>44</v>
      </c>
      <c r="AB88" s="16">
        <v>1</v>
      </c>
      <c r="AC88" s="16">
        <f>AB88*AB85</f>
        <v>0.33333333333333331</v>
      </c>
      <c r="AD88" s="4"/>
      <c r="AE88" s="11" t="s">
        <v>21</v>
      </c>
      <c r="AF88" s="28">
        <v>0</v>
      </c>
      <c r="AG88" s="28">
        <v>0</v>
      </c>
      <c r="AH88" s="28">
        <v>0</v>
      </c>
      <c r="AI88" s="28">
        <v>0</v>
      </c>
      <c r="AJ88" s="28">
        <v>0</v>
      </c>
      <c r="AK88" s="4"/>
      <c r="AL88" s="11" t="s">
        <v>21</v>
      </c>
      <c r="AM88" s="1">
        <f>(AF88*AC86)+(AG88*AC87)+(AH88*AC88)+(AI88*AC90)+(AJ88*AC91)</f>
        <v>0</v>
      </c>
      <c r="AN88" s="176"/>
      <c r="AO88" s="15" t="s">
        <v>30</v>
      </c>
      <c r="AP88" s="15">
        <v>2</v>
      </c>
      <c r="AQ88" s="15">
        <f>1/(1+AP88)</f>
        <v>0.33333333333333331</v>
      </c>
      <c r="AR88" s="15"/>
      <c r="AS88" s="4"/>
      <c r="AT88" s="11" t="s">
        <v>21</v>
      </c>
      <c r="AU88" s="1">
        <f>AR90</f>
        <v>0.33333333333333331</v>
      </c>
      <c r="AV88" s="36"/>
      <c r="AW88" s="42" t="s">
        <v>18</v>
      </c>
      <c r="AX88" s="42">
        <f>X86+AM86++AU86</f>
        <v>0.15153211849740406</v>
      </c>
      <c r="AY88" s="50"/>
    </row>
    <row r="89" spans="1:51" ht="30">
      <c r="A89" s="258"/>
      <c r="B89" s="71" t="s">
        <v>6</v>
      </c>
      <c r="C89" s="35">
        <v>3</v>
      </c>
      <c r="D89" s="4"/>
      <c r="E89" s="4"/>
      <c r="F89" s="4"/>
      <c r="G89" s="4"/>
      <c r="H89" s="4"/>
      <c r="I89" s="4"/>
      <c r="J89" s="4"/>
      <c r="M89" s="4"/>
      <c r="N89" s="94"/>
      <c r="O89" s="58" t="s">
        <v>24</v>
      </c>
      <c r="P89" s="56" t="s">
        <v>84</v>
      </c>
      <c r="Q89" s="4"/>
      <c r="R89" s="11" t="s">
        <v>23</v>
      </c>
      <c r="S89" s="9">
        <v>1</v>
      </c>
      <c r="T89" s="9">
        <v>0</v>
      </c>
      <c r="U89" s="9">
        <v>-0.5</v>
      </c>
      <c r="V89" s="19"/>
      <c r="W89" s="11" t="s">
        <v>23</v>
      </c>
      <c r="X89" s="1">
        <f>(S89*L84)+(T89*L85)+(U89*L86)</f>
        <v>-0.27844514574637758</v>
      </c>
      <c r="Y89" s="176"/>
      <c r="Z89" s="31" t="s">
        <v>96</v>
      </c>
      <c r="AA89" s="31">
        <v>1</v>
      </c>
      <c r="AB89" s="31">
        <f>1/(1+AA89)</f>
        <v>0.5</v>
      </c>
      <c r="AC89" s="31"/>
      <c r="AD89" s="4"/>
      <c r="AE89" s="11" t="s">
        <v>23</v>
      </c>
      <c r="AF89" s="28">
        <v>0</v>
      </c>
      <c r="AG89" s="28">
        <v>-1</v>
      </c>
      <c r="AH89" s="28">
        <v>0</v>
      </c>
      <c r="AI89" s="28">
        <v>0</v>
      </c>
      <c r="AJ89" s="28">
        <v>1</v>
      </c>
      <c r="AK89" s="4"/>
      <c r="AL89" s="11" t="s">
        <v>23</v>
      </c>
      <c r="AM89" s="1">
        <f>(AC86*AF89)+(AG89*AC87)+(AC88*AH89)+(AI89*AC90)+(AC91*AJ89)</f>
        <v>0.16666666666666669</v>
      </c>
      <c r="AN89" s="176"/>
      <c r="AO89" s="16" t="s">
        <v>59</v>
      </c>
      <c r="AP89" s="16" t="s">
        <v>44</v>
      </c>
      <c r="AQ89" s="16">
        <v>1</v>
      </c>
      <c r="AR89" s="16">
        <f>AQ89*AQ88</f>
        <v>0.33333333333333331</v>
      </c>
      <c r="AS89" s="4"/>
      <c r="AT89" s="11" t="s">
        <v>23</v>
      </c>
      <c r="AU89" s="1">
        <f>AR92</f>
        <v>0.25</v>
      </c>
      <c r="AV89" s="36"/>
      <c r="AW89" s="41" t="s">
        <v>19</v>
      </c>
      <c r="AX89" s="41">
        <v>0</v>
      </c>
      <c r="AY89" s="50"/>
    </row>
    <row r="90" spans="1:51">
      <c r="A90" s="258"/>
      <c r="B90" s="53"/>
      <c r="C90" s="53"/>
      <c r="D90" s="53"/>
      <c r="E90" s="53"/>
      <c r="F90" s="53"/>
      <c r="G90" s="53"/>
      <c r="H90" s="53"/>
      <c r="I90" s="53"/>
      <c r="J90" s="53"/>
      <c r="M90" s="26"/>
      <c r="N90" s="94"/>
      <c r="O90" s="4"/>
      <c r="P90" s="4"/>
      <c r="Q90" s="4"/>
      <c r="R90" s="11" t="s">
        <v>24</v>
      </c>
      <c r="S90" s="9">
        <v>-0.5</v>
      </c>
      <c r="T90" s="9">
        <v>0</v>
      </c>
      <c r="U90" s="9">
        <v>1</v>
      </c>
      <c r="V90" s="19"/>
      <c r="W90" s="11" t="s">
        <v>24</v>
      </c>
      <c r="X90" s="1">
        <f>(S90*L84)+(T90*67)+(U90*L86)</f>
        <v>0.68185211578268701</v>
      </c>
      <c r="Y90" s="176"/>
      <c r="Z90" s="16" t="s">
        <v>97</v>
      </c>
      <c r="AA90" s="16" t="s">
        <v>44</v>
      </c>
      <c r="AB90" s="16">
        <v>1</v>
      </c>
      <c r="AC90" s="16">
        <f>AB90*AB89</f>
        <v>0.5</v>
      </c>
      <c r="AD90" s="4"/>
      <c r="AE90" s="11" t="s">
        <v>24</v>
      </c>
      <c r="AF90" s="28">
        <v>0</v>
      </c>
      <c r="AG90" s="28">
        <v>1</v>
      </c>
      <c r="AH90" s="28">
        <v>0</v>
      </c>
      <c r="AI90" s="28">
        <v>0</v>
      </c>
      <c r="AJ90" s="28">
        <v>-1</v>
      </c>
      <c r="AK90" s="4"/>
      <c r="AL90" s="11" t="s">
        <v>24</v>
      </c>
      <c r="AM90" s="1">
        <f>(AC86*AF90)+(AC87*AG90)+(AC88*AH90)+(AI90*AC90)+(AC91*AJ90)</f>
        <v>-0.16666666666666669</v>
      </c>
      <c r="AN90" s="176"/>
      <c r="AO90" s="16" t="s">
        <v>60</v>
      </c>
      <c r="AP90" s="16" t="s">
        <v>44</v>
      </c>
      <c r="AQ90" s="16">
        <v>1</v>
      </c>
      <c r="AR90" s="16">
        <f>AQ90*AQ88</f>
        <v>0.33333333333333331</v>
      </c>
      <c r="AS90" s="4"/>
      <c r="AT90" s="11" t="s">
        <v>24</v>
      </c>
      <c r="AU90" s="1">
        <f>AR93</f>
        <v>0.25</v>
      </c>
      <c r="AV90" s="36"/>
      <c r="AW90" s="42" t="s">
        <v>20</v>
      </c>
      <c r="AX90" s="42">
        <f>X87+AM87+AU87</f>
        <v>0.42992636329702399</v>
      </c>
      <c r="AY90" s="50"/>
    </row>
    <row r="91" spans="1:51">
      <c r="A91" s="258"/>
      <c r="B91" s="183" t="s">
        <v>14</v>
      </c>
      <c r="C91" s="183"/>
      <c r="D91" s="4"/>
      <c r="E91" s="35" t="s">
        <v>38</v>
      </c>
      <c r="F91" s="35" t="s">
        <v>39</v>
      </c>
      <c r="G91" s="35" t="s">
        <v>40</v>
      </c>
      <c r="H91" s="10" t="s">
        <v>41</v>
      </c>
      <c r="I91" s="10" t="s">
        <v>42</v>
      </c>
      <c r="J91" s="4"/>
      <c r="M91" s="4"/>
      <c r="N91" s="94"/>
      <c r="O91" s="156" t="s">
        <v>112</v>
      </c>
      <c r="P91" s="157"/>
      <c r="Q91" s="4"/>
      <c r="R91" s="33"/>
      <c r="S91" s="25"/>
      <c r="T91" s="25"/>
      <c r="U91" s="25"/>
      <c r="V91" s="30"/>
      <c r="W91" s="29"/>
      <c r="X91" s="29"/>
      <c r="Y91" s="176"/>
      <c r="Z91" s="16" t="s">
        <v>98</v>
      </c>
      <c r="AA91" s="16" t="s">
        <v>44</v>
      </c>
      <c r="AB91" s="16">
        <v>1</v>
      </c>
      <c r="AC91" s="16">
        <f>AB91*AB89</f>
        <v>0.5</v>
      </c>
      <c r="AD91" s="4"/>
      <c r="AE91" s="29"/>
      <c r="AF91" s="25"/>
      <c r="AG91" s="25"/>
      <c r="AH91" s="25"/>
      <c r="AI91" s="25"/>
      <c r="AJ91" s="25"/>
      <c r="AK91" s="4"/>
      <c r="AL91" s="29"/>
      <c r="AM91" s="29"/>
      <c r="AN91" s="176"/>
      <c r="AO91" s="15" t="s">
        <v>31</v>
      </c>
      <c r="AP91" s="15">
        <v>3</v>
      </c>
      <c r="AQ91" s="15">
        <f>1/(1+AP91)</f>
        <v>0.25</v>
      </c>
      <c r="AR91" s="15"/>
      <c r="AS91" s="4"/>
      <c r="AT91" s="29"/>
      <c r="AU91" s="29"/>
      <c r="AV91" s="46"/>
      <c r="AW91" s="42" t="s">
        <v>21</v>
      </c>
      <c r="AX91" s="42">
        <f>X88+AM88+AU88</f>
        <v>0.23674030336964264</v>
      </c>
      <c r="AY91" s="50"/>
    </row>
    <row r="92" spans="1:51" ht="30">
      <c r="A92" s="258"/>
      <c r="B92" s="71" t="s">
        <v>7</v>
      </c>
      <c r="C92" s="76">
        <f>SUM(L84*C87,L85*D87,L86*E87)</f>
        <v>3.1114637011613495</v>
      </c>
      <c r="D92" s="4"/>
      <c r="E92" s="35">
        <v>1</v>
      </c>
      <c r="F92" s="35">
        <v>3</v>
      </c>
      <c r="G92" s="35">
        <v>5</v>
      </c>
      <c r="H92" s="35">
        <v>7</v>
      </c>
      <c r="I92" s="35">
        <v>9</v>
      </c>
      <c r="J92" s="4"/>
      <c r="M92" s="4"/>
      <c r="N92" s="94"/>
      <c r="O92" s="57" t="s">
        <v>99</v>
      </c>
      <c r="P92" s="56" t="s">
        <v>102</v>
      </c>
      <c r="Q92" s="4"/>
      <c r="R92" s="33"/>
      <c r="S92" s="25"/>
      <c r="T92" s="25"/>
      <c r="U92" s="25"/>
      <c r="V92" s="30"/>
      <c r="W92" s="29"/>
      <c r="X92" s="29"/>
      <c r="Y92" s="176"/>
      <c r="Z92" s="30"/>
      <c r="AA92" s="30"/>
      <c r="AB92" s="30"/>
      <c r="AC92" s="30"/>
      <c r="AD92" s="4"/>
      <c r="AE92" s="29"/>
      <c r="AF92" s="25"/>
      <c r="AG92" s="25"/>
      <c r="AH92" s="25"/>
      <c r="AI92" s="25"/>
      <c r="AJ92" s="25"/>
      <c r="AK92" s="4"/>
      <c r="AL92" s="156" t="s">
        <v>115</v>
      </c>
      <c r="AM92" s="157"/>
      <c r="AN92" s="176"/>
      <c r="AO92" s="16" t="s">
        <v>61</v>
      </c>
      <c r="AP92" s="16" t="s">
        <v>44</v>
      </c>
      <c r="AQ92" s="16">
        <v>1</v>
      </c>
      <c r="AR92" s="16">
        <f>AQ92*AQ91</f>
        <v>0.25</v>
      </c>
      <c r="AS92" s="4"/>
      <c r="AT92" s="29"/>
      <c r="AU92" s="29"/>
      <c r="AV92" s="46"/>
      <c r="AW92" s="41" t="s">
        <v>22</v>
      </c>
      <c r="AX92" s="41">
        <v>0</v>
      </c>
      <c r="AY92" s="50"/>
    </row>
    <row r="93" spans="1:51" ht="30">
      <c r="A93" s="258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26"/>
      <c r="N93" s="94"/>
      <c r="O93" s="57" t="s">
        <v>100</v>
      </c>
      <c r="P93" s="56" t="s">
        <v>103</v>
      </c>
      <c r="Q93" s="4"/>
      <c r="R93" s="4"/>
      <c r="S93" s="18"/>
      <c r="T93" s="18"/>
      <c r="U93" s="18"/>
      <c r="V93" s="19"/>
      <c r="W93" s="4"/>
      <c r="X93" s="4"/>
      <c r="Y93" s="176"/>
      <c r="Z93" s="30"/>
      <c r="AA93" s="30"/>
      <c r="AB93" s="30"/>
      <c r="AC93" s="30"/>
      <c r="AD93" s="4"/>
      <c r="AE93" s="29"/>
      <c r="AF93" s="25"/>
      <c r="AG93" s="25"/>
      <c r="AH93" s="25"/>
      <c r="AI93" s="25"/>
      <c r="AJ93" s="25"/>
      <c r="AK93" s="4"/>
      <c r="AL93" s="58" t="s">
        <v>34</v>
      </c>
      <c r="AM93" s="56" t="s">
        <v>87</v>
      </c>
      <c r="AN93" s="176"/>
      <c r="AO93" s="16" t="s">
        <v>62</v>
      </c>
      <c r="AP93" s="16" t="s">
        <v>44</v>
      </c>
      <c r="AQ93" s="16">
        <v>1</v>
      </c>
      <c r="AR93" s="16">
        <f>AQ93*AQ91</f>
        <v>0.25</v>
      </c>
      <c r="AS93" s="4"/>
      <c r="AT93" s="29"/>
      <c r="AU93" s="29"/>
      <c r="AV93" s="46"/>
      <c r="AW93" s="42" t="s">
        <v>23</v>
      </c>
      <c r="AX93" s="42">
        <f>X89+AM89+AU89</f>
        <v>0.13822152092028911</v>
      </c>
      <c r="AY93" s="50"/>
    </row>
    <row r="94" spans="1:51" ht="30">
      <c r="A94" s="258"/>
      <c r="B94" s="185" t="s">
        <v>11</v>
      </c>
      <c r="C94" s="186"/>
      <c r="D94" s="6" t="s">
        <v>12</v>
      </c>
      <c r="E94" s="6">
        <v>1</v>
      </c>
      <c r="F94" s="6">
        <v>2</v>
      </c>
      <c r="G94" s="6">
        <v>3</v>
      </c>
      <c r="H94" s="6">
        <v>4</v>
      </c>
      <c r="I94" s="6">
        <v>5</v>
      </c>
      <c r="J94" s="6">
        <v>6</v>
      </c>
      <c r="K94" s="6">
        <v>7</v>
      </c>
      <c r="L94" s="6">
        <v>9</v>
      </c>
      <c r="M94" s="6">
        <v>10</v>
      </c>
      <c r="N94" s="94"/>
      <c r="O94" s="57" t="s">
        <v>101</v>
      </c>
      <c r="P94" s="56" t="s">
        <v>104</v>
      </c>
      <c r="Q94" s="4"/>
      <c r="R94" s="4"/>
      <c r="S94" s="18"/>
      <c r="T94" s="18"/>
      <c r="U94" s="18"/>
      <c r="V94" s="4"/>
      <c r="W94" s="4"/>
      <c r="X94" s="4"/>
      <c r="Y94" s="176"/>
      <c r="AB94" s="30"/>
      <c r="AC94" s="30"/>
      <c r="AD94" s="4"/>
      <c r="AE94" s="29"/>
      <c r="AF94" s="25"/>
      <c r="AG94" s="25"/>
      <c r="AH94" s="25"/>
      <c r="AI94" s="25"/>
      <c r="AJ94" s="25"/>
      <c r="AK94" s="4"/>
      <c r="AL94" s="83" t="s">
        <v>35</v>
      </c>
      <c r="AM94" s="84" t="s">
        <v>88</v>
      </c>
      <c r="AN94" s="176"/>
      <c r="AO94" s="19"/>
      <c r="AP94" s="19"/>
      <c r="AQ94" s="19"/>
      <c r="AR94" s="19"/>
      <c r="AS94" s="4"/>
      <c r="AT94" s="29"/>
      <c r="AU94" s="29"/>
      <c r="AV94" s="46"/>
      <c r="AW94" s="42" t="s">
        <v>24</v>
      </c>
      <c r="AX94" s="42">
        <f>X90+AM90+AU90</f>
        <v>0.76518544911602038</v>
      </c>
      <c r="AY94" s="50"/>
    </row>
    <row r="95" spans="1:51">
      <c r="A95" s="258"/>
      <c r="B95" s="187"/>
      <c r="C95" s="188"/>
      <c r="D95" s="6" t="s">
        <v>13</v>
      </c>
      <c r="E95" s="35">
        <v>0</v>
      </c>
      <c r="F95" s="35">
        <v>0</v>
      </c>
      <c r="G95" s="35">
        <v>0.57999999999999996</v>
      </c>
      <c r="H95" s="35">
        <v>0.9</v>
      </c>
      <c r="I95" s="35">
        <v>1.1200000000000001</v>
      </c>
      <c r="J95" s="35">
        <v>1.24</v>
      </c>
      <c r="K95" s="35">
        <v>1.32</v>
      </c>
      <c r="L95" s="35">
        <v>1.46</v>
      </c>
      <c r="M95" s="35">
        <v>1.49</v>
      </c>
      <c r="N95" s="94"/>
      <c r="Q95" s="4"/>
      <c r="R95" s="4"/>
      <c r="S95" s="18"/>
      <c r="T95" s="18"/>
      <c r="U95" s="18"/>
      <c r="V95" s="4"/>
      <c r="W95" s="4"/>
      <c r="X95" s="4"/>
      <c r="Y95" s="176"/>
      <c r="AB95" s="30"/>
      <c r="AC95" s="30"/>
      <c r="AD95" s="4"/>
      <c r="AE95" s="29"/>
      <c r="AF95" s="25"/>
      <c r="AG95" s="25"/>
      <c r="AH95" s="25"/>
      <c r="AI95" s="25"/>
      <c r="AJ95" s="25"/>
      <c r="AK95" s="4"/>
      <c r="AL95" s="83" t="s">
        <v>36</v>
      </c>
      <c r="AM95" s="84" t="s">
        <v>89</v>
      </c>
      <c r="AN95" s="176"/>
      <c r="AO95" s="30"/>
      <c r="AP95" s="30"/>
      <c r="AQ95" s="30"/>
      <c r="AR95" s="30"/>
      <c r="AS95" s="4"/>
      <c r="AT95" s="29"/>
      <c r="AU95" s="29"/>
      <c r="AV95" s="46"/>
      <c r="AW95" s="41" t="s">
        <v>25</v>
      </c>
      <c r="AX95" s="41">
        <v>0</v>
      </c>
      <c r="AY95" s="50"/>
    </row>
    <row r="96" spans="1:51">
      <c r="A96" s="258"/>
      <c r="B96" s="189" t="s">
        <v>9</v>
      </c>
      <c r="C96" s="190"/>
      <c r="D96" s="7">
        <v>0.57999999999999996</v>
      </c>
      <c r="E96" s="191"/>
      <c r="F96" s="192"/>
      <c r="G96" s="192"/>
      <c r="H96" s="192"/>
      <c r="I96" s="192"/>
      <c r="J96" s="192"/>
      <c r="K96" s="48"/>
      <c r="L96" s="48"/>
      <c r="M96" s="48"/>
      <c r="N96" s="94"/>
      <c r="Q96" s="4"/>
      <c r="R96" s="4"/>
      <c r="S96" s="18"/>
      <c r="T96" s="18"/>
      <c r="U96" s="18"/>
      <c r="V96" s="4"/>
      <c r="W96" s="4"/>
      <c r="X96" s="4"/>
      <c r="Y96" s="176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83" t="s">
        <v>37</v>
      </c>
      <c r="AM96" s="84" t="s">
        <v>90</v>
      </c>
      <c r="AN96" s="176"/>
      <c r="AO96" s="156" t="s">
        <v>113</v>
      </c>
      <c r="AP96" s="157"/>
      <c r="AQ96" s="4"/>
      <c r="AR96" s="4"/>
      <c r="AS96" s="4"/>
      <c r="AT96" s="4"/>
      <c r="AU96" s="4"/>
      <c r="AV96" s="46"/>
      <c r="AW96" s="4"/>
      <c r="AX96" s="4"/>
      <c r="AY96" s="50"/>
    </row>
    <row r="97" spans="1:51" ht="30">
      <c r="A97" s="258"/>
      <c r="B97" s="52"/>
      <c r="C97" s="52"/>
      <c r="D97" s="52"/>
      <c r="E97" s="52"/>
      <c r="H97" s="52"/>
      <c r="I97" s="52"/>
      <c r="J97" s="52"/>
      <c r="K97" s="52"/>
      <c r="L97" s="52"/>
      <c r="M97" s="47"/>
      <c r="N97" s="94"/>
      <c r="Q97" s="4"/>
      <c r="R97" s="4"/>
      <c r="S97" s="18"/>
      <c r="T97" s="18"/>
      <c r="U97" s="18"/>
      <c r="V97" s="4"/>
      <c r="W97" s="4"/>
      <c r="X97" s="4"/>
      <c r="Y97" s="176"/>
      <c r="Z97" s="4"/>
      <c r="AC97" s="4"/>
      <c r="AD97" s="4"/>
      <c r="AE97" s="4"/>
      <c r="AF97" s="4"/>
      <c r="AG97" s="4"/>
      <c r="AH97" s="4"/>
      <c r="AI97" s="4"/>
      <c r="AJ97" s="4"/>
      <c r="AK97" s="4"/>
      <c r="AL97" s="58" t="s">
        <v>96</v>
      </c>
      <c r="AM97" s="56" t="s">
        <v>91</v>
      </c>
      <c r="AN97" s="176"/>
      <c r="AO97" s="44" t="s">
        <v>29</v>
      </c>
      <c r="AP97" s="44" t="s">
        <v>76</v>
      </c>
      <c r="AQ97" s="4"/>
      <c r="AR97" s="4"/>
      <c r="AS97" s="4"/>
      <c r="AT97" s="4"/>
      <c r="AU97" s="4"/>
      <c r="AV97" s="46"/>
      <c r="AW97" s="4"/>
      <c r="AX97" s="4"/>
      <c r="AY97" s="50"/>
    </row>
    <row r="98" spans="1:51" ht="30">
      <c r="A98" s="258"/>
      <c r="B98" s="161" t="s">
        <v>15</v>
      </c>
      <c r="C98" s="161"/>
      <c r="D98" s="161"/>
      <c r="E98" s="4"/>
      <c r="H98" s="4"/>
      <c r="I98" s="4"/>
      <c r="J98" s="4"/>
      <c r="K98" s="4"/>
      <c r="L98" s="4"/>
      <c r="M98" s="4"/>
      <c r="N98" s="94"/>
      <c r="Q98" s="4"/>
      <c r="R98" s="4"/>
      <c r="S98" s="18"/>
      <c r="T98" s="18"/>
      <c r="U98" s="18"/>
      <c r="V98" s="4"/>
      <c r="W98" s="4"/>
      <c r="X98" s="4"/>
      <c r="Y98" s="176"/>
      <c r="Z98" s="227" t="s">
        <v>182</v>
      </c>
      <c r="AA98" s="228"/>
      <c r="AC98" s="4"/>
      <c r="AD98" s="4"/>
      <c r="AE98" s="4"/>
      <c r="AF98" s="4"/>
      <c r="AG98" s="4"/>
      <c r="AH98" s="4"/>
      <c r="AI98" s="4"/>
      <c r="AJ98" s="4"/>
      <c r="AK98" s="4"/>
      <c r="AL98" s="83" t="s">
        <v>97</v>
      </c>
      <c r="AM98" s="84" t="s">
        <v>92</v>
      </c>
      <c r="AN98" s="176"/>
      <c r="AO98" s="44" t="s">
        <v>30</v>
      </c>
      <c r="AP98" s="44" t="s">
        <v>79</v>
      </c>
      <c r="AQ98" s="4"/>
      <c r="AR98" s="4"/>
      <c r="AS98" s="4"/>
      <c r="AT98" s="4"/>
      <c r="AU98" s="4"/>
      <c r="AV98" s="46"/>
      <c r="AW98" s="4"/>
      <c r="AX98" s="4"/>
      <c r="AY98" s="50"/>
    </row>
    <row r="99" spans="1:51" ht="30">
      <c r="A99" s="258"/>
      <c r="B99" s="5" t="s">
        <v>10</v>
      </c>
      <c r="C99" s="8">
        <f>(C92-3)/3</f>
        <v>3.7154567053783172E-2</v>
      </c>
      <c r="D99" s="77">
        <f>C99*100</f>
        <v>3.7154567053783172</v>
      </c>
      <c r="E99" s="4"/>
      <c r="H99" s="4"/>
      <c r="I99" s="4"/>
      <c r="J99" s="4"/>
      <c r="K99" s="4"/>
      <c r="L99" s="4"/>
      <c r="M99" s="4"/>
      <c r="N99" s="94"/>
      <c r="Q99" s="4"/>
      <c r="R99" s="4"/>
      <c r="S99" s="18"/>
      <c r="T99" s="18"/>
      <c r="U99" s="18"/>
      <c r="V99" s="4"/>
      <c r="W99" s="4"/>
      <c r="X99" s="4"/>
      <c r="Y99" s="176"/>
      <c r="Z99" s="225" t="s">
        <v>224</v>
      </c>
      <c r="AA99" s="226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83" t="s">
        <v>98</v>
      </c>
      <c r="AM99" s="84" t="s">
        <v>93</v>
      </c>
      <c r="AN99" s="176"/>
      <c r="AO99" s="44" t="s">
        <v>31</v>
      </c>
      <c r="AP99" s="44" t="s">
        <v>82</v>
      </c>
      <c r="AQ99" s="4"/>
      <c r="AR99" s="4"/>
      <c r="AS99" s="4"/>
      <c r="AT99" s="4"/>
      <c r="AU99" s="4"/>
      <c r="AV99" s="46"/>
      <c r="AW99" s="4"/>
      <c r="AX99" s="4"/>
      <c r="AY99" s="50"/>
    </row>
    <row r="100" spans="1:51">
      <c r="A100" s="259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69"/>
      <c r="N100" s="49"/>
      <c r="O100" s="69"/>
      <c r="P100" s="69"/>
      <c r="Q100" s="69"/>
      <c r="R100" s="69"/>
      <c r="S100" s="79"/>
      <c r="T100" s="79"/>
      <c r="U100" s="79"/>
      <c r="V100" s="69"/>
      <c r="W100" s="69"/>
      <c r="X100" s="69"/>
      <c r="Y100" s="177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51"/>
    </row>
    <row r="102" spans="1:51" ht="20">
      <c r="A102" s="257"/>
      <c r="B102" s="168" t="s">
        <v>170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9"/>
    </row>
    <row r="103" spans="1:51" ht="20">
      <c r="A103" s="258"/>
      <c r="B103" s="35" t="s">
        <v>0</v>
      </c>
      <c r="C103" s="35" t="s">
        <v>1</v>
      </c>
      <c r="D103" s="35" t="s">
        <v>2</v>
      </c>
      <c r="E103" s="35" t="s">
        <v>3</v>
      </c>
      <c r="F103" s="170" t="s">
        <v>8</v>
      </c>
      <c r="G103" s="35" t="s">
        <v>0</v>
      </c>
      <c r="H103" s="35" t="s">
        <v>1</v>
      </c>
      <c r="I103" s="35" t="s">
        <v>2</v>
      </c>
      <c r="J103" s="35" t="s">
        <v>3</v>
      </c>
      <c r="K103" s="35" t="s">
        <v>4</v>
      </c>
      <c r="L103" s="10" t="s">
        <v>5</v>
      </c>
      <c r="M103" s="23"/>
      <c r="N103" s="94"/>
      <c r="O103" s="156" t="s">
        <v>114</v>
      </c>
      <c r="P103" s="157"/>
      <c r="Q103" s="3"/>
      <c r="R103" s="171" t="s">
        <v>46</v>
      </c>
      <c r="S103" s="172"/>
      <c r="T103" s="172"/>
      <c r="U103" s="173"/>
      <c r="V103" s="3"/>
      <c r="W103" s="174" t="s">
        <v>52</v>
      </c>
      <c r="X103" s="175"/>
      <c r="Y103" s="176"/>
      <c r="Z103" s="178" t="s">
        <v>48</v>
      </c>
      <c r="AA103" s="179"/>
      <c r="AB103" s="179"/>
      <c r="AC103" s="180"/>
      <c r="AD103" s="3"/>
      <c r="AE103" s="178" t="s">
        <v>54</v>
      </c>
      <c r="AF103" s="179"/>
      <c r="AG103" s="179"/>
      <c r="AH103" s="179"/>
      <c r="AI103" s="179"/>
      <c r="AJ103" s="180"/>
      <c r="AK103" s="3"/>
      <c r="AL103" s="174" t="s">
        <v>55</v>
      </c>
      <c r="AM103" s="175"/>
      <c r="AN103" s="176"/>
      <c r="AO103" s="178" t="s">
        <v>49</v>
      </c>
      <c r="AP103" s="179"/>
      <c r="AQ103" s="179"/>
      <c r="AR103" s="180"/>
      <c r="AS103" s="4"/>
      <c r="AT103" s="174" t="s">
        <v>51</v>
      </c>
      <c r="AU103" s="175"/>
      <c r="AV103" s="36"/>
      <c r="AW103" s="174" t="s">
        <v>27</v>
      </c>
      <c r="AX103" s="175"/>
      <c r="AY103" s="50"/>
    </row>
    <row r="104" spans="1:51" ht="30">
      <c r="A104" s="258"/>
      <c r="B104" s="35" t="s">
        <v>1</v>
      </c>
      <c r="C104" s="2">
        <v>1</v>
      </c>
      <c r="D104" s="37">
        <f>1/C105</f>
        <v>0.33333333333333331</v>
      </c>
      <c r="E104" s="37">
        <f>1/C106</f>
        <v>0.2</v>
      </c>
      <c r="F104" s="170"/>
      <c r="G104" s="35" t="s">
        <v>1</v>
      </c>
      <c r="H104" s="38">
        <f>C104/C107</f>
        <v>0.1111111111111111</v>
      </c>
      <c r="I104" s="37">
        <f>D104/D107</f>
        <v>3.9999999999999994E-2</v>
      </c>
      <c r="J104" s="37">
        <f>E104/E107</f>
        <v>0.14893617021276595</v>
      </c>
      <c r="K104" s="37">
        <f>SUM(H104:J104)</f>
        <v>0.30004728132387704</v>
      </c>
      <c r="L104" s="2">
        <f>K104/C109</f>
        <v>0.10001576044129235</v>
      </c>
      <c r="M104" s="24"/>
      <c r="N104" s="94"/>
      <c r="O104" s="58" t="s">
        <v>17</v>
      </c>
      <c r="P104" s="56" t="s">
        <v>78</v>
      </c>
      <c r="Q104" s="18"/>
      <c r="R104" s="17" t="s">
        <v>26</v>
      </c>
      <c r="S104" s="35" t="s">
        <v>1</v>
      </c>
      <c r="T104" s="35" t="s">
        <v>2</v>
      </c>
      <c r="U104" s="35" t="s">
        <v>3</v>
      </c>
      <c r="V104" s="13"/>
      <c r="W104" s="32" t="s">
        <v>26</v>
      </c>
      <c r="X104" s="72" t="s">
        <v>53</v>
      </c>
      <c r="Y104" s="176"/>
      <c r="Z104" s="35" t="s">
        <v>32</v>
      </c>
      <c r="AA104" s="71" t="s">
        <v>47</v>
      </c>
      <c r="AB104" s="178" t="s">
        <v>43</v>
      </c>
      <c r="AC104" s="180"/>
      <c r="AD104" s="4"/>
      <c r="AE104" s="10" t="s">
        <v>26</v>
      </c>
      <c r="AF104" s="35" t="s">
        <v>35</v>
      </c>
      <c r="AG104" s="35" t="s">
        <v>36</v>
      </c>
      <c r="AH104" s="35" t="s">
        <v>37</v>
      </c>
      <c r="AI104" s="35" t="s">
        <v>97</v>
      </c>
      <c r="AJ104" s="35" t="s">
        <v>98</v>
      </c>
      <c r="AK104" s="4"/>
      <c r="AL104" s="10" t="s">
        <v>26</v>
      </c>
      <c r="AM104" s="72" t="s">
        <v>53</v>
      </c>
      <c r="AN104" s="176"/>
      <c r="AO104" s="10" t="s">
        <v>28</v>
      </c>
      <c r="AP104" s="10" t="s">
        <v>47</v>
      </c>
      <c r="AQ104" s="181" t="s">
        <v>43</v>
      </c>
      <c r="AR104" s="182"/>
      <c r="AS104" s="4"/>
      <c r="AT104" s="35" t="s">
        <v>26</v>
      </c>
      <c r="AU104" s="72" t="s">
        <v>53</v>
      </c>
      <c r="AV104" s="36"/>
      <c r="AW104" s="71" t="s">
        <v>26</v>
      </c>
      <c r="AX104" s="71" t="s">
        <v>50</v>
      </c>
      <c r="AY104" s="50"/>
    </row>
    <row r="105" spans="1:51">
      <c r="A105" s="258"/>
      <c r="B105" s="35" t="s">
        <v>2</v>
      </c>
      <c r="C105" s="37">
        <v>3</v>
      </c>
      <c r="D105" s="2">
        <v>1</v>
      </c>
      <c r="E105" s="37">
        <f>1/D106</f>
        <v>0.14285714285714285</v>
      </c>
      <c r="F105" s="170"/>
      <c r="G105" s="35" t="s">
        <v>2</v>
      </c>
      <c r="H105" s="37">
        <f>C105/C107</f>
        <v>0.33333333333333331</v>
      </c>
      <c r="I105" s="38">
        <f>D105/D107</f>
        <v>0.12</v>
      </c>
      <c r="J105" s="37">
        <f>E105/E107</f>
        <v>0.10638297872340424</v>
      </c>
      <c r="K105" s="37">
        <f>SUM(H105:J105)</f>
        <v>0.55971631205673755</v>
      </c>
      <c r="L105" s="2">
        <f>K105/C109</f>
        <v>0.18657210401891253</v>
      </c>
      <c r="M105" s="24"/>
      <c r="N105" s="94"/>
      <c r="O105" s="58" t="s">
        <v>18</v>
      </c>
      <c r="P105" s="56" t="s">
        <v>77</v>
      </c>
      <c r="Q105" s="18"/>
      <c r="R105" s="11" t="s">
        <v>17</v>
      </c>
      <c r="S105" s="9">
        <v>1</v>
      </c>
      <c r="T105" s="9">
        <v>-0.5</v>
      </c>
      <c r="U105" s="9">
        <v>0</v>
      </c>
      <c r="V105" s="3"/>
      <c r="W105" s="11" t="s">
        <v>17</v>
      </c>
      <c r="X105" s="1">
        <f>(S105*L104)+(T105*L105)+(U105*L106)</f>
        <v>6.7297084318360817E-3</v>
      </c>
      <c r="Y105" s="176"/>
      <c r="Z105" s="15" t="s">
        <v>34</v>
      </c>
      <c r="AA105" s="15">
        <v>2</v>
      </c>
      <c r="AB105" s="15">
        <f>1/(1+AA105)</f>
        <v>0.33333333333333331</v>
      </c>
      <c r="AC105" s="15"/>
      <c r="AD105" s="4"/>
      <c r="AE105" s="11" t="s">
        <v>17</v>
      </c>
      <c r="AF105" s="28">
        <v>0</v>
      </c>
      <c r="AG105" s="28">
        <v>0</v>
      </c>
      <c r="AH105" s="28">
        <v>0</v>
      </c>
      <c r="AI105" s="28">
        <v>0</v>
      </c>
      <c r="AJ105" s="28">
        <v>1</v>
      </c>
      <c r="AK105" s="4"/>
      <c r="AL105" s="11" t="s">
        <v>17</v>
      </c>
      <c r="AM105" s="1">
        <f>(AF105*AC106)+(AG105*AC107)+(AC108*AH105)+(AI105*AC110)+(AC111*AJ105)</f>
        <v>0.5</v>
      </c>
      <c r="AN105" s="176"/>
      <c r="AO105" s="15" t="s">
        <v>29</v>
      </c>
      <c r="AP105" s="15">
        <v>1</v>
      </c>
      <c r="AQ105" s="15">
        <f>1/(1+AP105)</f>
        <v>0.5</v>
      </c>
      <c r="AR105" s="15"/>
      <c r="AS105" s="4"/>
      <c r="AT105" s="11" t="s">
        <v>17</v>
      </c>
      <c r="AU105" s="1">
        <f>AR106</f>
        <v>0.5</v>
      </c>
      <c r="AV105" s="36"/>
      <c r="AW105" s="40" t="s">
        <v>63</v>
      </c>
      <c r="AX105" s="40">
        <v>0</v>
      </c>
      <c r="AY105" s="50"/>
    </row>
    <row r="106" spans="1:51" ht="30">
      <c r="A106" s="258"/>
      <c r="B106" s="35" t="s">
        <v>3</v>
      </c>
      <c r="C106" s="37">
        <v>5</v>
      </c>
      <c r="D106" s="37">
        <v>7</v>
      </c>
      <c r="E106" s="2">
        <v>1</v>
      </c>
      <c r="F106" s="170"/>
      <c r="G106" s="35" t="s">
        <v>3</v>
      </c>
      <c r="H106" s="37">
        <f>C106/C107</f>
        <v>0.55555555555555558</v>
      </c>
      <c r="I106" s="37">
        <f>D106/D107</f>
        <v>0.84</v>
      </c>
      <c r="J106" s="38">
        <f>E106/E107</f>
        <v>0.74468085106382975</v>
      </c>
      <c r="K106" s="37">
        <f>SUM(H106:J106)</f>
        <v>2.1402364066193855</v>
      </c>
      <c r="L106" s="2">
        <f>K106/C109</f>
        <v>0.71341213553979521</v>
      </c>
      <c r="M106" s="24"/>
      <c r="N106" s="94"/>
      <c r="O106" s="58" t="s">
        <v>20</v>
      </c>
      <c r="P106" s="56" t="s">
        <v>80</v>
      </c>
      <c r="Q106" s="18"/>
      <c r="R106" s="11" t="s">
        <v>18</v>
      </c>
      <c r="S106" s="9">
        <v>-0.5</v>
      </c>
      <c r="T106" s="9">
        <v>1</v>
      </c>
      <c r="U106" s="9">
        <v>0</v>
      </c>
      <c r="V106" s="19"/>
      <c r="W106" s="11" t="s">
        <v>18</v>
      </c>
      <c r="X106" s="1">
        <f>(S106*L104)+(T106*L105)+(U106*L106)</f>
        <v>0.13656422379826635</v>
      </c>
      <c r="Y106" s="176"/>
      <c r="Z106" s="16" t="s">
        <v>35</v>
      </c>
      <c r="AA106" s="16" t="s">
        <v>44</v>
      </c>
      <c r="AB106" s="16">
        <v>1</v>
      </c>
      <c r="AC106" s="16">
        <f>AB106*AB105</f>
        <v>0.33333333333333331</v>
      </c>
      <c r="AD106" s="4"/>
      <c r="AE106" s="11" t="s">
        <v>18</v>
      </c>
      <c r="AF106" s="28">
        <v>0</v>
      </c>
      <c r="AG106" s="28">
        <v>0</v>
      </c>
      <c r="AH106" s="28">
        <v>0</v>
      </c>
      <c r="AI106" s="28">
        <v>0</v>
      </c>
      <c r="AJ106" s="28">
        <v>-1</v>
      </c>
      <c r="AK106" s="4"/>
      <c r="AL106" s="11" t="s">
        <v>18</v>
      </c>
      <c r="AM106" s="1">
        <f>(AF106*AC106)+(AG106*AC107)+(AC108*AH106)+(AI106*AC110)+(AC111*AJ106)</f>
        <v>-0.5</v>
      </c>
      <c r="AN106" s="176"/>
      <c r="AO106" s="16" t="s">
        <v>45</v>
      </c>
      <c r="AP106" s="16" t="s">
        <v>44</v>
      </c>
      <c r="AQ106" s="16">
        <v>1</v>
      </c>
      <c r="AR106" s="16">
        <f>AQ106*AQ105</f>
        <v>0.5</v>
      </c>
      <c r="AS106" s="4"/>
      <c r="AT106" s="11" t="s">
        <v>18</v>
      </c>
      <c r="AU106" s="1">
        <f>AR107</f>
        <v>0.5</v>
      </c>
      <c r="AV106" s="36"/>
      <c r="AW106" s="40" t="s">
        <v>16</v>
      </c>
      <c r="AX106" s="41">
        <v>0</v>
      </c>
      <c r="AY106" s="50"/>
    </row>
    <row r="107" spans="1:51">
      <c r="A107" s="258"/>
      <c r="B107" s="72" t="s">
        <v>4</v>
      </c>
      <c r="C107" s="39">
        <f>SUM(C104:C106)</f>
        <v>9</v>
      </c>
      <c r="D107" s="39">
        <f>SUM(D104:D106)</f>
        <v>8.3333333333333339</v>
      </c>
      <c r="E107" s="39">
        <f>SUM(E104:E106)</f>
        <v>1.342857142857143</v>
      </c>
      <c r="F107" s="170"/>
      <c r="G107" s="72" t="s">
        <v>4</v>
      </c>
      <c r="H107" s="39">
        <f>SUM(H104:H106)</f>
        <v>1</v>
      </c>
      <c r="I107" s="39">
        <f>SUM(I104:I106)</f>
        <v>1</v>
      </c>
      <c r="J107" s="39">
        <f>SUM(J104:J106)</f>
        <v>1</v>
      </c>
      <c r="K107" s="39">
        <f>SUM(K104:K106)</f>
        <v>3</v>
      </c>
      <c r="L107" s="39">
        <f>SUM(L104:L106)</f>
        <v>1</v>
      </c>
      <c r="M107" s="25"/>
      <c r="N107" s="94"/>
      <c r="O107" s="58" t="s">
        <v>21</v>
      </c>
      <c r="P107" s="56" t="s">
        <v>81</v>
      </c>
      <c r="Q107" s="18"/>
      <c r="R107" s="11" t="s">
        <v>20</v>
      </c>
      <c r="S107" s="9">
        <v>0</v>
      </c>
      <c r="T107" s="9">
        <v>0.5</v>
      </c>
      <c r="U107" s="9">
        <v>0</v>
      </c>
      <c r="V107" s="19"/>
      <c r="W107" s="11" t="s">
        <v>20</v>
      </c>
      <c r="X107" s="1">
        <f>(S107*L104)+(T107*L105)+(U107*L106)</f>
        <v>9.3286052009456263E-2</v>
      </c>
      <c r="Y107" s="176"/>
      <c r="Z107" s="16" t="s">
        <v>36</v>
      </c>
      <c r="AA107" s="16" t="s">
        <v>44</v>
      </c>
      <c r="AB107" s="16">
        <v>1</v>
      </c>
      <c r="AC107" s="16">
        <f>AB107*AB105</f>
        <v>0.33333333333333331</v>
      </c>
      <c r="AD107" s="4"/>
      <c r="AE107" s="11" t="s">
        <v>20</v>
      </c>
      <c r="AF107" s="28">
        <v>0</v>
      </c>
      <c r="AG107" s="28">
        <v>0</v>
      </c>
      <c r="AH107" s="28">
        <v>0</v>
      </c>
      <c r="AI107" s="28">
        <v>0</v>
      </c>
      <c r="AJ107" s="28">
        <v>0</v>
      </c>
      <c r="AK107" s="4"/>
      <c r="AL107" s="11" t="s">
        <v>20</v>
      </c>
      <c r="AM107" s="1">
        <f>(AF107*AC106)+(AG107*AC107)+(AH107*AC108)+(AI107*AC110)+(AJ107*AC111)</f>
        <v>0</v>
      </c>
      <c r="AN107" s="176"/>
      <c r="AO107" s="16" t="s">
        <v>58</v>
      </c>
      <c r="AP107" s="16" t="s">
        <v>44</v>
      </c>
      <c r="AQ107" s="16">
        <v>1</v>
      </c>
      <c r="AR107" s="16">
        <f>AQ107*AQ105</f>
        <v>0.5</v>
      </c>
      <c r="AS107" s="4"/>
      <c r="AT107" s="11" t="s">
        <v>20</v>
      </c>
      <c r="AU107" s="1">
        <f>AR109</f>
        <v>0.33333333333333331</v>
      </c>
      <c r="AV107" s="36"/>
      <c r="AW107" s="42" t="s">
        <v>17</v>
      </c>
      <c r="AX107" s="42">
        <f>X105+AM105+AU105</f>
        <v>1.0067297084318361</v>
      </c>
      <c r="AY107" s="50"/>
    </row>
    <row r="108" spans="1:51" ht="45">
      <c r="A108" s="258"/>
      <c r="B108" s="54"/>
      <c r="C108" s="54"/>
      <c r="D108" s="54"/>
      <c r="E108" s="54"/>
      <c r="F108" s="54"/>
      <c r="G108" s="54"/>
      <c r="H108" s="54"/>
      <c r="I108" s="54"/>
      <c r="J108" s="54"/>
      <c r="M108" s="47"/>
      <c r="N108" s="94"/>
      <c r="O108" s="58" t="s">
        <v>23</v>
      </c>
      <c r="P108" s="56" t="s">
        <v>83</v>
      </c>
      <c r="Q108" s="4"/>
      <c r="R108" s="11" t="s">
        <v>21</v>
      </c>
      <c r="S108" s="9">
        <v>0</v>
      </c>
      <c r="T108" s="9">
        <v>-0.5</v>
      </c>
      <c r="U108" s="9">
        <v>0</v>
      </c>
      <c r="V108" s="19"/>
      <c r="W108" s="11" t="s">
        <v>21</v>
      </c>
      <c r="X108" s="1">
        <f>(S108*L104)+(T108*L105)+(U108*L106)</f>
        <v>-9.3286052009456263E-2</v>
      </c>
      <c r="Y108" s="176"/>
      <c r="Z108" s="16" t="s">
        <v>37</v>
      </c>
      <c r="AA108" s="16" t="s">
        <v>44</v>
      </c>
      <c r="AB108" s="16">
        <v>1</v>
      </c>
      <c r="AC108" s="16">
        <f>AB108*AB105</f>
        <v>0.33333333333333331</v>
      </c>
      <c r="AD108" s="4"/>
      <c r="AE108" s="11" t="s">
        <v>21</v>
      </c>
      <c r="AF108" s="28">
        <v>0</v>
      </c>
      <c r="AG108" s="28">
        <v>0</v>
      </c>
      <c r="AH108" s="28">
        <v>0</v>
      </c>
      <c r="AI108" s="28">
        <v>0</v>
      </c>
      <c r="AJ108" s="28">
        <v>0</v>
      </c>
      <c r="AK108" s="4"/>
      <c r="AL108" s="11" t="s">
        <v>21</v>
      </c>
      <c r="AM108" s="1">
        <f>(AF108*AC106)+(AG108*AC107)+(AH108*AC108)+(AI108*AC110)+(AJ108*AC111)</f>
        <v>0</v>
      </c>
      <c r="AN108" s="176"/>
      <c r="AO108" s="15" t="s">
        <v>30</v>
      </c>
      <c r="AP108" s="15">
        <v>2</v>
      </c>
      <c r="AQ108" s="15">
        <f>1/(1+AP108)</f>
        <v>0.33333333333333331</v>
      </c>
      <c r="AR108" s="15"/>
      <c r="AS108" s="4"/>
      <c r="AT108" s="11" t="s">
        <v>21</v>
      </c>
      <c r="AU108" s="1">
        <f>AR110</f>
        <v>0.33333333333333331</v>
      </c>
      <c r="AV108" s="36"/>
      <c r="AW108" s="42" t="s">
        <v>18</v>
      </c>
      <c r="AX108" s="42">
        <f>X106+AM106++AU106</f>
        <v>0.13656422379826638</v>
      </c>
      <c r="AY108" s="50"/>
    </row>
    <row r="109" spans="1:51" ht="30">
      <c r="A109" s="258"/>
      <c r="B109" s="71" t="s">
        <v>6</v>
      </c>
      <c r="C109" s="35">
        <v>3</v>
      </c>
      <c r="D109" s="4"/>
      <c r="E109" s="4"/>
      <c r="F109" s="4"/>
      <c r="G109" s="4"/>
      <c r="H109" s="4"/>
      <c r="I109" s="4"/>
      <c r="J109" s="4"/>
      <c r="M109" s="4"/>
      <c r="N109" s="94"/>
      <c r="O109" s="58" t="s">
        <v>24</v>
      </c>
      <c r="P109" s="56" t="s">
        <v>84</v>
      </c>
      <c r="Q109" s="4"/>
      <c r="R109" s="11" t="s">
        <v>23</v>
      </c>
      <c r="S109" s="9">
        <v>1</v>
      </c>
      <c r="T109" s="9">
        <v>0</v>
      </c>
      <c r="U109" s="9">
        <v>-0.5</v>
      </c>
      <c r="V109" s="19"/>
      <c r="W109" s="11" t="s">
        <v>23</v>
      </c>
      <c r="X109" s="1">
        <f>(S109*L104)+(T109*L105)+(U109*L106)</f>
        <v>-0.25669030732860526</v>
      </c>
      <c r="Y109" s="176"/>
      <c r="Z109" s="31" t="s">
        <v>96</v>
      </c>
      <c r="AA109" s="31">
        <v>1</v>
      </c>
      <c r="AB109" s="31">
        <f>1/(1+AA109)</f>
        <v>0.5</v>
      </c>
      <c r="AC109" s="31"/>
      <c r="AD109" s="4"/>
      <c r="AE109" s="11" t="s">
        <v>23</v>
      </c>
      <c r="AF109" s="28">
        <v>0</v>
      </c>
      <c r="AG109" s="28">
        <v>-1</v>
      </c>
      <c r="AH109" s="28">
        <v>0</v>
      </c>
      <c r="AI109" s="28">
        <v>0</v>
      </c>
      <c r="AJ109" s="28">
        <v>1</v>
      </c>
      <c r="AK109" s="4"/>
      <c r="AL109" s="11" t="s">
        <v>23</v>
      </c>
      <c r="AM109" s="1">
        <f>(AC106*AF109)+(AG109*AC107)+(AC108*AH109)+(AI109*AC110)+(AC111*AJ109)</f>
        <v>0.16666666666666669</v>
      </c>
      <c r="AN109" s="176"/>
      <c r="AO109" s="16" t="s">
        <v>59</v>
      </c>
      <c r="AP109" s="16" t="s">
        <v>44</v>
      </c>
      <c r="AQ109" s="16">
        <v>1</v>
      </c>
      <c r="AR109" s="16">
        <f>AQ109*AQ108</f>
        <v>0.33333333333333331</v>
      </c>
      <c r="AS109" s="4"/>
      <c r="AT109" s="11" t="s">
        <v>23</v>
      </c>
      <c r="AU109" s="1">
        <f>AR112</f>
        <v>0.25</v>
      </c>
      <c r="AV109" s="36"/>
      <c r="AW109" s="41" t="s">
        <v>19</v>
      </c>
      <c r="AX109" s="41">
        <v>0</v>
      </c>
      <c r="AY109" s="50"/>
    </row>
    <row r="110" spans="1:51">
      <c r="A110" s="258"/>
      <c r="B110" s="53"/>
      <c r="C110" s="53"/>
      <c r="D110" s="53"/>
      <c r="E110" s="53"/>
      <c r="F110" s="53"/>
      <c r="G110" s="53"/>
      <c r="H110" s="53"/>
      <c r="I110" s="53"/>
      <c r="J110" s="53"/>
      <c r="M110" s="26"/>
      <c r="N110" s="94"/>
      <c r="O110" s="4"/>
      <c r="P110" s="4"/>
      <c r="Q110" s="4"/>
      <c r="R110" s="11" t="s">
        <v>24</v>
      </c>
      <c r="S110" s="9">
        <v>-0.5</v>
      </c>
      <c r="T110" s="9">
        <v>0</v>
      </c>
      <c r="U110" s="9">
        <v>1</v>
      </c>
      <c r="V110" s="19"/>
      <c r="W110" s="11" t="s">
        <v>24</v>
      </c>
      <c r="X110" s="1">
        <f>(S110*L104)+(T110*67)+(U110*L106)</f>
        <v>0.66340425531914904</v>
      </c>
      <c r="Y110" s="176"/>
      <c r="Z110" s="16" t="s">
        <v>97</v>
      </c>
      <c r="AA110" s="16" t="s">
        <v>44</v>
      </c>
      <c r="AB110" s="16">
        <v>1</v>
      </c>
      <c r="AC110" s="16">
        <f>AB110*AB109</f>
        <v>0.5</v>
      </c>
      <c r="AD110" s="4"/>
      <c r="AE110" s="11" t="s">
        <v>24</v>
      </c>
      <c r="AF110" s="28">
        <v>0</v>
      </c>
      <c r="AG110" s="28">
        <v>1</v>
      </c>
      <c r="AH110" s="28">
        <v>0</v>
      </c>
      <c r="AI110" s="28">
        <v>0</v>
      </c>
      <c r="AJ110" s="28">
        <v>-1</v>
      </c>
      <c r="AK110" s="4"/>
      <c r="AL110" s="11" t="s">
        <v>24</v>
      </c>
      <c r="AM110" s="1">
        <f>(AC106*AF110)+(AC107*AG110)+(AC108*AH110)+(AI110*AC110)+(AC111*AJ110)</f>
        <v>-0.16666666666666669</v>
      </c>
      <c r="AN110" s="176"/>
      <c r="AO110" s="16" t="s">
        <v>60</v>
      </c>
      <c r="AP110" s="16" t="s">
        <v>44</v>
      </c>
      <c r="AQ110" s="16">
        <v>1</v>
      </c>
      <c r="AR110" s="16">
        <f>AQ110*AQ108</f>
        <v>0.33333333333333331</v>
      </c>
      <c r="AS110" s="4"/>
      <c r="AT110" s="11" t="s">
        <v>24</v>
      </c>
      <c r="AU110" s="1">
        <f>AR113</f>
        <v>0.25</v>
      </c>
      <c r="AV110" s="36"/>
      <c r="AW110" s="42" t="s">
        <v>20</v>
      </c>
      <c r="AX110" s="42">
        <f>X107+AM107+AU107</f>
        <v>0.42661938534278959</v>
      </c>
      <c r="AY110" s="50"/>
    </row>
    <row r="111" spans="1:51">
      <c r="A111" s="258"/>
      <c r="B111" s="183" t="s">
        <v>14</v>
      </c>
      <c r="C111" s="183"/>
      <c r="D111" s="4"/>
      <c r="E111" s="35" t="s">
        <v>38</v>
      </c>
      <c r="F111" s="35" t="s">
        <v>39</v>
      </c>
      <c r="G111" s="35" t="s">
        <v>40</v>
      </c>
      <c r="H111" s="10" t="s">
        <v>41</v>
      </c>
      <c r="I111" s="10" t="s">
        <v>42</v>
      </c>
      <c r="J111" s="4"/>
      <c r="M111" s="4"/>
      <c r="N111" s="94"/>
      <c r="O111" s="156" t="s">
        <v>112</v>
      </c>
      <c r="P111" s="157"/>
      <c r="Q111" s="4"/>
      <c r="R111" s="33"/>
      <c r="S111" s="25"/>
      <c r="T111" s="25"/>
      <c r="U111" s="25"/>
      <c r="V111" s="30"/>
      <c r="W111" s="29"/>
      <c r="X111" s="29"/>
      <c r="Y111" s="176"/>
      <c r="Z111" s="16" t="s">
        <v>98</v>
      </c>
      <c r="AA111" s="16" t="s">
        <v>44</v>
      </c>
      <c r="AB111" s="16">
        <v>1</v>
      </c>
      <c r="AC111" s="16">
        <f>AB111*AB109</f>
        <v>0.5</v>
      </c>
      <c r="AD111" s="4"/>
      <c r="AE111" s="29"/>
      <c r="AF111" s="25"/>
      <c r="AG111" s="25"/>
      <c r="AH111" s="25"/>
      <c r="AI111" s="25"/>
      <c r="AJ111" s="25"/>
      <c r="AK111" s="4"/>
      <c r="AL111" s="29"/>
      <c r="AM111" s="29"/>
      <c r="AN111" s="176"/>
      <c r="AO111" s="15" t="s">
        <v>31</v>
      </c>
      <c r="AP111" s="15">
        <v>3</v>
      </c>
      <c r="AQ111" s="15">
        <f>1/(1+AP111)</f>
        <v>0.25</v>
      </c>
      <c r="AR111" s="15"/>
      <c r="AS111" s="4"/>
      <c r="AT111" s="29"/>
      <c r="AU111" s="29"/>
      <c r="AV111" s="46"/>
      <c r="AW111" s="42" t="s">
        <v>21</v>
      </c>
      <c r="AX111" s="42">
        <f>X108+AM108+AU108</f>
        <v>0.24004728132387704</v>
      </c>
      <c r="AY111" s="50"/>
    </row>
    <row r="112" spans="1:51" ht="30">
      <c r="A112" s="258"/>
      <c r="B112" s="71" t="s">
        <v>7</v>
      </c>
      <c r="C112" s="76">
        <f>SUM(L104*C107,L105*D107,L106*E107)</f>
        <v>3.4129199594731512</v>
      </c>
      <c r="D112" s="4"/>
      <c r="E112" s="35">
        <v>1</v>
      </c>
      <c r="F112" s="35">
        <v>3</v>
      </c>
      <c r="G112" s="35">
        <v>5</v>
      </c>
      <c r="H112" s="35">
        <v>7</v>
      </c>
      <c r="I112" s="35">
        <v>9</v>
      </c>
      <c r="J112" s="4"/>
      <c r="M112" s="4"/>
      <c r="N112" s="94"/>
      <c r="O112" s="57" t="s">
        <v>99</v>
      </c>
      <c r="P112" s="56" t="s">
        <v>102</v>
      </c>
      <c r="Q112" s="4"/>
      <c r="R112" s="33"/>
      <c r="S112" s="25"/>
      <c r="T112" s="25"/>
      <c r="U112" s="25"/>
      <c r="V112" s="30"/>
      <c r="W112" s="29"/>
      <c r="X112" s="29"/>
      <c r="Y112" s="176"/>
      <c r="Z112" s="30"/>
      <c r="AA112" s="30"/>
      <c r="AB112" s="30"/>
      <c r="AC112" s="30"/>
      <c r="AD112" s="4"/>
      <c r="AE112" s="29"/>
      <c r="AF112" s="25"/>
      <c r="AG112" s="25"/>
      <c r="AH112" s="25"/>
      <c r="AI112" s="25"/>
      <c r="AJ112" s="25"/>
      <c r="AK112" s="4"/>
      <c r="AL112" s="156" t="s">
        <v>115</v>
      </c>
      <c r="AM112" s="157"/>
      <c r="AN112" s="176"/>
      <c r="AO112" s="16" t="s">
        <v>61</v>
      </c>
      <c r="AP112" s="16" t="s">
        <v>44</v>
      </c>
      <c r="AQ112" s="16">
        <v>1</v>
      </c>
      <c r="AR112" s="16">
        <f>AQ112*AQ111</f>
        <v>0.25</v>
      </c>
      <c r="AS112" s="4"/>
      <c r="AT112" s="29"/>
      <c r="AU112" s="29"/>
      <c r="AV112" s="46"/>
      <c r="AW112" s="41" t="s">
        <v>22</v>
      </c>
      <c r="AX112" s="41">
        <v>0</v>
      </c>
      <c r="AY112" s="50"/>
    </row>
    <row r="113" spans="1:51" ht="30">
      <c r="A113" s="258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26"/>
      <c r="N113" s="94"/>
      <c r="O113" s="57" t="s">
        <v>100</v>
      </c>
      <c r="P113" s="56" t="s">
        <v>103</v>
      </c>
      <c r="Q113" s="4"/>
      <c r="R113" s="4"/>
      <c r="S113" s="18"/>
      <c r="T113" s="18"/>
      <c r="U113" s="18"/>
      <c r="V113" s="19"/>
      <c r="W113" s="4"/>
      <c r="X113" s="4"/>
      <c r="Y113" s="176"/>
      <c r="Z113" s="30"/>
      <c r="AA113" s="30"/>
      <c r="AB113" s="30"/>
      <c r="AC113" s="30"/>
      <c r="AD113" s="4"/>
      <c r="AE113" s="29"/>
      <c r="AF113" s="25"/>
      <c r="AG113" s="25"/>
      <c r="AH113" s="25"/>
      <c r="AI113" s="25"/>
      <c r="AJ113" s="25"/>
      <c r="AK113" s="4"/>
      <c r="AL113" s="58" t="s">
        <v>34</v>
      </c>
      <c r="AM113" s="56" t="s">
        <v>87</v>
      </c>
      <c r="AN113" s="176"/>
      <c r="AO113" s="16" t="s">
        <v>62</v>
      </c>
      <c r="AP113" s="16" t="s">
        <v>44</v>
      </c>
      <c r="AQ113" s="16">
        <v>1</v>
      </c>
      <c r="AR113" s="16">
        <f>AQ113*AQ111</f>
        <v>0.25</v>
      </c>
      <c r="AS113" s="4"/>
      <c r="AT113" s="29"/>
      <c r="AU113" s="29"/>
      <c r="AV113" s="46"/>
      <c r="AW113" s="42" t="s">
        <v>23</v>
      </c>
      <c r="AX113" s="42">
        <f>X109+AM109+AU109</f>
        <v>0.15997635933806142</v>
      </c>
      <c r="AY113" s="50"/>
    </row>
    <row r="114" spans="1:51" ht="30">
      <c r="A114" s="258"/>
      <c r="B114" s="185" t="s">
        <v>11</v>
      </c>
      <c r="C114" s="186"/>
      <c r="D114" s="6" t="s">
        <v>12</v>
      </c>
      <c r="E114" s="6">
        <v>1</v>
      </c>
      <c r="F114" s="6">
        <v>2</v>
      </c>
      <c r="G114" s="6">
        <v>3</v>
      </c>
      <c r="H114" s="6">
        <v>4</v>
      </c>
      <c r="I114" s="6">
        <v>5</v>
      </c>
      <c r="J114" s="6">
        <v>6</v>
      </c>
      <c r="K114" s="6">
        <v>7</v>
      </c>
      <c r="L114" s="6">
        <v>9</v>
      </c>
      <c r="M114" s="6">
        <v>10</v>
      </c>
      <c r="N114" s="94"/>
      <c r="O114" s="57" t="s">
        <v>101</v>
      </c>
      <c r="P114" s="56" t="s">
        <v>104</v>
      </c>
      <c r="Q114" s="4"/>
      <c r="R114" s="4"/>
      <c r="S114" s="18"/>
      <c r="T114" s="18"/>
      <c r="U114" s="18"/>
      <c r="V114" s="4"/>
      <c r="W114" s="4"/>
      <c r="X114" s="4"/>
      <c r="Y114" s="176"/>
      <c r="AB114" s="30"/>
      <c r="AC114" s="30"/>
      <c r="AD114" s="4"/>
      <c r="AE114" s="29"/>
      <c r="AF114" s="25"/>
      <c r="AG114" s="25"/>
      <c r="AH114" s="25"/>
      <c r="AI114" s="25"/>
      <c r="AJ114" s="25"/>
      <c r="AK114" s="4"/>
      <c r="AL114" s="83" t="s">
        <v>35</v>
      </c>
      <c r="AM114" s="84" t="s">
        <v>88</v>
      </c>
      <c r="AN114" s="176"/>
      <c r="AO114" s="19"/>
      <c r="AP114" s="19"/>
      <c r="AQ114" s="19"/>
      <c r="AR114" s="19"/>
      <c r="AS114" s="4"/>
      <c r="AT114" s="29"/>
      <c r="AU114" s="29"/>
      <c r="AV114" s="46"/>
      <c r="AW114" s="42" t="s">
        <v>24</v>
      </c>
      <c r="AX114" s="42">
        <f>X110+AM110+AU110</f>
        <v>0.7467375886524823</v>
      </c>
      <c r="AY114" s="50"/>
    </row>
    <row r="115" spans="1:51">
      <c r="A115" s="258"/>
      <c r="B115" s="187"/>
      <c r="C115" s="188"/>
      <c r="D115" s="6" t="s">
        <v>13</v>
      </c>
      <c r="E115" s="35">
        <v>0</v>
      </c>
      <c r="F115" s="35">
        <v>0</v>
      </c>
      <c r="G115" s="35">
        <v>0.57999999999999996</v>
      </c>
      <c r="H115" s="35">
        <v>0.9</v>
      </c>
      <c r="I115" s="35">
        <v>1.1200000000000001</v>
      </c>
      <c r="J115" s="35">
        <v>1.24</v>
      </c>
      <c r="K115" s="35">
        <v>1.32</v>
      </c>
      <c r="L115" s="35">
        <v>1.46</v>
      </c>
      <c r="M115" s="35">
        <v>1.49</v>
      </c>
      <c r="N115" s="94"/>
      <c r="Q115" s="4"/>
      <c r="R115" s="4"/>
      <c r="S115" s="18"/>
      <c r="T115" s="18"/>
      <c r="U115" s="18"/>
      <c r="V115" s="4"/>
      <c r="W115" s="4"/>
      <c r="X115" s="4"/>
      <c r="Y115" s="176"/>
      <c r="AB115" s="30"/>
      <c r="AC115" s="30"/>
      <c r="AD115" s="4"/>
      <c r="AE115" s="29"/>
      <c r="AF115" s="25"/>
      <c r="AG115" s="25"/>
      <c r="AH115" s="25"/>
      <c r="AI115" s="25"/>
      <c r="AJ115" s="25"/>
      <c r="AK115" s="4"/>
      <c r="AL115" s="83" t="s">
        <v>36</v>
      </c>
      <c r="AM115" s="84" t="s">
        <v>89</v>
      </c>
      <c r="AN115" s="176"/>
      <c r="AO115" s="30"/>
      <c r="AP115" s="30"/>
      <c r="AQ115" s="30"/>
      <c r="AR115" s="30"/>
      <c r="AS115" s="4"/>
      <c r="AT115" s="29"/>
      <c r="AU115" s="29"/>
      <c r="AV115" s="46"/>
      <c r="AW115" s="41" t="s">
        <v>25</v>
      </c>
      <c r="AX115" s="41">
        <v>0</v>
      </c>
      <c r="AY115" s="50"/>
    </row>
    <row r="116" spans="1:51">
      <c r="A116" s="258"/>
      <c r="B116" s="189" t="s">
        <v>9</v>
      </c>
      <c r="C116" s="190"/>
      <c r="D116" s="7">
        <v>0.57999999999999996</v>
      </c>
      <c r="E116" s="191"/>
      <c r="F116" s="192"/>
      <c r="G116" s="192"/>
      <c r="H116" s="192"/>
      <c r="I116" s="192"/>
      <c r="J116" s="192"/>
      <c r="K116" s="48"/>
      <c r="L116" s="48"/>
      <c r="M116" s="48"/>
      <c r="N116" s="94"/>
      <c r="Q116" s="4"/>
      <c r="R116" s="4"/>
      <c r="S116" s="18"/>
      <c r="T116" s="18"/>
      <c r="U116" s="18"/>
      <c r="V116" s="4"/>
      <c r="W116" s="4"/>
      <c r="X116" s="4"/>
      <c r="Y116" s="176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83" t="s">
        <v>37</v>
      </c>
      <c r="AM116" s="84" t="s">
        <v>90</v>
      </c>
      <c r="AN116" s="176"/>
      <c r="AO116" s="156" t="s">
        <v>113</v>
      </c>
      <c r="AP116" s="157"/>
      <c r="AQ116" s="4"/>
      <c r="AR116" s="4"/>
      <c r="AS116" s="4"/>
      <c r="AT116" s="4"/>
      <c r="AU116" s="4"/>
      <c r="AV116" s="46"/>
      <c r="AW116" s="4"/>
      <c r="AX116" s="4"/>
      <c r="AY116" s="50"/>
    </row>
    <row r="117" spans="1:51" ht="30">
      <c r="A117" s="258"/>
      <c r="B117" s="52"/>
      <c r="C117" s="52"/>
      <c r="D117" s="52"/>
      <c r="E117" s="52"/>
      <c r="H117" s="52"/>
      <c r="I117" s="52"/>
      <c r="J117" s="52"/>
      <c r="K117" s="52"/>
      <c r="L117" s="52"/>
      <c r="M117" s="47"/>
      <c r="N117" s="94"/>
      <c r="Q117" s="4"/>
      <c r="R117" s="4"/>
      <c r="S117" s="18"/>
      <c r="T117" s="18"/>
      <c r="U117" s="18"/>
      <c r="V117" s="4"/>
      <c r="W117" s="4"/>
      <c r="X117" s="4"/>
      <c r="Y117" s="176"/>
      <c r="Z117" s="4"/>
      <c r="AC117" s="4"/>
      <c r="AD117" s="4"/>
      <c r="AE117" s="4"/>
      <c r="AF117" s="4"/>
      <c r="AG117" s="4"/>
      <c r="AH117" s="4"/>
      <c r="AI117" s="4"/>
      <c r="AJ117" s="4"/>
      <c r="AK117" s="4"/>
      <c r="AL117" s="58" t="s">
        <v>96</v>
      </c>
      <c r="AM117" s="56" t="s">
        <v>91</v>
      </c>
      <c r="AN117" s="176"/>
      <c r="AO117" s="44" t="s">
        <v>29</v>
      </c>
      <c r="AP117" s="44" t="s">
        <v>76</v>
      </c>
      <c r="AQ117" s="4"/>
      <c r="AR117" s="4"/>
      <c r="AS117" s="4"/>
      <c r="AT117" s="4"/>
      <c r="AU117" s="4"/>
      <c r="AV117" s="46"/>
      <c r="AW117" s="4"/>
      <c r="AX117" s="4"/>
      <c r="AY117" s="50"/>
    </row>
    <row r="118" spans="1:51" ht="30">
      <c r="A118" s="258"/>
      <c r="B118" s="161" t="s">
        <v>15</v>
      </c>
      <c r="C118" s="161"/>
      <c r="D118" s="161"/>
      <c r="E118" s="4"/>
      <c r="H118" s="4"/>
      <c r="I118" s="4"/>
      <c r="J118" s="4"/>
      <c r="K118" s="4"/>
      <c r="L118" s="4"/>
      <c r="M118" s="4"/>
      <c r="N118" s="94"/>
      <c r="Q118" s="4"/>
      <c r="R118" s="4"/>
      <c r="S118" s="18"/>
      <c r="T118" s="18"/>
      <c r="U118" s="18"/>
      <c r="V118" s="4"/>
      <c r="W118" s="4"/>
      <c r="X118" s="4"/>
      <c r="Y118" s="176"/>
      <c r="Z118" s="227" t="s">
        <v>182</v>
      </c>
      <c r="AA118" s="228"/>
      <c r="AC118" s="4"/>
      <c r="AD118" s="4"/>
      <c r="AE118" s="4"/>
      <c r="AF118" s="4"/>
      <c r="AG118" s="4"/>
      <c r="AH118" s="4"/>
      <c r="AI118" s="4"/>
      <c r="AJ118" s="4"/>
      <c r="AK118" s="4"/>
      <c r="AL118" s="83" t="s">
        <v>97</v>
      </c>
      <c r="AM118" s="84" t="s">
        <v>92</v>
      </c>
      <c r="AN118" s="176"/>
      <c r="AO118" s="44" t="s">
        <v>30</v>
      </c>
      <c r="AP118" s="44" t="s">
        <v>79</v>
      </c>
      <c r="AQ118" s="4"/>
      <c r="AR118" s="4"/>
      <c r="AS118" s="4"/>
      <c r="AT118" s="4"/>
      <c r="AU118" s="4"/>
      <c r="AV118" s="46"/>
      <c r="AW118" s="4"/>
      <c r="AX118" s="4"/>
      <c r="AY118" s="50"/>
    </row>
    <row r="119" spans="1:51" ht="30">
      <c r="A119" s="258"/>
      <c r="B119" s="5" t="s">
        <v>10</v>
      </c>
      <c r="C119" s="8">
        <f>(C112-3)/3</f>
        <v>0.13763998649105039</v>
      </c>
      <c r="D119" s="77">
        <f>C119*100</f>
        <v>13.763998649105039</v>
      </c>
      <c r="E119" s="4"/>
      <c r="H119" s="4"/>
      <c r="I119" s="4"/>
      <c r="J119" s="4"/>
      <c r="K119" s="4"/>
      <c r="L119" s="4"/>
      <c r="M119" s="4"/>
      <c r="N119" s="94"/>
      <c r="Q119" s="4"/>
      <c r="R119" s="4"/>
      <c r="S119" s="18"/>
      <c r="T119" s="18"/>
      <c r="U119" s="18"/>
      <c r="V119" s="4"/>
      <c r="W119" s="4"/>
      <c r="X119" s="4"/>
      <c r="Y119" s="176"/>
      <c r="Z119" s="225" t="s">
        <v>224</v>
      </c>
      <c r="AA119" s="226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83" t="s">
        <v>98</v>
      </c>
      <c r="AM119" s="84" t="s">
        <v>93</v>
      </c>
      <c r="AN119" s="176"/>
      <c r="AO119" s="44" t="s">
        <v>31</v>
      </c>
      <c r="AP119" s="44" t="s">
        <v>82</v>
      </c>
      <c r="AQ119" s="4"/>
      <c r="AR119" s="4"/>
      <c r="AS119" s="4"/>
      <c r="AT119" s="4"/>
      <c r="AU119" s="4"/>
      <c r="AV119" s="46"/>
      <c r="AW119" s="4"/>
      <c r="AX119" s="4"/>
      <c r="AY119" s="50"/>
    </row>
    <row r="120" spans="1:51">
      <c r="A120" s="259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69"/>
      <c r="N120" s="49"/>
      <c r="O120" s="69"/>
      <c r="P120" s="69"/>
      <c r="Q120" s="69"/>
      <c r="R120" s="69"/>
      <c r="S120" s="79"/>
      <c r="T120" s="79"/>
      <c r="U120" s="79"/>
      <c r="V120" s="69"/>
      <c r="W120" s="69"/>
      <c r="X120" s="69"/>
      <c r="Y120" s="177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51"/>
    </row>
  </sheetData>
  <mergeCells count="169">
    <mergeCell ref="A1:AY1"/>
    <mergeCell ref="A2:A20"/>
    <mergeCell ref="B2:AY2"/>
    <mergeCell ref="F3:F7"/>
    <mergeCell ref="O3:P3"/>
    <mergeCell ref="R3:U3"/>
    <mergeCell ref="W3:X3"/>
    <mergeCell ref="B13:L13"/>
    <mergeCell ref="B14:C15"/>
    <mergeCell ref="B16:C16"/>
    <mergeCell ref="E16:J16"/>
    <mergeCell ref="AO16:AP16"/>
    <mergeCell ref="B18:D18"/>
    <mergeCell ref="Z18:AA18"/>
    <mergeCell ref="AT3:AU3"/>
    <mergeCell ref="AW3:AX3"/>
    <mergeCell ref="AB4:AC4"/>
    <mergeCell ref="AQ4:AR4"/>
    <mergeCell ref="B11:C11"/>
    <mergeCell ref="O11:P11"/>
    <mergeCell ref="Y3:Y20"/>
    <mergeCell ref="Z3:AC3"/>
    <mergeCell ref="AE3:AJ3"/>
    <mergeCell ref="AL3:AM3"/>
    <mergeCell ref="AN3:AN19"/>
    <mergeCell ref="AO3:AR3"/>
    <mergeCell ref="AL12:AM12"/>
    <mergeCell ref="Z19:AA19"/>
    <mergeCell ref="AO23:AR23"/>
    <mergeCell ref="AT23:AU23"/>
    <mergeCell ref="AW23:AX23"/>
    <mergeCell ref="AB24:AC24"/>
    <mergeCell ref="AQ24:AR24"/>
    <mergeCell ref="AO36:AP36"/>
    <mergeCell ref="B20:L20"/>
    <mergeCell ref="A22:A40"/>
    <mergeCell ref="B22:AY22"/>
    <mergeCell ref="F23:F27"/>
    <mergeCell ref="O23:P23"/>
    <mergeCell ref="R23:U23"/>
    <mergeCell ref="W23:X23"/>
    <mergeCell ref="Y23:Y40"/>
    <mergeCell ref="Z23:AC23"/>
    <mergeCell ref="AE23:AJ23"/>
    <mergeCell ref="B31:C31"/>
    <mergeCell ref="O31:P31"/>
    <mergeCell ref="AL32:AM32"/>
    <mergeCell ref="B33:L33"/>
    <mergeCell ref="B34:C35"/>
    <mergeCell ref="B36:C36"/>
    <mergeCell ref="E36:J36"/>
    <mergeCell ref="AL23:AM23"/>
    <mergeCell ref="AN23:AN39"/>
    <mergeCell ref="B38:D38"/>
    <mergeCell ref="Z38:AA38"/>
    <mergeCell ref="Z39:AA39"/>
    <mergeCell ref="B40:L40"/>
    <mergeCell ref="B58:D58"/>
    <mergeCell ref="Z58:AA58"/>
    <mergeCell ref="AT43:AU43"/>
    <mergeCell ref="AW43:AX43"/>
    <mergeCell ref="AB44:AC44"/>
    <mergeCell ref="AQ44:AR44"/>
    <mergeCell ref="B51:C51"/>
    <mergeCell ref="O51:P51"/>
    <mergeCell ref="Y43:Y60"/>
    <mergeCell ref="Z43:AC43"/>
    <mergeCell ref="AE43:AJ43"/>
    <mergeCell ref="AL43:AM43"/>
    <mergeCell ref="AN43:AN59"/>
    <mergeCell ref="Z59:AA59"/>
    <mergeCell ref="B42:AY42"/>
    <mergeCell ref="F43:F47"/>
    <mergeCell ref="O43:P43"/>
    <mergeCell ref="R43:U43"/>
    <mergeCell ref="W43:X43"/>
    <mergeCell ref="B53:L53"/>
    <mergeCell ref="B54:C55"/>
    <mergeCell ref="B56:C56"/>
    <mergeCell ref="E56:J56"/>
    <mergeCell ref="AO56:AP56"/>
    <mergeCell ref="AO43:AR43"/>
    <mergeCell ref="AL52:AM52"/>
    <mergeCell ref="AO63:AR63"/>
    <mergeCell ref="AT63:AU63"/>
    <mergeCell ref="AW63:AX63"/>
    <mergeCell ref="AB64:AC64"/>
    <mergeCell ref="AQ64:AR64"/>
    <mergeCell ref="AO76:AP76"/>
    <mergeCell ref="B60:L60"/>
    <mergeCell ref="A62:A80"/>
    <mergeCell ref="B62:AY62"/>
    <mergeCell ref="F63:F67"/>
    <mergeCell ref="O63:P63"/>
    <mergeCell ref="R63:U63"/>
    <mergeCell ref="W63:X63"/>
    <mergeCell ref="Y63:Y80"/>
    <mergeCell ref="Z63:AC63"/>
    <mergeCell ref="AE63:AJ63"/>
    <mergeCell ref="B71:C71"/>
    <mergeCell ref="O71:P71"/>
    <mergeCell ref="AL72:AM72"/>
    <mergeCell ref="B73:L73"/>
    <mergeCell ref="B74:C75"/>
    <mergeCell ref="B76:C76"/>
    <mergeCell ref="E76:J76"/>
    <mergeCell ref="AL63:AM63"/>
    <mergeCell ref="AN63:AN79"/>
    <mergeCell ref="B78:D78"/>
    <mergeCell ref="Z78:AA78"/>
    <mergeCell ref="Z79:AA79"/>
    <mergeCell ref="B80:L80"/>
    <mergeCell ref="A42:A60"/>
    <mergeCell ref="A82:A100"/>
    <mergeCell ref="B82:AY82"/>
    <mergeCell ref="F83:F87"/>
    <mergeCell ref="O83:P83"/>
    <mergeCell ref="R83:U83"/>
    <mergeCell ref="W83:X83"/>
    <mergeCell ref="B93:L93"/>
    <mergeCell ref="B94:C95"/>
    <mergeCell ref="B96:C96"/>
    <mergeCell ref="E96:J96"/>
    <mergeCell ref="AO96:AP96"/>
    <mergeCell ref="B98:D98"/>
    <mergeCell ref="Z98:AA98"/>
    <mergeCell ref="AT83:AU83"/>
    <mergeCell ref="AW83:AX83"/>
    <mergeCell ref="AB84:AC84"/>
    <mergeCell ref="AQ84:AR84"/>
    <mergeCell ref="B91:C91"/>
    <mergeCell ref="A102:A120"/>
    <mergeCell ref="B102:AY102"/>
    <mergeCell ref="F103:F107"/>
    <mergeCell ref="O103:P103"/>
    <mergeCell ref="R103:U103"/>
    <mergeCell ref="W103:X103"/>
    <mergeCell ref="Y103:Y120"/>
    <mergeCell ref="Z103:AC103"/>
    <mergeCell ref="AE103:AJ103"/>
    <mergeCell ref="AL103:AM103"/>
    <mergeCell ref="AN103:AN119"/>
    <mergeCell ref="AO103:AR103"/>
    <mergeCell ref="AT103:AU103"/>
    <mergeCell ref="AW103:AX103"/>
    <mergeCell ref="AB104:AC104"/>
    <mergeCell ref="AQ104:AR104"/>
    <mergeCell ref="AO116:AP116"/>
    <mergeCell ref="B118:D118"/>
    <mergeCell ref="AO83:AR83"/>
    <mergeCell ref="AL92:AM92"/>
    <mergeCell ref="Z99:AA99"/>
    <mergeCell ref="B100:L100"/>
    <mergeCell ref="Z118:AA118"/>
    <mergeCell ref="Z119:AA119"/>
    <mergeCell ref="B120:L120"/>
    <mergeCell ref="B111:C111"/>
    <mergeCell ref="O111:P111"/>
    <mergeCell ref="AL112:AM112"/>
    <mergeCell ref="B113:L113"/>
    <mergeCell ref="B114:C115"/>
    <mergeCell ref="B116:C116"/>
    <mergeCell ref="E116:J116"/>
    <mergeCell ref="O91:P91"/>
    <mergeCell ref="Y83:Y100"/>
    <mergeCell ref="Z83:AC83"/>
    <mergeCell ref="AE83:AJ83"/>
    <mergeCell ref="AL83:AM83"/>
    <mergeCell ref="AN83:AN9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P16" sqref="P16"/>
    </sheetView>
  </sheetViews>
  <sheetFormatPr baseColWidth="10" defaultRowHeight="15" x14ac:dyDescent="0"/>
  <sheetData>
    <row r="1" spans="1:14">
      <c r="A1" s="234" t="s">
        <v>128</v>
      </c>
      <c r="B1" s="234" t="s">
        <v>114</v>
      </c>
      <c r="C1" s="234"/>
      <c r="D1" s="234"/>
      <c r="E1" s="234"/>
      <c r="F1" s="234"/>
      <c r="G1" s="235"/>
      <c r="H1" s="238"/>
    </row>
    <row r="2" spans="1:14">
      <c r="A2" s="234"/>
      <c r="B2" s="236" t="s">
        <v>76</v>
      </c>
      <c r="C2" s="236"/>
      <c r="D2" s="236" t="s">
        <v>79</v>
      </c>
      <c r="E2" s="236"/>
      <c r="F2" s="236" t="s">
        <v>82</v>
      </c>
      <c r="G2" s="237"/>
      <c r="H2" s="238"/>
    </row>
    <row r="3" spans="1:14" ht="60">
      <c r="A3" s="6" t="s">
        <v>57</v>
      </c>
      <c r="B3" s="70" t="s">
        <v>143</v>
      </c>
      <c r="C3" s="70" t="s">
        <v>144</v>
      </c>
      <c r="D3" s="70" t="s">
        <v>145</v>
      </c>
      <c r="E3" s="70" t="s">
        <v>146</v>
      </c>
      <c r="F3" s="70" t="s">
        <v>154</v>
      </c>
      <c r="G3" s="89" t="s">
        <v>155</v>
      </c>
      <c r="H3" s="238"/>
    </row>
    <row r="4" spans="1:14">
      <c r="A4" s="35" t="s">
        <v>131</v>
      </c>
      <c r="B4" s="37" t="s">
        <v>121</v>
      </c>
      <c r="C4" s="37"/>
      <c r="D4" s="37" t="s">
        <v>121</v>
      </c>
      <c r="E4" s="37"/>
      <c r="F4" s="37" t="s">
        <v>121</v>
      </c>
      <c r="G4" s="90"/>
      <c r="H4" s="92"/>
    </row>
    <row r="5" spans="1:14">
      <c r="A5" s="35" t="s">
        <v>129</v>
      </c>
      <c r="B5" s="37" t="s">
        <v>121</v>
      </c>
      <c r="C5" s="37"/>
      <c r="D5" s="37" t="s">
        <v>121</v>
      </c>
      <c r="E5" s="37"/>
      <c r="F5" s="37" t="s">
        <v>121</v>
      </c>
      <c r="G5" s="90"/>
      <c r="H5" s="92"/>
    </row>
    <row r="6" spans="1:14">
      <c r="A6" s="35" t="s">
        <v>130</v>
      </c>
      <c r="B6" s="37" t="s">
        <v>121</v>
      </c>
      <c r="C6" s="37"/>
      <c r="D6" s="37" t="s">
        <v>121</v>
      </c>
      <c r="E6" s="37"/>
      <c r="F6" s="37" t="s">
        <v>121</v>
      </c>
      <c r="G6" s="90"/>
      <c r="H6" s="92"/>
    </row>
    <row r="7" spans="1:14">
      <c r="A7" s="35" t="s">
        <v>132</v>
      </c>
      <c r="B7" s="37" t="s">
        <v>121</v>
      </c>
      <c r="C7" s="37"/>
      <c r="D7" s="37" t="s">
        <v>121</v>
      </c>
      <c r="E7" s="37"/>
      <c r="F7" s="37" t="s">
        <v>121</v>
      </c>
      <c r="G7" s="90"/>
      <c r="H7" s="92"/>
    </row>
    <row r="8" spans="1:14">
      <c r="A8" s="35" t="s">
        <v>133</v>
      </c>
      <c r="B8" s="37" t="s">
        <v>121</v>
      </c>
      <c r="C8" s="37"/>
      <c r="D8" s="37" t="s">
        <v>121</v>
      </c>
      <c r="E8" s="37"/>
      <c r="F8" s="37" t="s">
        <v>121</v>
      </c>
      <c r="G8" s="90"/>
      <c r="H8" s="92"/>
    </row>
    <row r="9" spans="1:14">
      <c r="A9" s="81" t="s">
        <v>134</v>
      </c>
      <c r="B9" s="37" t="s">
        <v>121</v>
      </c>
      <c r="C9" s="37"/>
      <c r="D9" s="37" t="s">
        <v>121</v>
      </c>
      <c r="E9" s="37"/>
      <c r="F9" s="37" t="s">
        <v>121</v>
      </c>
      <c r="G9" s="90"/>
      <c r="H9" s="92"/>
    </row>
    <row r="10" spans="1:14">
      <c r="G10" s="78"/>
    </row>
    <row r="11" spans="1:14">
      <c r="A11" s="243" t="s">
        <v>128</v>
      </c>
      <c r="B11" s="245" t="s">
        <v>127</v>
      </c>
      <c r="C11" s="246"/>
      <c r="D11" s="246"/>
      <c r="E11" s="246"/>
      <c r="F11" s="246"/>
      <c r="G11" s="246"/>
      <c r="H11" s="246"/>
      <c r="I11" s="246"/>
      <c r="J11" s="246"/>
      <c r="K11" s="246"/>
      <c r="L11" s="246"/>
      <c r="M11" s="246"/>
      <c r="N11" s="247"/>
    </row>
    <row r="12" spans="1:14">
      <c r="A12" s="244"/>
      <c r="B12" s="248"/>
      <c r="C12" s="249"/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250"/>
    </row>
    <row r="13" spans="1:14">
      <c r="A13" s="70" t="s">
        <v>57</v>
      </c>
      <c r="B13" s="251"/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3"/>
    </row>
    <row r="14" spans="1:14" ht="41" customHeight="1">
      <c r="A14" s="71" t="s">
        <v>131</v>
      </c>
      <c r="B14" s="239" t="s">
        <v>142</v>
      </c>
      <c r="C14" s="240"/>
      <c r="D14" s="241"/>
      <c r="E14" s="11" t="s">
        <v>224</v>
      </c>
      <c r="F14" s="11" t="s">
        <v>201</v>
      </c>
      <c r="G14" s="9" t="s">
        <v>207</v>
      </c>
      <c r="H14" s="242" t="s">
        <v>209</v>
      </c>
      <c r="I14" s="242"/>
      <c r="J14" s="242"/>
      <c r="K14" s="242"/>
      <c r="L14" s="242"/>
      <c r="M14" s="242"/>
      <c r="N14" s="242"/>
    </row>
    <row r="15" spans="1:14" ht="41" customHeight="1">
      <c r="A15" s="71" t="s">
        <v>129</v>
      </c>
      <c r="B15" s="239" t="s">
        <v>142</v>
      </c>
      <c r="C15" s="240"/>
      <c r="D15" s="241"/>
      <c r="E15" s="11" t="s">
        <v>224</v>
      </c>
      <c r="F15" s="40" t="s">
        <v>202</v>
      </c>
      <c r="G15" s="9" t="s">
        <v>207</v>
      </c>
      <c r="H15" s="242" t="s">
        <v>210</v>
      </c>
      <c r="I15" s="242"/>
      <c r="J15" s="242"/>
      <c r="K15" s="242"/>
      <c r="L15" s="242"/>
      <c r="M15" s="242"/>
      <c r="N15" s="242"/>
    </row>
    <row r="16" spans="1:14" ht="41" customHeight="1">
      <c r="A16" s="71" t="s">
        <v>130</v>
      </c>
      <c r="B16" s="239" t="s">
        <v>142</v>
      </c>
      <c r="C16" s="240"/>
      <c r="D16" s="241"/>
      <c r="E16" s="11" t="s">
        <v>224</v>
      </c>
      <c r="F16" s="40" t="s">
        <v>203</v>
      </c>
      <c r="G16" s="9" t="s">
        <v>207</v>
      </c>
      <c r="H16" s="242" t="s">
        <v>211</v>
      </c>
      <c r="I16" s="242"/>
      <c r="J16" s="242"/>
      <c r="K16" s="242"/>
      <c r="L16" s="242"/>
      <c r="M16" s="242"/>
      <c r="N16" s="242"/>
    </row>
    <row r="17" spans="1:14" ht="41" customHeight="1">
      <c r="A17" s="71" t="s">
        <v>132</v>
      </c>
      <c r="B17" s="239" t="s">
        <v>142</v>
      </c>
      <c r="C17" s="240"/>
      <c r="D17" s="241"/>
      <c r="E17" s="11" t="s">
        <v>224</v>
      </c>
      <c r="F17" s="40" t="s">
        <v>204</v>
      </c>
      <c r="G17" s="9" t="s">
        <v>207</v>
      </c>
      <c r="H17" s="242" t="s">
        <v>212</v>
      </c>
      <c r="I17" s="242"/>
      <c r="J17" s="242"/>
      <c r="K17" s="242"/>
      <c r="L17" s="242"/>
      <c r="M17" s="242"/>
      <c r="N17" s="242"/>
    </row>
    <row r="18" spans="1:14" ht="41" customHeight="1">
      <c r="A18" s="71" t="s">
        <v>133</v>
      </c>
      <c r="B18" s="239" t="s">
        <v>142</v>
      </c>
      <c r="C18" s="240"/>
      <c r="D18" s="241"/>
      <c r="E18" s="11" t="s">
        <v>224</v>
      </c>
      <c r="F18" s="40" t="s">
        <v>205</v>
      </c>
      <c r="G18" s="9" t="s">
        <v>207</v>
      </c>
      <c r="H18" s="242" t="s">
        <v>213</v>
      </c>
      <c r="I18" s="242"/>
      <c r="J18" s="242"/>
      <c r="K18" s="242"/>
      <c r="L18" s="242"/>
      <c r="M18" s="242"/>
      <c r="N18" s="242"/>
    </row>
    <row r="19" spans="1:14" ht="41" customHeight="1">
      <c r="A19" s="71" t="s">
        <v>134</v>
      </c>
      <c r="B19" s="239" t="s">
        <v>142</v>
      </c>
      <c r="C19" s="240"/>
      <c r="D19" s="241"/>
      <c r="E19" s="11" t="s">
        <v>224</v>
      </c>
      <c r="F19" s="40" t="s">
        <v>206</v>
      </c>
      <c r="G19" s="9" t="s">
        <v>207</v>
      </c>
      <c r="H19" s="242" t="s">
        <v>214</v>
      </c>
      <c r="I19" s="242"/>
      <c r="J19" s="242"/>
      <c r="K19" s="242"/>
      <c r="L19" s="242"/>
      <c r="M19" s="242"/>
      <c r="N19" s="242"/>
    </row>
  </sheetData>
  <mergeCells count="20">
    <mergeCell ref="A1:A2"/>
    <mergeCell ref="B1:G1"/>
    <mergeCell ref="H1:H3"/>
    <mergeCell ref="B2:C2"/>
    <mergeCell ref="D2:E2"/>
    <mergeCell ref="F2:G2"/>
    <mergeCell ref="A11:A12"/>
    <mergeCell ref="B11:N13"/>
    <mergeCell ref="B14:D14"/>
    <mergeCell ref="H14:N14"/>
    <mergeCell ref="B15:D15"/>
    <mergeCell ref="H15:N15"/>
    <mergeCell ref="B19:D19"/>
    <mergeCell ref="H19:N19"/>
    <mergeCell ref="B16:D16"/>
    <mergeCell ref="H16:N16"/>
    <mergeCell ref="B17:D17"/>
    <mergeCell ref="H17:N17"/>
    <mergeCell ref="B18:D18"/>
    <mergeCell ref="H18:N1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0"/>
  <sheetViews>
    <sheetView topLeftCell="AL58" workbookViewId="0">
      <selection activeCell="AX14" sqref="AX14"/>
    </sheetView>
  </sheetViews>
  <sheetFormatPr baseColWidth="10" defaultRowHeight="15" x14ac:dyDescent="0"/>
  <cols>
    <col min="1" max="1" width="3" customWidth="1"/>
    <col min="14" max="14" width="1.83203125" customWidth="1"/>
    <col min="17" max="17" width="2" customWidth="1"/>
    <col min="22" max="22" width="1.6640625" customWidth="1"/>
    <col min="25" max="25" width="1.83203125" customWidth="1"/>
    <col min="27" max="27" width="13" customWidth="1"/>
    <col min="30" max="30" width="1.33203125" customWidth="1"/>
    <col min="37" max="37" width="1.6640625" customWidth="1"/>
    <col min="40" max="40" width="1.1640625" customWidth="1"/>
    <col min="45" max="45" width="1.6640625" customWidth="1"/>
    <col min="48" max="48" width="2.6640625" customWidth="1"/>
    <col min="51" max="51" width="1.1640625" customWidth="1"/>
  </cols>
  <sheetData>
    <row r="1" spans="1:51" ht="25">
      <c r="A1" s="231" t="s">
        <v>225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3"/>
    </row>
    <row r="2" spans="1:51" ht="20">
      <c r="A2" s="257"/>
      <c r="B2" s="168" t="s">
        <v>137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9"/>
    </row>
    <row r="3" spans="1:51" ht="20">
      <c r="A3" s="258"/>
      <c r="B3" s="35" t="s">
        <v>0</v>
      </c>
      <c r="C3" s="35" t="s">
        <v>1</v>
      </c>
      <c r="D3" s="35" t="s">
        <v>2</v>
      </c>
      <c r="E3" s="35" t="s">
        <v>3</v>
      </c>
      <c r="F3" s="170" t="s">
        <v>8</v>
      </c>
      <c r="G3" s="35" t="s">
        <v>0</v>
      </c>
      <c r="H3" s="35" t="s">
        <v>1</v>
      </c>
      <c r="I3" s="35" t="s">
        <v>2</v>
      </c>
      <c r="J3" s="35" t="s">
        <v>3</v>
      </c>
      <c r="K3" s="35" t="s">
        <v>4</v>
      </c>
      <c r="L3" s="10" t="s">
        <v>5</v>
      </c>
      <c r="M3" s="23"/>
      <c r="N3" s="94"/>
      <c r="O3" s="156" t="s">
        <v>114</v>
      </c>
      <c r="P3" s="157"/>
      <c r="Q3" s="3"/>
      <c r="R3" s="171" t="s">
        <v>46</v>
      </c>
      <c r="S3" s="172"/>
      <c r="T3" s="172"/>
      <c r="U3" s="173"/>
      <c r="V3" s="3"/>
      <c r="W3" s="174" t="s">
        <v>52</v>
      </c>
      <c r="X3" s="175"/>
      <c r="Y3" s="176"/>
      <c r="Z3" s="178" t="s">
        <v>48</v>
      </c>
      <c r="AA3" s="179"/>
      <c r="AB3" s="179"/>
      <c r="AC3" s="180"/>
      <c r="AD3" s="3"/>
      <c r="AE3" s="178" t="s">
        <v>54</v>
      </c>
      <c r="AF3" s="179"/>
      <c r="AG3" s="179"/>
      <c r="AH3" s="179"/>
      <c r="AI3" s="179"/>
      <c r="AJ3" s="180"/>
      <c r="AK3" s="3"/>
      <c r="AL3" s="174" t="s">
        <v>55</v>
      </c>
      <c r="AM3" s="175"/>
      <c r="AN3" s="176"/>
      <c r="AO3" s="178" t="s">
        <v>49</v>
      </c>
      <c r="AP3" s="179"/>
      <c r="AQ3" s="179"/>
      <c r="AR3" s="180"/>
      <c r="AS3" s="4"/>
      <c r="AT3" s="174" t="s">
        <v>51</v>
      </c>
      <c r="AU3" s="175"/>
      <c r="AV3" s="36"/>
      <c r="AW3" s="174" t="s">
        <v>27</v>
      </c>
      <c r="AX3" s="175"/>
      <c r="AY3" s="50"/>
    </row>
    <row r="4" spans="1:51" ht="30">
      <c r="A4" s="258"/>
      <c r="B4" s="35" t="s">
        <v>1</v>
      </c>
      <c r="C4" s="2">
        <v>1</v>
      </c>
      <c r="D4" s="37">
        <v>3</v>
      </c>
      <c r="E4" s="37">
        <v>3</v>
      </c>
      <c r="F4" s="170"/>
      <c r="G4" s="35" t="s">
        <v>1</v>
      </c>
      <c r="H4" s="38">
        <f>C4/C7</f>
        <v>0.60000000000000009</v>
      </c>
      <c r="I4" s="37">
        <f>D4/D7</f>
        <v>0.6</v>
      </c>
      <c r="J4" s="37">
        <f>E4/E7</f>
        <v>0.6</v>
      </c>
      <c r="K4" s="37">
        <f>SUM(H4:J4)</f>
        <v>1.8000000000000003</v>
      </c>
      <c r="L4" s="2">
        <f>K4/C9</f>
        <v>0.60000000000000009</v>
      </c>
      <c r="M4" s="24"/>
      <c r="N4" s="94"/>
      <c r="O4" s="58" t="s">
        <v>17</v>
      </c>
      <c r="P4" s="56" t="s">
        <v>78</v>
      </c>
      <c r="Q4" s="18"/>
      <c r="R4" s="17" t="s">
        <v>26</v>
      </c>
      <c r="S4" s="35" t="s">
        <v>1</v>
      </c>
      <c r="T4" s="35" t="s">
        <v>2</v>
      </c>
      <c r="U4" s="35" t="s">
        <v>3</v>
      </c>
      <c r="V4" s="13"/>
      <c r="W4" s="32" t="s">
        <v>26</v>
      </c>
      <c r="X4" s="72" t="s">
        <v>53</v>
      </c>
      <c r="Y4" s="176"/>
      <c r="Z4" s="35" t="s">
        <v>32</v>
      </c>
      <c r="AA4" s="71" t="s">
        <v>47</v>
      </c>
      <c r="AB4" s="178" t="s">
        <v>43</v>
      </c>
      <c r="AC4" s="180"/>
      <c r="AD4" s="4"/>
      <c r="AE4" s="10" t="s">
        <v>26</v>
      </c>
      <c r="AF4" s="35" t="s">
        <v>35</v>
      </c>
      <c r="AG4" s="35" t="s">
        <v>36</v>
      </c>
      <c r="AH4" s="35" t="s">
        <v>37</v>
      </c>
      <c r="AI4" s="35" t="s">
        <v>97</v>
      </c>
      <c r="AJ4" s="35" t="s">
        <v>98</v>
      </c>
      <c r="AK4" s="4"/>
      <c r="AL4" s="10" t="s">
        <v>26</v>
      </c>
      <c r="AM4" s="72" t="s">
        <v>53</v>
      </c>
      <c r="AN4" s="176"/>
      <c r="AO4" s="10" t="s">
        <v>28</v>
      </c>
      <c r="AP4" s="10" t="s">
        <v>47</v>
      </c>
      <c r="AQ4" s="181" t="s">
        <v>43</v>
      </c>
      <c r="AR4" s="182"/>
      <c r="AS4" s="4"/>
      <c r="AT4" s="35" t="s">
        <v>26</v>
      </c>
      <c r="AU4" s="72" t="s">
        <v>53</v>
      </c>
      <c r="AV4" s="36"/>
      <c r="AW4" s="71" t="s">
        <v>26</v>
      </c>
      <c r="AX4" s="71" t="s">
        <v>50</v>
      </c>
      <c r="AY4" s="50"/>
    </row>
    <row r="5" spans="1:51">
      <c r="A5" s="258"/>
      <c r="B5" s="35" t="s">
        <v>2</v>
      </c>
      <c r="C5" s="37">
        <f>1/D4</f>
        <v>0.33333333333333331</v>
      </c>
      <c r="D5" s="2">
        <v>1</v>
      </c>
      <c r="E5" s="37">
        <v>1</v>
      </c>
      <c r="F5" s="170"/>
      <c r="G5" s="35" t="s">
        <v>2</v>
      </c>
      <c r="H5" s="37">
        <f>C5/C7</f>
        <v>0.2</v>
      </c>
      <c r="I5" s="38">
        <f>D5/D7</f>
        <v>0.2</v>
      </c>
      <c r="J5" s="37">
        <f>E5/E7</f>
        <v>0.2</v>
      </c>
      <c r="K5" s="37">
        <f>SUM(H5:J5)</f>
        <v>0.60000000000000009</v>
      </c>
      <c r="L5" s="2">
        <f>K5/C9</f>
        <v>0.20000000000000004</v>
      </c>
      <c r="M5" s="24"/>
      <c r="N5" s="94"/>
      <c r="O5" s="58" t="s">
        <v>18</v>
      </c>
      <c r="P5" s="56" t="s">
        <v>77</v>
      </c>
      <c r="Q5" s="18"/>
      <c r="R5" s="11" t="s">
        <v>17</v>
      </c>
      <c r="S5" s="9">
        <v>1</v>
      </c>
      <c r="T5" s="9">
        <v>-0.5</v>
      </c>
      <c r="U5" s="9">
        <v>0</v>
      </c>
      <c r="V5" s="3"/>
      <c r="W5" s="11" t="s">
        <v>17</v>
      </c>
      <c r="X5" s="1">
        <f>(S5*L4)+(T5*L5)+(U5*L6)</f>
        <v>0.50000000000000011</v>
      </c>
      <c r="Y5" s="176"/>
      <c r="Z5" s="15" t="s">
        <v>34</v>
      </c>
      <c r="AA5" s="15">
        <v>2</v>
      </c>
      <c r="AB5" s="15">
        <f>1/(1+AA5)</f>
        <v>0.33333333333333331</v>
      </c>
      <c r="AC5" s="15"/>
      <c r="AD5" s="4"/>
      <c r="AE5" s="11" t="s">
        <v>17</v>
      </c>
      <c r="AF5" s="28">
        <v>0</v>
      </c>
      <c r="AG5" s="28">
        <v>0</v>
      </c>
      <c r="AH5" s="28">
        <v>-1</v>
      </c>
      <c r="AI5" s="28">
        <v>0</v>
      </c>
      <c r="AJ5" s="28">
        <v>1</v>
      </c>
      <c r="AK5" s="4"/>
      <c r="AL5" s="11" t="s">
        <v>17</v>
      </c>
      <c r="AM5" s="1">
        <f>(AF5*AC6)+(AG5*AC7)+(AC8*AH5)+(AI5*AC10)+(AC11*AJ5)</f>
        <v>0.16666666666666669</v>
      </c>
      <c r="AN5" s="176"/>
      <c r="AO5" s="15" t="s">
        <v>29</v>
      </c>
      <c r="AP5" s="15">
        <v>1</v>
      </c>
      <c r="AQ5" s="15">
        <f>1/(1+AP5)</f>
        <v>0.5</v>
      </c>
      <c r="AR5" s="15"/>
      <c r="AS5" s="4"/>
      <c r="AT5" s="11" t="s">
        <v>17</v>
      </c>
      <c r="AU5" s="1">
        <f>AR6</f>
        <v>0.5</v>
      </c>
      <c r="AV5" s="36"/>
      <c r="AW5" s="40" t="s">
        <v>63</v>
      </c>
      <c r="AX5" s="40">
        <v>0</v>
      </c>
      <c r="AY5" s="50"/>
    </row>
    <row r="6" spans="1:51" ht="30">
      <c r="A6" s="258"/>
      <c r="B6" s="35" t="s">
        <v>3</v>
      </c>
      <c r="C6" s="37">
        <f>1/E4</f>
        <v>0.33333333333333331</v>
      </c>
      <c r="D6" s="37">
        <f>1/E5</f>
        <v>1</v>
      </c>
      <c r="E6" s="2">
        <v>1</v>
      </c>
      <c r="F6" s="170"/>
      <c r="G6" s="35" t="s">
        <v>3</v>
      </c>
      <c r="H6" s="37">
        <f>C6/C7</f>
        <v>0.2</v>
      </c>
      <c r="I6" s="37">
        <f>D6/D7</f>
        <v>0.2</v>
      </c>
      <c r="J6" s="38">
        <f>E6/E7</f>
        <v>0.2</v>
      </c>
      <c r="K6" s="37">
        <f>SUM(H6:J6)</f>
        <v>0.60000000000000009</v>
      </c>
      <c r="L6" s="2">
        <f>K6/C9</f>
        <v>0.20000000000000004</v>
      </c>
      <c r="M6" s="24"/>
      <c r="N6" s="94"/>
      <c r="O6" s="58" t="s">
        <v>20</v>
      </c>
      <c r="P6" s="56" t="s">
        <v>80</v>
      </c>
      <c r="Q6" s="18"/>
      <c r="R6" s="11" t="s">
        <v>18</v>
      </c>
      <c r="S6" s="9">
        <v>-0.5</v>
      </c>
      <c r="T6" s="9">
        <v>1</v>
      </c>
      <c r="U6" s="9">
        <v>0</v>
      </c>
      <c r="V6" s="19"/>
      <c r="W6" s="11" t="s">
        <v>18</v>
      </c>
      <c r="X6" s="1">
        <f>(S6*L4)+(T6*L5)+(U6*L6)</f>
        <v>-0.1</v>
      </c>
      <c r="Y6" s="176"/>
      <c r="Z6" s="16" t="s">
        <v>35</v>
      </c>
      <c r="AA6" s="16" t="s">
        <v>44</v>
      </c>
      <c r="AB6" s="16">
        <v>1</v>
      </c>
      <c r="AC6" s="16">
        <f>AB6*AB5</f>
        <v>0.33333333333333331</v>
      </c>
      <c r="AD6" s="4"/>
      <c r="AE6" s="11" t="s">
        <v>18</v>
      </c>
      <c r="AF6" s="28">
        <v>0</v>
      </c>
      <c r="AG6" s="28">
        <v>0</v>
      </c>
      <c r="AH6" s="28">
        <v>1</v>
      </c>
      <c r="AI6" s="28">
        <v>0</v>
      </c>
      <c r="AJ6" s="28">
        <v>-1</v>
      </c>
      <c r="AK6" s="4"/>
      <c r="AL6" s="11" t="s">
        <v>18</v>
      </c>
      <c r="AM6" s="1">
        <f>(AF6*AC6)+(AG6*AC7)+(AC8*AH6)+(AI6*AC10)+(AC11*AJ6)</f>
        <v>-0.16666666666666669</v>
      </c>
      <c r="AN6" s="176"/>
      <c r="AO6" s="16" t="s">
        <v>45</v>
      </c>
      <c r="AP6" s="16" t="s">
        <v>44</v>
      </c>
      <c r="AQ6" s="16">
        <v>1</v>
      </c>
      <c r="AR6" s="16">
        <f>AQ6*AQ5</f>
        <v>0.5</v>
      </c>
      <c r="AS6" s="4"/>
      <c r="AT6" s="11" t="s">
        <v>18</v>
      </c>
      <c r="AU6" s="1">
        <f>AR7</f>
        <v>0.5</v>
      </c>
      <c r="AV6" s="36"/>
      <c r="AW6" s="40" t="s">
        <v>16</v>
      </c>
      <c r="AX6" s="41">
        <v>0</v>
      </c>
      <c r="AY6" s="50"/>
    </row>
    <row r="7" spans="1:51">
      <c r="A7" s="258"/>
      <c r="B7" s="72" t="s">
        <v>4</v>
      </c>
      <c r="C7" s="39">
        <f>SUM(C4:C6)</f>
        <v>1.6666666666666665</v>
      </c>
      <c r="D7" s="39">
        <f>SUM(D4:D6)</f>
        <v>5</v>
      </c>
      <c r="E7" s="39">
        <f>SUM(E4:E6)</f>
        <v>5</v>
      </c>
      <c r="F7" s="170"/>
      <c r="G7" s="72" t="s">
        <v>4</v>
      </c>
      <c r="H7" s="39">
        <f>SUM(H4:H6)</f>
        <v>1</v>
      </c>
      <c r="I7" s="39">
        <f>SUM(I4:I6)</f>
        <v>1</v>
      </c>
      <c r="J7" s="39">
        <f>SUM(J4:J6)</f>
        <v>1</v>
      </c>
      <c r="K7" s="39">
        <f>SUM(K4:K6)</f>
        <v>3.0000000000000004</v>
      </c>
      <c r="L7" s="39">
        <f>SUM(L4:L6)</f>
        <v>1.0000000000000002</v>
      </c>
      <c r="M7" s="25"/>
      <c r="N7" s="94"/>
      <c r="O7" s="58" t="s">
        <v>21</v>
      </c>
      <c r="P7" s="56" t="s">
        <v>81</v>
      </c>
      <c r="Q7" s="18"/>
      <c r="R7" s="11" t="s">
        <v>20</v>
      </c>
      <c r="S7" s="9">
        <v>0</v>
      </c>
      <c r="T7" s="9">
        <v>0.5</v>
      </c>
      <c r="U7" s="9">
        <v>0</v>
      </c>
      <c r="V7" s="19"/>
      <c r="W7" s="11" t="s">
        <v>20</v>
      </c>
      <c r="X7" s="1">
        <f>(S7*L4)+(T7*L5)+(U7*L6)</f>
        <v>0.10000000000000002</v>
      </c>
      <c r="Y7" s="176"/>
      <c r="Z7" s="16" t="s">
        <v>36</v>
      </c>
      <c r="AA7" s="16" t="s">
        <v>44</v>
      </c>
      <c r="AB7" s="16">
        <v>1</v>
      </c>
      <c r="AC7" s="16">
        <f>AB7*AB5</f>
        <v>0.33333333333333331</v>
      </c>
      <c r="AD7" s="4"/>
      <c r="AE7" s="11" t="s">
        <v>20</v>
      </c>
      <c r="AF7" s="28">
        <v>0</v>
      </c>
      <c r="AG7" s="28">
        <v>0</v>
      </c>
      <c r="AH7" s="28">
        <v>1</v>
      </c>
      <c r="AI7" s="28">
        <v>0</v>
      </c>
      <c r="AJ7" s="28">
        <v>0</v>
      </c>
      <c r="AK7" s="4"/>
      <c r="AL7" s="11" t="s">
        <v>20</v>
      </c>
      <c r="AM7" s="1">
        <f>(AF7*AC6)+(AG7*AC7)+(AH7*AC8)+(AI7*AC10)+(AJ7*AC11)</f>
        <v>0.33333333333333331</v>
      </c>
      <c r="AN7" s="176"/>
      <c r="AO7" s="16" t="s">
        <v>58</v>
      </c>
      <c r="AP7" s="16" t="s">
        <v>44</v>
      </c>
      <c r="AQ7" s="16">
        <v>1</v>
      </c>
      <c r="AR7" s="16">
        <f>AQ7*AQ5</f>
        <v>0.5</v>
      </c>
      <c r="AS7" s="4"/>
      <c r="AT7" s="11" t="s">
        <v>20</v>
      </c>
      <c r="AU7" s="1">
        <f>AR9</f>
        <v>0.33333333333333331</v>
      </c>
      <c r="AV7" s="36"/>
      <c r="AW7" s="42" t="s">
        <v>17</v>
      </c>
      <c r="AX7" s="42">
        <f>X5+AM5+AU5</f>
        <v>1.1666666666666667</v>
      </c>
      <c r="AY7" s="50"/>
    </row>
    <row r="8" spans="1:51" ht="45">
      <c r="A8" s="258"/>
      <c r="B8" s="54"/>
      <c r="C8" s="54"/>
      <c r="D8" s="54"/>
      <c r="E8" s="54"/>
      <c r="F8" s="54"/>
      <c r="G8" s="54"/>
      <c r="H8" s="54"/>
      <c r="I8" s="54"/>
      <c r="J8" s="54"/>
      <c r="M8" s="47"/>
      <c r="N8" s="94"/>
      <c r="O8" s="58" t="s">
        <v>23</v>
      </c>
      <c r="P8" s="56" t="s">
        <v>83</v>
      </c>
      <c r="Q8" s="4"/>
      <c r="R8" s="11" t="s">
        <v>21</v>
      </c>
      <c r="S8" s="9">
        <v>0</v>
      </c>
      <c r="T8" s="9">
        <v>-0.5</v>
      </c>
      <c r="U8" s="9">
        <v>0</v>
      </c>
      <c r="V8" s="19"/>
      <c r="W8" s="11" t="s">
        <v>21</v>
      </c>
      <c r="X8" s="1">
        <f>(S8*L4)+(T8*L5)+(U8*L6)</f>
        <v>-0.10000000000000002</v>
      </c>
      <c r="Y8" s="176"/>
      <c r="Z8" s="16" t="s">
        <v>37</v>
      </c>
      <c r="AA8" s="16" t="s">
        <v>44</v>
      </c>
      <c r="AB8" s="16">
        <v>1</v>
      </c>
      <c r="AC8" s="16">
        <f>AB8*AB5</f>
        <v>0.33333333333333331</v>
      </c>
      <c r="AD8" s="4"/>
      <c r="AE8" s="11" t="s">
        <v>21</v>
      </c>
      <c r="AF8" s="28">
        <v>0</v>
      </c>
      <c r="AG8" s="28">
        <v>0</v>
      </c>
      <c r="AH8" s="28">
        <v>-1</v>
      </c>
      <c r="AI8" s="28">
        <v>0</v>
      </c>
      <c r="AJ8" s="28">
        <v>0</v>
      </c>
      <c r="AK8" s="4"/>
      <c r="AL8" s="11" t="s">
        <v>21</v>
      </c>
      <c r="AM8" s="1">
        <f>(AF8*AC6)+(AG8*AC7)+(AH8*AC8)+(AI8*AC10)+(AJ8*AC11)</f>
        <v>-0.33333333333333331</v>
      </c>
      <c r="AN8" s="176"/>
      <c r="AO8" s="15" t="s">
        <v>30</v>
      </c>
      <c r="AP8" s="15">
        <v>2</v>
      </c>
      <c r="AQ8" s="15">
        <f>1/(1+AP8)</f>
        <v>0.33333333333333331</v>
      </c>
      <c r="AR8" s="15"/>
      <c r="AS8" s="4"/>
      <c r="AT8" s="11" t="s">
        <v>21</v>
      </c>
      <c r="AU8" s="1">
        <f>AR10</f>
        <v>0.33333333333333331</v>
      </c>
      <c r="AV8" s="36"/>
      <c r="AW8" s="42" t="s">
        <v>18</v>
      </c>
      <c r="AX8" s="42">
        <f>X6+AM6++AU6</f>
        <v>0.23333333333333328</v>
      </c>
      <c r="AY8" s="50"/>
    </row>
    <row r="9" spans="1:51" ht="30">
      <c r="A9" s="258"/>
      <c r="B9" s="71" t="s">
        <v>6</v>
      </c>
      <c r="C9" s="35">
        <v>3</v>
      </c>
      <c r="D9" s="4"/>
      <c r="E9" s="4"/>
      <c r="F9" s="4"/>
      <c r="G9" s="4"/>
      <c r="H9" s="4"/>
      <c r="I9" s="4"/>
      <c r="J9" s="4"/>
      <c r="M9" s="4"/>
      <c r="N9" s="94"/>
      <c r="O9" s="58" t="s">
        <v>24</v>
      </c>
      <c r="P9" s="56" t="s">
        <v>84</v>
      </c>
      <c r="Q9" s="4"/>
      <c r="R9" s="11" t="s">
        <v>23</v>
      </c>
      <c r="S9" s="9">
        <v>1</v>
      </c>
      <c r="T9" s="9">
        <v>0</v>
      </c>
      <c r="U9" s="9">
        <v>-0.5</v>
      </c>
      <c r="V9" s="19"/>
      <c r="W9" s="11" t="s">
        <v>23</v>
      </c>
      <c r="X9" s="1">
        <f>(S9*L4)+(T9*L5)+(U9*L6)</f>
        <v>0.50000000000000011</v>
      </c>
      <c r="Y9" s="176"/>
      <c r="Z9" s="31" t="s">
        <v>96</v>
      </c>
      <c r="AA9" s="31">
        <v>1</v>
      </c>
      <c r="AB9" s="31">
        <f>1/(1+AA9)</f>
        <v>0.5</v>
      </c>
      <c r="AC9" s="31"/>
      <c r="AD9" s="4"/>
      <c r="AE9" s="11" t="s">
        <v>23</v>
      </c>
      <c r="AF9" s="28">
        <v>0</v>
      </c>
      <c r="AG9" s="28">
        <v>0</v>
      </c>
      <c r="AH9" s="28">
        <v>0</v>
      </c>
      <c r="AI9" s="28">
        <v>0</v>
      </c>
      <c r="AJ9" s="28">
        <v>1</v>
      </c>
      <c r="AK9" s="4"/>
      <c r="AL9" s="11" t="s">
        <v>23</v>
      </c>
      <c r="AM9" s="1">
        <f>(AC6*AF9)+(AG9*AC7)+(AC8*AH9)+(AI9*AC10)+(AC11*AJ9)</f>
        <v>0.5</v>
      </c>
      <c r="AN9" s="176"/>
      <c r="AO9" s="16" t="s">
        <v>59</v>
      </c>
      <c r="AP9" s="16" t="s">
        <v>44</v>
      </c>
      <c r="AQ9" s="16">
        <v>1</v>
      </c>
      <c r="AR9" s="16">
        <f>AQ9*AQ8</f>
        <v>0.33333333333333331</v>
      </c>
      <c r="AS9" s="4"/>
      <c r="AT9" s="11" t="s">
        <v>23</v>
      </c>
      <c r="AU9" s="1">
        <f>AR12</f>
        <v>0.25</v>
      </c>
      <c r="AV9" s="36"/>
      <c r="AW9" s="41" t="s">
        <v>19</v>
      </c>
      <c r="AX9" s="41">
        <v>0</v>
      </c>
      <c r="AY9" s="50"/>
    </row>
    <row r="10" spans="1:51">
      <c r="A10" s="258"/>
      <c r="B10" s="53"/>
      <c r="C10" s="53"/>
      <c r="D10" s="53"/>
      <c r="E10" s="53"/>
      <c r="F10" s="53"/>
      <c r="G10" s="53"/>
      <c r="H10" s="53"/>
      <c r="I10" s="53"/>
      <c r="J10" s="53"/>
      <c r="M10" s="26"/>
      <c r="N10" s="94"/>
      <c r="O10" s="4"/>
      <c r="P10" s="4"/>
      <c r="Q10" s="4"/>
      <c r="R10" s="11" t="s">
        <v>24</v>
      </c>
      <c r="S10" s="9">
        <v>-0.5</v>
      </c>
      <c r="T10" s="9">
        <v>0</v>
      </c>
      <c r="U10" s="9">
        <v>1</v>
      </c>
      <c r="V10" s="19"/>
      <c r="W10" s="11" t="s">
        <v>24</v>
      </c>
      <c r="X10" s="1">
        <f>(S10*L4)+(T10*67)+(U10*L6)</f>
        <v>-0.1</v>
      </c>
      <c r="Y10" s="176"/>
      <c r="Z10" s="16" t="s">
        <v>97</v>
      </c>
      <c r="AA10" s="16" t="s">
        <v>44</v>
      </c>
      <c r="AB10" s="16">
        <v>1</v>
      </c>
      <c r="AC10" s="16">
        <f>AB10*AB9</f>
        <v>0.5</v>
      </c>
      <c r="AD10" s="4"/>
      <c r="AE10" s="11" t="s">
        <v>24</v>
      </c>
      <c r="AF10" s="28">
        <v>0</v>
      </c>
      <c r="AG10" s="28">
        <v>0</v>
      </c>
      <c r="AH10" s="28">
        <v>0</v>
      </c>
      <c r="AI10" s="28">
        <v>0</v>
      </c>
      <c r="AJ10" s="28">
        <v>-1</v>
      </c>
      <c r="AK10" s="4"/>
      <c r="AL10" s="11" t="s">
        <v>24</v>
      </c>
      <c r="AM10" s="1">
        <f>(AC6*AF10)+(AC7*AG10)+(AC8*AH10)+(AI10*AC10)+(AC11*AJ10)</f>
        <v>-0.5</v>
      </c>
      <c r="AN10" s="176"/>
      <c r="AO10" s="16" t="s">
        <v>60</v>
      </c>
      <c r="AP10" s="16" t="s">
        <v>44</v>
      </c>
      <c r="AQ10" s="16">
        <v>1</v>
      </c>
      <c r="AR10" s="16">
        <f>AQ10*AQ8</f>
        <v>0.33333333333333331</v>
      </c>
      <c r="AS10" s="4"/>
      <c r="AT10" s="11" t="s">
        <v>24</v>
      </c>
      <c r="AU10" s="1">
        <f>AR13</f>
        <v>0.25</v>
      </c>
      <c r="AV10" s="36"/>
      <c r="AW10" s="42" t="s">
        <v>20</v>
      </c>
      <c r="AX10" s="42">
        <f>X7+AM7+AU7</f>
        <v>0.76666666666666661</v>
      </c>
      <c r="AY10" s="50"/>
    </row>
    <row r="11" spans="1:51">
      <c r="A11" s="258"/>
      <c r="B11" s="183" t="s">
        <v>14</v>
      </c>
      <c r="C11" s="183"/>
      <c r="D11" s="4"/>
      <c r="E11" s="35" t="s">
        <v>38</v>
      </c>
      <c r="F11" s="35" t="s">
        <v>39</v>
      </c>
      <c r="G11" s="35" t="s">
        <v>40</v>
      </c>
      <c r="H11" s="10" t="s">
        <v>41</v>
      </c>
      <c r="I11" s="10" t="s">
        <v>42</v>
      </c>
      <c r="J11" s="4"/>
      <c r="M11" s="4"/>
      <c r="N11" s="94"/>
      <c r="O11" s="156" t="s">
        <v>112</v>
      </c>
      <c r="P11" s="157"/>
      <c r="Q11" s="4"/>
      <c r="R11" s="33"/>
      <c r="S11" s="25"/>
      <c r="T11" s="25"/>
      <c r="U11" s="25"/>
      <c r="V11" s="30"/>
      <c r="W11" s="29"/>
      <c r="X11" s="29"/>
      <c r="Y11" s="176"/>
      <c r="Z11" s="16" t="s">
        <v>98</v>
      </c>
      <c r="AA11" s="16" t="s">
        <v>44</v>
      </c>
      <c r="AB11" s="16">
        <v>1</v>
      </c>
      <c r="AC11" s="16">
        <f>AB11*AB9</f>
        <v>0.5</v>
      </c>
      <c r="AD11" s="4"/>
      <c r="AE11" s="29"/>
      <c r="AF11" s="25"/>
      <c r="AG11" s="25"/>
      <c r="AH11" s="25"/>
      <c r="AI11" s="25"/>
      <c r="AJ11" s="25"/>
      <c r="AK11" s="4"/>
      <c r="AL11" s="29"/>
      <c r="AM11" s="29"/>
      <c r="AN11" s="176"/>
      <c r="AO11" s="15" t="s">
        <v>31</v>
      </c>
      <c r="AP11" s="15">
        <v>3</v>
      </c>
      <c r="AQ11" s="15">
        <f>1/(1+AP11)</f>
        <v>0.25</v>
      </c>
      <c r="AR11" s="15"/>
      <c r="AS11" s="4"/>
      <c r="AT11" s="29"/>
      <c r="AU11" s="29"/>
      <c r="AV11" s="46"/>
      <c r="AW11" s="42" t="s">
        <v>21</v>
      </c>
      <c r="AX11" s="42">
        <f>X8+AM8+AU8</f>
        <v>-0.10000000000000003</v>
      </c>
      <c r="AY11" s="50"/>
    </row>
    <row r="12" spans="1:51" ht="30">
      <c r="A12" s="258"/>
      <c r="B12" s="71" t="s">
        <v>7</v>
      </c>
      <c r="C12" s="76">
        <f>SUM(L4*C7,L5*D7,L6*E7)</f>
        <v>3</v>
      </c>
      <c r="D12" s="4"/>
      <c r="E12" s="35">
        <v>1</v>
      </c>
      <c r="F12" s="35">
        <v>3</v>
      </c>
      <c r="G12" s="35">
        <v>5</v>
      </c>
      <c r="H12" s="35">
        <v>7</v>
      </c>
      <c r="I12" s="35">
        <v>9</v>
      </c>
      <c r="J12" s="4"/>
      <c r="M12" s="4"/>
      <c r="N12" s="94"/>
      <c r="O12" s="57" t="s">
        <v>99</v>
      </c>
      <c r="P12" s="56" t="s">
        <v>102</v>
      </c>
      <c r="Q12" s="4"/>
      <c r="R12" s="33"/>
      <c r="S12" s="25"/>
      <c r="T12" s="25"/>
      <c r="U12" s="25"/>
      <c r="V12" s="30"/>
      <c r="W12" s="29"/>
      <c r="X12" s="29"/>
      <c r="Y12" s="176"/>
      <c r="Z12" s="30"/>
      <c r="AA12" s="30"/>
      <c r="AB12" s="30"/>
      <c r="AC12" s="30"/>
      <c r="AD12" s="4"/>
      <c r="AE12" s="29"/>
      <c r="AF12" s="25"/>
      <c r="AG12" s="25"/>
      <c r="AH12" s="25"/>
      <c r="AI12" s="25"/>
      <c r="AJ12" s="25"/>
      <c r="AK12" s="4"/>
      <c r="AL12" s="156" t="s">
        <v>115</v>
      </c>
      <c r="AM12" s="157"/>
      <c r="AN12" s="176"/>
      <c r="AO12" s="16" t="s">
        <v>61</v>
      </c>
      <c r="AP12" s="16" t="s">
        <v>44</v>
      </c>
      <c r="AQ12" s="16">
        <v>1</v>
      </c>
      <c r="AR12" s="16">
        <f>AQ12*AQ11</f>
        <v>0.25</v>
      </c>
      <c r="AS12" s="4"/>
      <c r="AT12" s="29"/>
      <c r="AU12" s="29"/>
      <c r="AV12" s="46"/>
      <c r="AW12" s="41" t="s">
        <v>22</v>
      </c>
      <c r="AX12" s="41">
        <v>0</v>
      </c>
      <c r="AY12" s="50"/>
    </row>
    <row r="13" spans="1:51" ht="30">
      <c r="A13" s="258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26"/>
      <c r="N13" s="94"/>
      <c r="O13" s="57" t="s">
        <v>100</v>
      </c>
      <c r="P13" s="56" t="s">
        <v>103</v>
      </c>
      <c r="Q13" s="4"/>
      <c r="R13" s="4"/>
      <c r="S13" s="18"/>
      <c r="T13" s="18"/>
      <c r="U13" s="18"/>
      <c r="V13" s="19"/>
      <c r="W13" s="4"/>
      <c r="X13" s="4"/>
      <c r="Y13" s="176"/>
      <c r="Z13" s="30"/>
      <c r="AA13" s="30"/>
      <c r="AB13" s="30"/>
      <c r="AC13" s="30"/>
      <c r="AD13" s="4"/>
      <c r="AE13" s="29"/>
      <c r="AF13" s="25"/>
      <c r="AG13" s="25"/>
      <c r="AH13" s="25"/>
      <c r="AI13" s="25"/>
      <c r="AJ13" s="25"/>
      <c r="AK13" s="4"/>
      <c r="AL13" s="58" t="s">
        <v>34</v>
      </c>
      <c r="AM13" s="56" t="s">
        <v>87</v>
      </c>
      <c r="AN13" s="176"/>
      <c r="AO13" s="16" t="s">
        <v>62</v>
      </c>
      <c r="AP13" s="16" t="s">
        <v>44</v>
      </c>
      <c r="AQ13" s="16">
        <v>1</v>
      </c>
      <c r="AR13" s="16">
        <f>AQ13*AQ11</f>
        <v>0.25</v>
      </c>
      <c r="AS13" s="4"/>
      <c r="AT13" s="29"/>
      <c r="AU13" s="29"/>
      <c r="AV13" s="46"/>
      <c r="AW13" s="42" t="s">
        <v>23</v>
      </c>
      <c r="AX13" s="42">
        <f>X9+AM9+AU9</f>
        <v>1.25</v>
      </c>
      <c r="AY13" s="50"/>
    </row>
    <row r="14" spans="1:51" ht="30">
      <c r="A14" s="258"/>
      <c r="B14" s="185" t="s">
        <v>11</v>
      </c>
      <c r="C14" s="186"/>
      <c r="D14" s="6" t="s">
        <v>12</v>
      </c>
      <c r="E14" s="6">
        <v>1</v>
      </c>
      <c r="F14" s="6">
        <v>2</v>
      </c>
      <c r="G14" s="6">
        <v>3</v>
      </c>
      <c r="H14" s="6">
        <v>4</v>
      </c>
      <c r="I14" s="6">
        <v>5</v>
      </c>
      <c r="J14" s="6">
        <v>6</v>
      </c>
      <c r="K14" s="6">
        <v>7</v>
      </c>
      <c r="L14" s="6">
        <v>9</v>
      </c>
      <c r="M14" s="6">
        <v>10</v>
      </c>
      <c r="N14" s="94"/>
      <c r="O14" s="57" t="s">
        <v>101</v>
      </c>
      <c r="P14" s="56" t="s">
        <v>104</v>
      </c>
      <c r="Q14" s="4"/>
      <c r="R14" s="4"/>
      <c r="S14" s="18"/>
      <c r="T14" s="18"/>
      <c r="U14" s="18"/>
      <c r="V14" s="4"/>
      <c r="W14" s="4"/>
      <c r="X14" s="4"/>
      <c r="Y14" s="176"/>
      <c r="AB14" s="30"/>
      <c r="AC14" s="30"/>
      <c r="AD14" s="4"/>
      <c r="AE14" s="29"/>
      <c r="AF14" s="25"/>
      <c r="AG14" s="25"/>
      <c r="AH14" s="25"/>
      <c r="AI14" s="25"/>
      <c r="AJ14" s="25"/>
      <c r="AK14" s="4"/>
      <c r="AL14" s="83" t="s">
        <v>35</v>
      </c>
      <c r="AM14" s="84" t="s">
        <v>88</v>
      </c>
      <c r="AN14" s="176"/>
      <c r="AO14" s="19"/>
      <c r="AP14" s="19"/>
      <c r="AQ14" s="19"/>
      <c r="AR14" s="19"/>
      <c r="AS14" s="4"/>
      <c r="AT14" s="29"/>
      <c r="AU14" s="29"/>
      <c r="AV14" s="46"/>
      <c r="AW14" s="42" t="s">
        <v>24</v>
      </c>
      <c r="AX14" s="42">
        <f>X10+AM10+AU10</f>
        <v>-0.35</v>
      </c>
      <c r="AY14" s="50"/>
    </row>
    <row r="15" spans="1:51">
      <c r="A15" s="258"/>
      <c r="B15" s="187"/>
      <c r="C15" s="188"/>
      <c r="D15" s="6" t="s">
        <v>13</v>
      </c>
      <c r="E15" s="35">
        <v>0</v>
      </c>
      <c r="F15" s="35">
        <v>0</v>
      </c>
      <c r="G15" s="35">
        <v>0.57999999999999996</v>
      </c>
      <c r="H15" s="35">
        <v>0.9</v>
      </c>
      <c r="I15" s="35">
        <v>1.1200000000000001</v>
      </c>
      <c r="J15" s="35">
        <v>1.24</v>
      </c>
      <c r="K15" s="35">
        <v>1.32</v>
      </c>
      <c r="L15" s="35">
        <v>1.46</v>
      </c>
      <c r="M15" s="35">
        <v>1.49</v>
      </c>
      <c r="N15" s="94"/>
      <c r="Q15" s="4"/>
      <c r="R15" s="4"/>
      <c r="S15" s="18"/>
      <c r="T15" s="18"/>
      <c r="U15" s="18"/>
      <c r="V15" s="4"/>
      <c r="W15" s="4"/>
      <c r="X15" s="4"/>
      <c r="Y15" s="176"/>
      <c r="AB15" s="30"/>
      <c r="AC15" s="30"/>
      <c r="AD15" s="4"/>
      <c r="AE15" s="29"/>
      <c r="AF15" s="25"/>
      <c r="AG15" s="25"/>
      <c r="AH15" s="25"/>
      <c r="AI15" s="25"/>
      <c r="AJ15" s="25"/>
      <c r="AK15" s="4"/>
      <c r="AL15" s="83" t="s">
        <v>36</v>
      </c>
      <c r="AM15" s="84" t="s">
        <v>89</v>
      </c>
      <c r="AN15" s="176"/>
      <c r="AO15" s="30"/>
      <c r="AP15" s="30"/>
      <c r="AQ15" s="30"/>
      <c r="AR15" s="30"/>
      <c r="AS15" s="4"/>
      <c r="AT15" s="29"/>
      <c r="AU15" s="29"/>
      <c r="AV15" s="46"/>
      <c r="AW15" s="41" t="s">
        <v>25</v>
      </c>
      <c r="AX15" s="41">
        <v>0</v>
      </c>
      <c r="AY15" s="50"/>
    </row>
    <row r="16" spans="1:51">
      <c r="A16" s="258"/>
      <c r="B16" s="189" t="s">
        <v>9</v>
      </c>
      <c r="C16" s="190"/>
      <c r="D16" s="7">
        <v>0.57999999999999996</v>
      </c>
      <c r="E16" s="191"/>
      <c r="F16" s="192"/>
      <c r="G16" s="192"/>
      <c r="H16" s="192"/>
      <c r="I16" s="192"/>
      <c r="J16" s="192"/>
      <c r="K16" s="48"/>
      <c r="L16" s="48"/>
      <c r="M16" s="48"/>
      <c r="N16" s="94"/>
      <c r="Q16" s="4"/>
      <c r="R16" s="4"/>
      <c r="S16" s="18"/>
      <c r="T16" s="18"/>
      <c r="U16" s="18"/>
      <c r="V16" s="4"/>
      <c r="W16" s="4"/>
      <c r="X16" s="4"/>
      <c r="Y16" s="17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83" t="s">
        <v>37</v>
      </c>
      <c r="AM16" s="84" t="s">
        <v>90</v>
      </c>
      <c r="AN16" s="176"/>
      <c r="AO16" s="156" t="s">
        <v>113</v>
      </c>
      <c r="AP16" s="157"/>
      <c r="AQ16" s="4"/>
      <c r="AR16" s="4"/>
      <c r="AS16" s="4"/>
      <c r="AT16" s="4"/>
      <c r="AU16" s="4"/>
      <c r="AV16" s="46"/>
      <c r="AW16" s="4"/>
      <c r="AX16" s="4"/>
      <c r="AY16" s="50"/>
    </row>
    <row r="17" spans="1:51" ht="30">
      <c r="A17" s="258"/>
      <c r="B17" s="52"/>
      <c r="C17" s="52"/>
      <c r="D17" s="52"/>
      <c r="E17" s="52"/>
      <c r="H17" s="52"/>
      <c r="I17" s="52"/>
      <c r="J17" s="52"/>
      <c r="K17" s="52"/>
      <c r="L17" s="52"/>
      <c r="M17" s="47"/>
      <c r="N17" s="94"/>
      <c r="Q17" s="4"/>
      <c r="R17" s="4"/>
      <c r="S17" s="18"/>
      <c r="T17" s="18"/>
      <c r="U17" s="18"/>
      <c r="V17" s="4"/>
      <c r="W17" s="4"/>
      <c r="X17" s="4"/>
      <c r="Y17" s="176"/>
      <c r="Z17" s="4"/>
      <c r="AC17" s="4"/>
      <c r="AD17" s="4"/>
      <c r="AE17" s="4"/>
      <c r="AF17" s="4"/>
      <c r="AG17" s="4"/>
      <c r="AH17" s="4"/>
      <c r="AI17" s="4"/>
      <c r="AJ17" s="4"/>
      <c r="AK17" s="4"/>
      <c r="AL17" s="58" t="s">
        <v>96</v>
      </c>
      <c r="AM17" s="56" t="s">
        <v>91</v>
      </c>
      <c r="AN17" s="176"/>
      <c r="AO17" s="44" t="s">
        <v>29</v>
      </c>
      <c r="AP17" s="44" t="s">
        <v>76</v>
      </c>
      <c r="AQ17" s="4"/>
      <c r="AR17" s="4"/>
      <c r="AS17" s="4"/>
      <c r="AT17" s="4"/>
      <c r="AU17" s="4"/>
      <c r="AV17" s="46"/>
      <c r="AW17" s="4"/>
      <c r="AX17" s="4"/>
      <c r="AY17" s="50"/>
    </row>
    <row r="18" spans="1:51" ht="30">
      <c r="A18" s="258"/>
      <c r="B18" s="161" t="s">
        <v>15</v>
      </c>
      <c r="C18" s="161"/>
      <c r="D18" s="161"/>
      <c r="E18" s="4"/>
      <c r="H18" s="4"/>
      <c r="I18" s="4"/>
      <c r="J18" s="4"/>
      <c r="K18" s="4"/>
      <c r="L18" s="4"/>
      <c r="M18" s="4"/>
      <c r="N18" s="94"/>
      <c r="Q18" s="4"/>
      <c r="R18" s="4"/>
      <c r="S18" s="18"/>
      <c r="T18" s="18"/>
      <c r="U18" s="18"/>
      <c r="V18" s="4"/>
      <c r="W18" s="4"/>
      <c r="X18" s="4"/>
      <c r="Y18" s="176"/>
      <c r="Z18" s="227" t="s">
        <v>182</v>
      </c>
      <c r="AA18" s="228"/>
      <c r="AC18" s="4"/>
      <c r="AD18" s="4"/>
      <c r="AE18" s="4"/>
      <c r="AF18" s="4"/>
      <c r="AG18" s="4"/>
      <c r="AH18" s="4"/>
      <c r="AI18" s="4"/>
      <c r="AJ18" s="4"/>
      <c r="AK18" s="4"/>
      <c r="AL18" s="83" t="s">
        <v>97</v>
      </c>
      <c r="AM18" s="84" t="s">
        <v>92</v>
      </c>
      <c r="AN18" s="176"/>
      <c r="AO18" s="44" t="s">
        <v>30</v>
      </c>
      <c r="AP18" s="44" t="s">
        <v>79</v>
      </c>
      <c r="AQ18" s="4"/>
      <c r="AR18" s="4"/>
      <c r="AS18" s="4"/>
      <c r="AT18" s="4"/>
      <c r="AU18" s="4"/>
      <c r="AV18" s="46"/>
      <c r="AW18" s="4"/>
      <c r="AX18" s="4"/>
      <c r="AY18" s="50"/>
    </row>
    <row r="19" spans="1:51" ht="30">
      <c r="A19" s="258"/>
      <c r="B19" s="5" t="s">
        <v>10</v>
      </c>
      <c r="C19" s="8">
        <f>(C12-3)/3</f>
        <v>0</v>
      </c>
      <c r="D19" s="77">
        <f>C19*100</f>
        <v>0</v>
      </c>
      <c r="E19" s="4"/>
      <c r="H19" s="4"/>
      <c r="I19" s="4"/>
      <c r="J19" s="4"/>
      <c r="K19" s="4"/>
      <c r="L19" s="4"/>
      <c r="M19" s="4"/>
      <c r="N19" s="94"/>
      <c r="Q19" s="4"/>
      <c r="R19" s="4"/>
      <c r="S19" s="18"/>
      <c r="T19" s="18"/>
      <c r="U19" s="18"/>
      <c r="V19" s="4"/>
      <c r="W19" s="4"/>
      <c r="X19" s="4"/>
      <c r="Y19" s="176"/>
      <c r="Z19" s="225" t="s">
        <v>226</v>
      </c>
      <c r="AA19" s="226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83" t="s">
        <v>98</v>
      </c>
      <c r="AM19" s="84" t="s">
        <v>93</v>
      </c>
      <c r="AN19" s="176"/>
      <c r="AO19" s="44" t="s">
        <v>31</v>
      </c>
      <c r="AP19" s="44" t="s">
        <v>82</v>
      </c>
      <c r="AQ19" s="4"/>
      <c r="AR19" s="4"/>
      <c r="AS19" s="4"/>
      <c r="AT19" s="4"/>
      <c r="AU19" s="4"/>
      <c r="AV19" s="46"/>
      <c r="AW19" s="4"/>
      <c r="AX19" s="4"/>
      <c r="AY19" s="50"/>
    </row>
    <row r="20" spans="1:51">
      <c r="A20" s="259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69"/>
      <c r="N20" s="49"/>
      <c r="O20" s="69"/>
      <c r="P20" s="69"/>
      <c r="Q20" s="69"/>
      <c r="R20" s="69"/>
      <c r="S20" s="79"/>
      <c r="T20" s="79"/>
      <c r="U20" s="79"/>
      <c r="V20" s="69"/>
      <c r="W20" s="69"/>
      <c r="X20" s="69"/>
      <c r="Y20" s="177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51"/>
    </row>
    <row r="22" spans="1:51" ht="20">
      <c r="A22" s="257"/>
      <c r="B22" s="168" t="s">
        <v>140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9"/>
    </row>
    <row r="23" spans="1:51" ht="20">
      <c r="A23" s="258"/>
      <c r="B23" s="35" t="s">
        <v>0</v>
      </c>
      <c r="C23" s="35" t="s">
        <v>1</v>
      </c>
      <c r="D23" s="35" t="s">
        <v>2</v>
      </c>
      <c r="E23" s="35" t="s">
        <v>3</v>
      </c>
      <c r="F23" s="170" t="s">
        <v>8</v>
      </c>
      <c r="G23" s="35" t="s">
        <v>0</v>
      </c>
      <c r="H23" s="35" t="s">
        <v>1</v>
      </c>
      <c r="I23" s="35" t="s">
        <v>2</v>
      </c>
      <c r="J23" s="35" t="s">
        <v>3</v>
      </c>
      <c r="K23" s="35" t="s">
        <v>4</v>
      </c>
      <c r="L23" s="10" t="s">
        <v>5</v>
      </c>
      <c r="M23" s="23"/>
      <c r="N23" s="94"/>
      <c r="O23" s="156" t="s">
        <v>114</v>
      </c>
      <c r="P23" s="157"/>
      <c r="Q23" s="3"/>
      <c r="R23" s="171" t="s">
        <v>46</v>
      </c>
      <c r="S23" s="172"/>
      <c r="T23" s="172"/>
      <c r="U23" s="173"/>
      <c r="V23" s="3"/>
      <c r="W23" s="174" t="s">
        <v>52</v>
      </c>
      <c r="X23" s="175"/>
      <c r="Y23" s="176"/>
      <c r="Z23" s="178" t="s">
        <v>48</v>
      </c>
      <c r="AA23" s="179"/>
      <c r="AB23" s="179"/>
      <c r="AC23" s="180"/>
      <c r="AD23" s="3"/>
      <c r="AE23" s="178" t="s">
        <v>54</v>
      </c>
      <c r="AF23" s="179"/>
      <c r="AG23" s="179"/>
      <c r="AH23" s="179"/>
      <c r="AI23" s="179"/>
      <c r="AJ23" s="180"/>
      <c r="AK23" s="3"/>
      <c r="AL23" s="174" t="s">
        <v>55</v>
      </c>
      <c r="AM23" s="175"/>
      <c r="AN23" s="176"/>
      <c r="AO23" s="178" t="s">
        <v>49</v>
      </c>
      <c r="AP23" s="179"/>
      <c r="AQ23" s="179"/>
      <c r="AR23" s="180"/>
      <c r="AS23" s="4"/>
      <c r="AT23" s="174" t="s">
        <v>51</v>
      </c>
      <c r="AU23" s="175"/>
      <c r="AV23" s="36"/>
      <c r="AW23" s="174" t="s">
        <v>27</v>
      </c>
      <c r="AX23" s="175"/>
      <c r="AY23" s="50"/>
    </row>
    <row r="24" spans="1:51" ht="30">
      <c r="A24" s="258"/>
      <c r="B24" s="35" t="s">
        <v>1</v>
      </c>
      <c r="C24" s="2">
        <v>1</v>
      </c>
      <c r="D24" s="37">
        <v>5</v>
      </c>
      <c r="E24" s="37">
        <v>3</v>
      </c>
      <c r="F24" s="170"/>
      <c r="G24" s="35" t="s">
        <v>1</v>
      </c>
      <c r="H24" s="38">
        <f>C24/C27</f>
        <v>0.65217391304347827</v>
      </c>
      <c r="I24" s="37">
        <f>D24/D27</f>
        <v>0.55555555555555558</v>
      </c>
      <c r="J24" s="37">
        <f>E24/E27</f>
        <v>0.69230769230769218</v>
      </c>
      <c r="K24" s="37">
        <f>SUM(H24:J24)</f>
        <v>1.9000371609067259</v>
      </c>
      <c r="L24" s="2">
        <f>K24/C29</f>
        <v>0.63334572030224201</v>
      </c>
      <c r="M24" s="24"/>
      <c r="N24" s="94"/>
      <c r="O24" s="58" t="s">
        <v>17</v>
      </c>
      <c r="P24" s="56" t="s">
        <v>78</v>
      </c>
      <c r="Q24" s="18"/>
      <c r="R24" s="17" t="s">
        <v>26</v>
      </c>
      <c r="S24" s="35" t="s">
        <v>1</v>
      </c>
      <c r="T24" s="35" t="s">
        <v>2</v>
      </c>
      <c r="U24" s="35" t="s">
        <v>3</v>
      </c>
      <c r="V24" s="13"/>
      <c r="W24" s="32" t="s">
        <v>26</v>
      </c>
      <c r="X24" s="72" t="s">
        <v>53</v>
      </c>
      <c r="Y24" s="176"/>
      <c r="Z24" s="35" t="s">
        <v>32</v>
      </c>
      <c r="AA24" s="71" t="s">
        <v>47</v>
      </c>
      <c r="AB24" s="178" t="s">
        <v>43</v>
      </c>
      <c r="AC24" s="180"/>
      <c r="AD24" s="4"/>
      <c r="AE24" s="10" t="s">
        <v>26</v>
      </c>
      <c r="AF24" s="35" t="s">
        <v>35</v>
      </c>
      <c r="AG24" s="35" t="s">
        <v>36</v>
      </c>
      <c r="AH24" s="35" t="s">
        <v>37</v>
      </c>
      <c r="AI24" s="35" t="s">
        <v>97</v>
      </c>
      <c r="AJ24" s="35" t="s">
        <v>98</v>
      </c>
      <c r="AK24" s="4"/>
      <c r="AL24" s="10" t="s">
        <v>26</v>
      </c>
      <c r="AM24" s="72" t="s">
        <v>53</v>
      </c>
      <c r="AN24" s="176"/>
      <c r="AO24" s="10" t="s">
        <v>28</v>
      </c>
      <c r="AP24" s="10" t="s">
        <v>47</v>
      </c>
      <c r="AQ24" s="181" t="s">
        <v>43</v>
      </c>
      <c r="AR24" s="182"/>
      <c r="AS24" s="4"/>
      <c r="AT24" s="35" t="s">
        <v>26</v>
      </c>
      <c r="AU24" s="72" t="s">
        <v>53</v>
      </c>
      <c r="AV24" s="36"/>
      <c r="AW24" s="71" t="s">
        <v>26</v>
      </c>
      <c r="AX24" s="71" t="s">
        <v>50</v>
      </c>
      <c r="AY24" s="50"/>
    </row>
    <row r="25" spans="1:51">
      <c r="A25" s="258"/>
      <c r="B25" s="35" t="s">
        <v>2</v>
      </c>
      <c r="C25" s="37">
        <f>1/D24</f>
        <v>0.2</v>
      </c>
      <c r="D25" s="2">
        <v>1</v>
      </c>
      <c r="E25" s="37">
        <f>1/D26</f>
        <v>0.33333333333333331</v>
      </c>
      <c r="F25" s="170"/>
      <c r="G25" s="35" t="s">
        <v>2</v>
      </c>
      <c r="H25" s="37">
        <f>C25/C27</f>
        <v>0.13043478260869568</v>
      </c>
      <c r="I25" s="38">
        <f>D25/D27</f>
        <v>0.1111111111111111</v>
      </c>
      <c r="J25" s="37">
        <f>E25/E27</f>
        <v>7.6923076923076913E-2</v>
      </c>
      <c r="K25" s="37">
        <f>SUM(H25:J25)</f>
        <v>0.31846897064288371</v>
      </c>
      <c r="L25" s="2">
        <f>K25/C29</f>
        <v>0.1061563235476279</v>
      </c>
      <c r="M25" s="24"/>
      <c r="N25" s="94"/>
      <c r="O25" s="58" t="s">
        <v>18</v>
      </c>
      <c r="P25" s="56" t="s">
        <v>77</v>
      </c>
      <c r="Q25" s="18"/>
      <c r="R25" s="11" t="s">
        <v>17</v>
      </c>
      <c r="S25" s="9">
        <v>1</v>
      </c>
      <c r="T25" s="9">
        <v>-0.5</v>
      </c>
      <c r="U25" s="9">
        <v>0</v>
      </c>
      <c r="V25" s="3"/>
      <c r="W25" s="11" t="s">
        <v>17</v>
      </c>
      <c r="X25" s="1">
        <f>(S25*L24)+(T25*L25)+(U25*L26)</f>
        <v>0.58026755852842804</v>
      </c>
      <c r="Y25" s="176"/>
      <c r="Z25" s="15" t="s">
        <v>34</v>
      </c>
      <c r="AA25" s="15">
        <v>2</v>
      </c>
      <c r="AB25" s="15">
        <f>1/(1+AA25)</f>
        <v>0.33333333333333331</v>
      </c>
      <c r="AC25" s="15"/>
      <c r="AD25" s="4"/>
      <c r="AE25" s="11" t="s">
        <v>17</v>
      </c>
      <c r="AF25" s="28">
        <v>0</v>
      </c>
      <c r="AG25" s="28">
        <v>0</v>
      </c>
      <c r="AH25" s="28">
        <v>-1</v>
      </c>
      <c r="AI25" s="28">
        <v>0</v>
      </c>
      <c r="AJ25" s="28">
        <v>1</v>
      </c>
      <c r="AK25" s="4"/>
      <c r="AL25" s="11" t="s">
        <v>17</v>
      </c>
      <c r="AM25" s="1">
        <f>(AF25*AC26)+(AG25*AC27)+(AC28*AH25)+(AI25*AC30)+(AC31*AJ25)</f>
        <v>0.16666666666666669</v>
      </c>
      <c r="AN25" s="176"/>
      <c r="AO25" s="15" t="s">
        <v>29</v>
      </c>
      <c r="AP25" s="15">
        <v>1</v>
      </c>
      <c r="AQ25" s="15">
        <f>1/(1+AP25)</f>
        <v>0.5</v>
      </c>
      <c r="AR25" s="15"/>
      <c r="AS25" s="4"/>
      <c r="AT25" s="11" t="s">
        <v>17</v>
      </c>
      <c r="AU25" s="1">
        <f>AR26</f>
        <v>0.5</v>
      </c>
      <c r="AV25" s="36"/>
      <c r="AW25" s="40" t="s">
        <v>63</v>
      </c>
      <c r="AX25" s="40">
        <v>0</v>
      </c>
      <c r="AY25" s="50"/>
    </row>
    <row r="26" spans="1:51" ht="30">
      <c r="A26" s="258"/>
      <c r="B26" s="35" t="s">
        <v>3</v>
      </c>
      <c r="C26" s="37">
        <f>1/E24</f>
        <v>0.33333333333333331</v>
      </c>
      <c r="D26" s="37">
        <v>3</v>
      </c>
      <c r="E26" s="2">
        <v>1</v>
      </c>
      <c r="F26" s="170"/>
      <c r="G26" s="35" t="s">
        <v>3</v>
      </c>
      <c r="H26" s="37">
        <f>C26/C27</f>
        <v>0.21739130434782608</v>
      </c>
      <c r="I26" s="37">
        <f>D26/D27</f>
        <v>0.33333333333333331</v>
      </c>
      <c r="J26" s="38">
        <f>E26/E27</f>
        <v>0.23076923076923073</v>
      </c>
      <c r="K26" s="37">
        <f>SUM(H26:J26)</f>
        <v>0.78149386845039015</v>
      </c>
      <c r="L26" s="2">
        <f>K26/C29</f>
        <v>0.26049795615013005</v>
      </c>
      <c r="M26" s="24"/>
      <c r="N26" s="94"/>
      <c r="O26" s="58" t="s">
        <v>20</v>
      </c>
      <c r="P26" s="56" t="s">
        <v>80</v>
      </c>
      <c r="Q26" s="18"/>
      <c r="R26" s="11" t="s">
        <v>18</v>
      </c>
      <c r="S26" s="9">
        <v>-0.5</v>
      </c>
      <c r="T26" s="9">
        <v>1</v>
      </c>
      <c r="U26" s="9">
        <v>0</v>
      </c>
      <c r="V26" s="19"/>
      <c r="W26" s="11" t="s">
        <v>18</v>
      </c>
      <c r="X26" s="1">
        <f>(S26*L24)+(T26*L25)+(U26*L26)</f>
        <v>-0.21051653660349312</v>
      </c>
      <c r="Y26" s="176"/>
      <c r="Z26" s="16" t="s">
        <v>35</v>
      </c>
      <c r="AA26" s="16" t="s">
        <v>44</v>
      </c>
      <c r="AB26" s="16">
        <v>1</v>
      </c>
      <c r="AC26" s="16">
        <f>AB26*AB25</f>
        <v>0.33333333333333331</v>
      </c>
      <c r="AD26" s="4"/>
      <c r="AE26" s="11" t="s">
        <v>18</v>
      </c>
      <c r="AF26" s="28">
        <v>0</v>
      </c>
      <c r="AG26" s="28">
        <v>0</v>
      </c>
      <c r="AH26" s="28">
        <v>1</v>
      </c>
      <c r="AI26" s="28">
        <v>0</v>
      </c>
      <c r="AJ26" s="28">
        <v>-1</v>
      </c>
      <c r="AK26" s="4"/>
      <c r="AL26" s="11" t="s">
        <v>18</v>
      </c>
      <c r="AM26" s="1">
        <f>(AF26*AC26)+(AG26*AC27)+(AC28*AH26)+(AI26*AC30)+(AC31*AJ26)</f>
        <v>-0.16666666666666669</v>
      </c>
      <c r="AN26" s="176"/>
      <c r="AO26" s="16" t="s">
        <v>45</v>
      </c>
      <c r="AP26" s="16" t="s">
        <v>44</v>
      </c>
      <c r="AQ26" s="16">
        <v>1</v>
      </c>
      <c r="AR26" s="16">
        <f>AQ26*AQ25</f>
        <v>0.5</v>
      </c>
      <c r="AS26" s="4"/>
      <c r="AT26" s="11" t="s">
        <v>18</v>
      </c>
      <c r="AU26" s="1">
        <f>AR27</f>
        <v>0.5</v>
      </c>
      <c r="AV26" s="36"/>
      <c r="AW26" s="40" t="s">
        <v>16</v>
      </c>
      <c r="AX26" s="41">
        <v>0</v>
      </c>
      <c r="AY26" s="50"/>
    </row>
    <row r="27" spans="1:51">
      <c r="A27" s="258"/>
      <c r="B27" s="72" t="s">
        <v>4</v>
      </c>
      <c r="C27" s="39">
        <f>SUM(C24:C26)</f>
        <v>1.5333333333333332</v>
      </c>
      <c r="D27" s="39">
        <f>SUM(D24:D26)</f>
        <v>9</v>
      </c>
      <c r="E27" s="39">
        <f>SUM(E24:E26)</f>
        <v>4.3333333333333339</v>
      </c>
      <c r="F27" s="170"/>
      <c r="G27" s="72" t="s">
        <v>4</v>
      </c>
      <c r="H27" s="39">
        <f>SUM(H24:H26)</f>
        <v>1</v>
      </c>
      <c r="I27" s="39">
        <f>SUM(I24:I26)</f>
        <v>1</v>
      </c>
      <c r="J27" s="39">
        <f>SUM(J24:J26)</f>
        <v>0.99999999999999978</v>
      </c>
      <c r="K27" s="39">
        <f>SUM(K24:K26)</f>
        <v>2.9999999999999996</v>
      </c>
      <c r="L27" s="39">
        <f>SUM(L24:L26)</f>
        <v>1</v>
      </c>
      <c r="M27" s="25"/>
      <c r="N27" s="94"/>
      <c r="O27" s="58" t="s">
        <v>21</v>
      </c>
      <c r="P27" s="56" t="s">
        <v>81</v>
      </c>
      <c r="Q27" s="18"/>
      <c r="R27" s="11" t="s">
        <v>20</v>
      </c>
      <c r="S27" s="9">
        <v>0</v>
      </c>
      <c r="T27" s="9">
        <v>0.5</v>
      </c>
      <c r="U27" s="9">
        <v>0</v>
      </c>
      <c r="V27" s="19"/>
      <c r="W27" s="11" t="s">
        <v>20</v>
      </c>
      <c r="X27" s="1">
        <f>(S27*L24)+(T27*L25)+(U27*L26)</f>
        <v>5.3078161773813949E-2</v>
      </c>
      <c r="Y27" s="176"/>
      <c r="Z27" s="16" t="s">
        <v>36</v>
      </c>
      <c r="AA27" s="16" t="s">
        <v>44</v>
      </c>
      <c r="AB27" s="16">
        <v>1</v>
      </c>
      <c r="AC27" s="16">
        <f>AB27*AB25</f>
        <v>0.33333333333333331</v>
      </c>
      <c r="AD27" s="4"/>
      <c r="AE27" s="11" t="s">
        <v>20</v>
      </c>
      <c r="AF27" s="28">
        <v>0</v>
      </c>
      <c r="AG27" s="28">
        <v>0</v>
      </c>
      <c r="AH27" s="28">
        <v>1</v>
      </c>
      <c r="AI27" s="28">
        <v>0</v>
      </c>
      <c r="AJ27" s="28">
        <v>0</v>
      </c>
      <c r="AK27" s="4"/>
      <c r="AL27" s="11" t="s">
        <v>20</v>
      </c>
      <c r="AM27" s="1">
        <f>(AF27*AC26)+(AG27*AC27)+(AH27*AC28)+(AI27*AC30)+(AJ27*AC31)</f>
        <v>0.33333333333333331</v>
      </c>
      <c r="AN27" s="176"/>
      <c r="AO27" s="16" t="s">
        <v>58</v>
      </c>
      <c r="AP27" s="16" t="s">
        <v>44</v>
      </c>
      <c r="AQ27" s="16">
        <v>1</v>
      </c>
      <c r="AR27" s="16">
        <f>AQ27*AQ25</f>
        <v>0.5</v>
      </c>
      <c r="AS27" s="4"/>
      <c r="AT27" s="11" t="s">
        <v>20</v>
      </c>
      <c r="AU27" s="1">
        <f>AR29</f>
        <v>0.33333333333333331</v>
      </c>
      <c r="AV27" s="36"/>
      <c r="AW27" s="42" t="s">
        <v>17</v>
      </c>
      <c r="AX27" s="42">
        <f>X25+AM25+AU25</f>
        <v>1.2469342251950948</v>
      </c>
      <c r="AY27" s="50"/>
    </row>
    <row r="28" spans="1:51" ht="45">
      <c r="A28" s="258"/>
      <c r="B28" s="54"/>
      <c r="C28" s="54"/>
      <c r="D28" s="54"/>
      <c r="E28" s="54"/>
      <c r="F28" s="54"/>
      <c r="G28" s="54"/>
      <c r="H28" s="54"/>
      <c r="I28" s="54"/>
      <c r="J28" s="54"/>
      <c r="M28" s="47"/>
      <c r="N28" s="94"/>
      <c r="O28" s="58" t="s">
        <v>23</v>
      </c>
      <c r="P28" s="56" t="s">
        <v>83</v>
      </c>
      <c r="Q28" s="4"/>
      <c r="R28" s="11" t="s">
        <v>21</v>
      </c>
      <c r="S28" s="9">
        <v>0</v>
      </c>
      <c r="T28" s="9">
        <v>-0.5</v>
      </c>
      <c r="U28" s="9">
        <v>0</v>
      </c>
      <c r="V28" s="19"/>
      <c r="W28" s="11" t="s">
        <v>21</v>
      </c>
      <c r="X28" s="1">
        <f>(S28*L24)+(T28*L25)+(U28*L26)</f>
        <v>-5.3078161773813949E-2</v>
      </c>
      <c r="Y28" s="176"/>
      <c r="Z28" s="16" t="s">
        <v>37</v>
      </c>
      <c r="AA28" s="16" t="s">
        <v>44</v>
      </c>
      <c r="AB28" s="16">
        <v>1</v>
      </c>
      <c r="AC28" s="16">
        <f>AB28*AB25</f>
        <v>0.33333333333333331</v>
      </c>
      <c r="AD28" s="4"/>
      <c r="AE28" s="11" t="s">
        <v>21</v>
      </c>
      <c r="AF28" s="28">
        <v>0</v>
      </c>
      <c r="AG28" s="28">
        <v>0</v>
      </c>
      <c r="AH28" s="28">
        <v>-1</v>
      </c>
      <c r="AI28" s="28">
        <v>0</v>
      </c>
      <c r="AJ28" s="28">
        <v>0</v>
      </c>
      <c r="AK28" s="4"/>
      <c r="AL28" s="11" t="s">
        <v>21</v>
      </c>
      <c r="AM28" s="1">
        <f>(AF28*AC26)+(AG28*AC27)+(AH28*AC28)+(AI28*AC30)+(AJ28*AC31)</f>
        <v>-0.33333333333333331</v>
      </c>
      <c r="AN28" s="176"/>
      <c r="AO28" s="15" t="s">
        <v>30</v>
      </c>
      <c r="AP28" s="15">
        <v>2</v>
      </c>
      <c r="AQ28" s="15">
        <f>1/(1+AP28)</f>
        <v>0.33333333333333331</v>
      </c>
      <c r="AR28" s="15"/>
      <c r="AS28" s="4"/>
      <c r="AT28" s="11" t="s">
        <v>21</v>
      </c>
      <c r="AU28" s="1">
        <f>AR30</f>
        <v>0.33333333333333331</v>
      </c>
      <c r="AV28" s="36"/>
      <c r="AW28" s="42" t="s">
        <v>18</v>
      </c>
      <c r="AX28" s="42">
        <f>X26+AM26++AU26</f>
        <v>0.12281679672984019</v>
      </c>
      <c r="AY28" s="50"/>
    </row>
    <row r="29" spans="1:51" ht="30">
      <c r="A29" s="258"/>
      <c r="B29" s="71" t="s">
        <v>6</v>
      </c>
      <c r="C29" s="35">
        <v>3</v>
      </c>
      <c r="D29" s="4"/>
      <c r="E29" s="4"/>
      <c r="F29" s="4"/>
      <c r="G29" s="4"/>
      <c r="H29" s="4"/>
      <c r="I29" s="4"/>
      <c r="J29" s="4"/>
      <c r="M29" s="4"/>
      <c r="N29" s="94"/>
      <c r="O29" s="58" t="s">
        <v>24</v>
      </c>
      <c r="P29" s="56" t="s">
        <v>84</v>
      </c>
      <c r="Q29" s="4"/>
      <c r="R29" s="11" t="s">
        <v>23</v>
      </c>
      <c r="S29" s="9">
        <v>1</v>
      </c>
      <c r="T29" s="9">
        <v>0</v>
      </c>
      <c r="U29" s="9">
        <v>-0.5</v>
      </c>
      <c r="V29" s="19"/>
      <c r="W29" s="11" t="s">
        <v>23</v>
      </c>
      <c r="X29" s="1">
        <f>(S29*L24)+(T29*L25)+(U29*L26)</f>
        <v>0.50309674222717704</v>
      </c>
      <c r="Y29" s="176"/>
      <c r="Z29" s="31" t="s">
        <v>96</v>
      </c>
      <c r="AA29" s="31">
        <v>1</v>
      </c>
      <c r="AB29" s="31">
        <f>1/(1+AA29)</f>
        <v>0.5</v>
      </c>
      <c r="AC29" s="31"/>
      <c r="AD29" s="4"/>
      <c r="AE29" s="11" t="s">
        <v>23</v>
      </c>
      <c r="AF29" s="28">
        <v>0</v>
      </c>
      <c r="AG29" s="28">
        <v>0</v>
      </c>
      <c r="AH29" s="28">
        <v>0</v>
      </c>
      <c r="AI29" s="28">
        <v>0</v>
      </c>
      <c r="AJ29" s="28">
        <v>1</v>
      </c>
      <c r="AK29" s="4"/>
      <c r="AL29" s="11" t="s">
        <v>23</v>
      </c>
      <c r="AM29" s="1">
        <f>(AC26*AF29)+(AG29*AC27)+(AC28*AH29)+(AI29*AC30)+(AC31*AJ29)</f>
        <v>0.5</v>
      </c>
      <c r="AN29" s="176"/>
      <c r="AO29" s="16" t="s">
        <v>59</v>
      </c>
      <c r="AP29" s="16" t="s">
        <v>44</v>
      </c>
      <c r="AQ29" s="16">
        <v>1</v>
      </c>
      <c r="AR29" s="16">
        <f>AQ29*AQ28</f>
        <v>0.33333333333333331</v>
      </c>
      <c r="AS29" s="4"/>
      <c r="AT29" s="11" t="s">
        <v>23</v>
      </c>
      <c r="AU29" s="1">
        <f>AR32</f>
        <v>0.25</v>
      </c>
      <c r="AV29" s="36"/>
      <c r="AW29" s="41" t="s">
        <v>19</v>
      </c>
      <c r="AX29" s="41">
        <v>0</v>
      </c>
      <c r="AY29" s="50"/>
    </row>
    <row r="30" spans="1:51">
      <c r="A30" s="258"/>
      <c r="B30" s="53"/>
      <c r="C30" s="53"/>
      <c r="D30" s="53"/>
      <c r="E30" s="53"/>
      <c r="F30" s="53"/>
      <c r="G30" s="53"/>
      <c r="H30" s="53"/>
      <c r="I30" s="53"/>
      <c r="J30" s="53"/>
      <c r="M30" s="26"/>
      <c r="N30" s="94"/>
      <c r="O30" s="4"/>
      <c r="P30" s="4"/>
      <c r="Q30" s="4"/>
      <c r="R30" s="11" t="s">
        <v>24</v>
      </c>
      <c r="S30" s="9">
        <v>-0.5</v>
      </c>
      <c r="T30" s="9">
        <v>0</v>
      </c>
      <c r="U30" s="9">
        <v>1</v>
      </c>
      <c r="V30" s="19"/>
      <c r="W30" s="11" t="s">
        <v>24</v>
      </c>
      <c r="X30" s="1">
        <f>(S30*L24)+(T30*67)+(U30*L26)</f>
        <v>-5.6174904000990955E-2</v>
      </c>
      <c r="Y30" s="176"/>
      <c r="Z30" s="16" t="s">
        <v>97</v>
      </c>
      <c r="AA30" s="16" t="s">
        <v>44</v>
      </c>
      <c r="AB30" s="16">
        <v>1</v>
      </c>
      <c r="AC30" s="16">
        <f>AB30*AB29</f>
        <v>0.5</v>
      </c>
      <c r="AD30" s="4"/>
      <c r="AE30" s="11" t="s">
        <v>24</v>
      </c>
      <c r="AF30" s="28">
        <v>0</v>
      </c>
      <c r="AG30" s="28">
        <v>0</v>
      </c>
      <c r="AH30" s="28">
        <v>0</v>
      </c>
      <c r="AI30" s="28">
        <v>0</v>
      </c>
      <c r="AJ30" s="28">
        <v>-1</v>
      </c>
      <c r="AK30" s="4"/>
      <c r="AL30" s="11" t="s">
        <v>24</v>
      </c>
      <c r="AM30" s="1">
        <f>(AC26*AF30)+(AC27*AG30)+(AC28*AH30)+(AI30*AC30)+(AC31*AJ30)</f>
        <v>-0.5</v>
      </c>
      <c r="AN30" s="176"/>
      <c r="AO30" s="16" t="s">
        <v>60</v>
      </c>
      <c r="AP30" s="16" t="s">
        <v>44</v>
      </c>
      <c r="AQ30" s="16">
        <v>1</v>
      </c>
      <c r="AR30" s="16">
        <f>AQ30*AQ28</f>
        <v>0.33333333333333331</v>
      </c>
      <c r="AS30" s="4"/>
      <c r="AT30" s="11" t="s">
        <v>24</v>
      </c>
      <c r="AU30" s="1">
        <f>AR33</f>
        <v>0.25</v>
      </c>
      <c r="AV30" s="36"/>
      <c r="AW30" s="42" t="s">
        <v>20</v>
      </c>
      <c r="AX30" s="42">
        <f>X27+AM27+AU27</f>
        <v>0.7197448284404806</v>
      </c>
      <c r="AY30" s="50"/>
    </row>
    <row r="31" spans="1:51">
      <c r="A31" s="258"/>
      <c r="B31" s="183" t="s">
        <v>14</v>
      </c>
      <c r="C31" s="183"/>
      <c r="D31" s="4"/>
      <c r="E31" s="35" t="s">
        <v>38</v>
      </c>
      <c r="F31" s="35" t="s">
        <v>39</v>
      </c>
      <c r="G31" s="35" t="s">
        <v>40</v>
      </c>
      <c r="H31" s="10" t="s">
        <v>41</v>
      </c>
      <c r="I31" s="10" t="s">
        <v>42</v>
      </c>
      <c r="J31" s="4"/>
      <c r="M31" s="4"/>
      <c r="N31" s="94"/>
      <c r="O31" s="156" t="s">
        <v>112</v>
      </c>
      <c r="P31" s="157"/>
      <c r="Q31" s="4"/>
      <c r="R31" s="33"/>
      <c r="S31" s="25"/>
      <c r="T31" s="25"/>
      <c r="U31" s="25"/>
      <c r="V31" s="30"/>
      <c r="W31" s="29"/>
      <c r="X31" s="29"/>
      <c r="Y31" s="176"/>
      <c r="Z31" s="16" t="s">
        <v>98</v>
      </c>
      <c r="AA31" s="16" t="s">
        <v>44</v>
      </c>
      <c r="AB31" s="16">
        <v>1</v>
      </c>
      <c r="AC31" s="16">
        <f>AB31*AB29</f>
        <v>0.5</v>
      </c>
      <c r="AD31" s="4"/>
      <c r="AE31" s="29"/>
      <c r="AF31" s="25"/>
      <c r="AG31" s="25"/>
      <c r="AH31" s="25"/>
      <c r="AI31" s="25"/>
      <c r="AJ31" s="25"/>
      <c r="AK31" s="4"/>
      <c r="AL31" s="29"/>
      <c r="AM31" s="29"/>
      <c r="AN31" s="176"/>
      <c r="AO31" s="15" t="s">
        <v>31</v>
      </c>
      <c r="AP31" s="15">
        <v>3</v>
      </c>
      <c r="AQ31" s="15">
        <f>1/(1+AP31)</f>
        <v>0.25</v>
      </c>
      <c r="AR31" s="15"/>
      <c r="AS31" s="4"/>
      <c r="AT31" s="29"/>
      <c r="AU31" s="29"/>
      <c r="AV31" s="46"/>
      <c r="AW31" s="42" t="s">
        <v>21</v>
      </c>
      <c r="AX31" s="42">
        <f>X28+AM28+AU28</f>
        <v>-5.307816177381397E-2</v>
      </c>
      <c r="AY31" s="50"/>
    </row>
    <row r="32" spans="1:51" ht="30">
      <c r="A32" s="258"/>
      <c r="B32" s="71" t="s">
        <v>7</v>
      </c>
      <c r="C32" s="76">
        <f>SUM(L24*C27,L25*D27,L26*E27)</f>
        <v>3.0553614930426525</v>
      </c>
      <c r="D32" s="4"/>
      <c r="E32" s="35">
        <v>1</v>
      </c>
      <c r="F32" s="35">
        <v>3</v>
      </c>
      <c r="G32" s="35">
        <v>5</v>
      </c>
      <c r="H32" s="35">
        <v>7</v>
      </c>
      <c r="I32" s="35">
        <v>9</v>
      </c>
      <c r="J32" s="4"/>
      <c r="M32" s="4"/>
      <c r="N32" s="94"/>
      <c r="O32" s="57" t="s">
        <v>99</v>
      </c>
      <c r="P32" s="56" t="s">
        <v>102</v>
      </c>
      <c r="Q32" s="4"/>
      <c r="R32" s="33"/>
      <c r="S32" s="25"/>
      <c r="T32" s="25"/>
      <c r="U32" s="25"/>
      <c r="V32" s="30"/>
      <c r="W32" s="29"/>
      <c r="X32" s="29"/>
      <c r="Y32" s="176"/>
      <c r="Z32" s="30"/>
      <c r="AA32" s="30"/>
      <c r="AB32" s="30"/>
      <c r="AC32" s="30"/>
      <c r="AD32" s="4"/>
      <c r="AE32" s="29"/>
      <c r="AF32" s="25"/>
      <c r="AG32" s="25"/>
      <c r="AH32" s="25"/>
      <c r="AI32" s="25"/>
      <c r="AJ32" s="25"/>
      <c r="AK32" s="4"/>
      <c r="AL32" s="156" t="s">
        <v>115</v>
      </c>
      <c r="AM32" s="157"/>
      <c r="AN32" s="176"/>
      <c r="AO32" s="16" t="s">
        <v>61</v>
      </c>
      <c r="AP32" s="16" t="s">
        <v>44</v>
      </c>
      <c r="AQ32" s="16">
        <v>1</v>
      </c>
      <c r="AR32" s="16">
        <f>AQ32*AQ31</f>
        <v>0.25</v>
      </c>
      <c r="AS32" s="4"/>
      <c r="AT32" s="29"/>
      <c r="AU32" s="29"/>
      <c r="AV32" s="46"/>
      <c r="AW32" s="41" t="s">
        <v>22</v>
      </c>
      <c r="AX32" s="41">
        <v>0</v>
      </c>
      <c r="AY32" s="50"/>
    </row>
    <row r="33" spans="1:51" ht="30">
      <c r="A33" s="258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26"/>
      <c r="N33" s="94"/>
      <c r="O33" s="57" t="s">
        <v>100</v>
      </c>
      <c r="P33" s="56" t="s">
        <v>103</v>
      </c>
      <c r="Q33" s="4"/>
      <c r="R33" s="4"/>
      <c r="S33" s="18"/>
      <c r="T33" s="18"/>
      <c r="U33" s="18"/>
      <c r="V33" s="19"/>
      <c r="W33" s="4"/>
      <c r="X33" s="4"/>
      <c r="Y33" s="176"/>
      <c r="Z33" s="30"/>
      <c r="AA33" s="30"/>
      <c r="AB33" s="30"/>
      <c r="AC33" s="30"/>
      <c r="AD33" s="4"/>
      <c r="AE33" s="29"/>
      <c r="AF33" s="25"/>
      <c r="AG33" s="25"/>
      <c r="AH33" s="25"/>
      <c r="AI33" s="25"/>
      <c r="AJ33" s="25"/>
      <c r="AK33" s="4"/>
      <c r="AL33" s="58" t="s">
        <v>34</v>
      </c>
      <c r="AM33" s="56" t="s">
        <v>87</v>
      </c>
      <c r="AN33" s="176"/>
      <c r="AO33" s="16" t="s">
        <v>62</v>
      </c>
      <c r="AP33" s="16" t="s">
        <v>44</v>
      </c>
      <c r="AQ33" s="16">
        <v>1</v>
      </c>
      <c r="AR33" s="16">
        <f>AQ33*AQ31</f>
        <v>0.25</v>
      </c>
      <c r="AS33" s="4"/>
      <c r="AT33" s="29"/>
      <c r="AU33" s="29"/>
      <c r="AV33" s="46"/>
      <c r="AW33" s="42" t="s">
        <v>23</v>
      </c>
      <c r="AX33" s="42">
        <f>X29+AM29+AU29</f>
        <v>1.253096742227177</v>
      </c>
      <c r="AY33" s="50"/>
    </row>
    <row r="34" spans="1:51" ht="30">
      <c r="A34" s="258"/>
      <c r="B34" s="185" t="s">
        <v>11</v>
      </c>
      <c r="C34" s="186"/>
      <c r="D34" s="6" t="s">
        <v>12</v>
      </c>
      <c r="E34" s="6">
        <v>1</v>
      </c>
      <c r="F34" s="6">
        <v>2</v>
      </c>
      <c r="G34" s="6">
        <v>3</v>
      </c>
      <c r="H34" s="6">
        <v>4</v>
      </c>
      <c r="I34" s="6">
        <v>5</v>
      </c>
      <c r="J34" s="6">
        <v>6</v>
      </c>
      <c r="K34" s="6">
        <v>7</v>
      </c>
      <c r="L34" s="6">
        <v>9</v>
      </c>
      <c r="M34" s="6">
        <v>10</v>
      </c>
      <c r="N34" s="94"/>
      <c r="O34" s="57" t="s">
        <v>101</v>
      </c>
      <c r="P34" s="56" t="s">
        <v>104</v>
      </c>
      <c r="Q34" s="4"/>
      <c r="R34" s="4"/>
      <c r="S34" s="18"/>
      <c r="T34" s="18"/>
      <c r="U34" s="18"/>
      <c r="V34" s="4"/>
      <c r="W34" s="4"/>
      <c r="X34" s="4"/>
      <c r="Y34" s="176"/>
      <c r="AB34" s="30"/>
      <c r="AC34" s="30"/>
      <c r="AD34" s="4"/>
      <c r="AE34" s="29"/>
      <c r="AF34" s="25"/>
      <c r="AG34" s="25"/>
      <c r="AH34" s="25"/>
      <c r="AI34" s="25"/>
      <c r="AJ34" s="25"/>
      <c r="AK34" s="4"/>
      <c r="AL34" s="83" t="s">
        <v>35</v>
      </c>
      <c r="AM34" s="84" t="s">
        <v>88</v>
      </c>
      <c r="AN34" s="176"/>
      <c r="AO34" s="19"/>
      <c r="AP34" s="19"/>
      <c r="AQ34" s="19"/>
      <c r="AR34" s="19"/>
      <c r="AS34" s="4"/>
      <c r="AT34" s="29"/>
      <c r="AU34" s="29"/>
      <c r="AV34" s="46"/>
      <c r="AW34" s="42" t="s">
        <v>24</v>
      </c>
      <c r="AX34" s="42">
        <f>X30+AM30+AU30</f>
        <v>-0.3061749040009909</v>
      </c>
      <c r="AY34" s="50"/>
    </row>
    <row r="35" spans="1:51">
      <c r="A35" s="258"/>
      <c r="B35" s="187"/>
      <c r="C35" s="188"/>
      <c r="D35" s="6" t="s">
        <v>13</v>
      </c>
      <c r="E35" s="35">
        <v>0</v>
      </c>
      <c r="F35" s="35">
        <v>0</v>
      </c>
      <c r="G35" s="35">
        <v>0.57999999999999996</v>
      </c>
      <c r="H35" s="35">
        <v>0.9</v>
      </c>
      <c r="I35" s="35">
        <v>1.1200000000000001</v>
      </c>
      <c r="J35" s="35">
        <v>1.24</v>
      </c>
      <c r="K35" s="35">
        <v>1.32</v>
      </c>
      <c r="L35" s="35">
        <v>1.46</v>
      </c>
      <c r="M35" s="35">
        <v>1.49</v>
      </c>
      <c r="N35" s="94"/>
      <c r="Q35" s="4"/>
      <c r="R35" s="4"/>
      <c r="S35" s="18"/>
      <c r="T35" s="18"/>
      <c r="U35" s="18"/>
      <c r="V35" s="4"/>
      <c r="W35" s="4"/>
      <c r="X35" s="4"/>
      <c r="Y35" s="176"/>
      <c r="AB35" s="30"/>
      <c r="AC35" s="30"/>
      <c r="AD35" s="4"/>
      <c r="AE35" s="29"/>
      <c r="AF35" s="25"/>
      <c r="AG35" s="25"/>
      <c r="AH35" s="25"/>
      <c r="AI35" s="25"/>
      <c r="AJ35" s="25"/>
      <c r="AK35" s="4"/>
      <c r="AL35" s="83" t="s">
        <v>36</v>
      </c>
      <c r="AM35" s="84" t="s">
        <v>89</v>
      </c>
      <c r="AN35" s="176"/>
      <c r="AO35" s="30"/>
      <c r="AP35" s="30"/>
      <c r="AQ35" s="30"/>
      <c r="AR35" s="30"/>
      <c r="AS35" s="4"/>
      <c r="AT35" s="29"/>
      <c r="AU35" s="29"/>
      <c r="AV35" s="46"/>
      <c r="AW35" s="41" t="s">
        <v>25</v>
      </c>
      <c r="AX35" s="41">
        <v>0</v>
      </c>
      <c r="AY35" s="50"/>
    </row>
    <row r="36" spans="1:51">
      <c r="A36" s="258"/>
      <c r="B36" s="189" t="s">
        <v>9</v>
      </c>
      <c r="C36" s="190"/>
      <c r="D36" s="7">
        <v>0.57999999999999996</v>
      </c>
      <c r="E36" s="191"/>
      <c r="F36" s="192"/>
      <c r="G36" s="192"/>
      <c r="H36" s="192"/>
      <c r="I36" s="192"/>
      <c r="J36" s="192"/>
      <c r="K36" s="48"/>
      <c r="L36" s="48"/>
      <c r="M36" s="48"/>
      <c r="N36" s="94"/>
      <c r="Q36" s="4"/>
      <c r="R36" s="4"/>
      <c r="S36" s="18"/>
      <c r="T36" s="18"/>
      <c r="U36" s="18"/>
      <c r="V36" s="4"/>
      <c r="W36" s="4"/>
      <c r="X36" s="4"/>
      <c r="Y36" s="176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83" t="s">
        <v>37</v>
      </c>
      <c r="AM36" s="84" t="s">
        <v>90</v>
      </c>
      <c r="AN36" s="176"/>
      <c r="AO36" s="156" t="s">
        <v>113</v>
      </c>
      <c r="AP36" s="157"/>
      <c r="AQ36" s="4"/>
      <c r="AR36" s="4"/>
      <c r="AS36" s="4"/>
      <c r="AT36" s="4"/>
      <c r="AU36" s="4"/>
      <c r="AV36" s="46"/>
      <c r="AW36" s="4"/>
      <c r="AX36" s="4"/>
      <c r="AY36" s="50"/>
    </row>
    <row r="37" spans="1:51" ht="30">
      <c r="A37" s="258"/>
      <c r="B37" s="52"/>
      <c r="C37" s="52"/>
      <c r="D37" s="52"/>
      <c r="E37" s="52"/>
      <c r="H37" s="52"/>
      <c r="I37" s="52"/>
      <c r="J37" s="52"/>
      <c r="K37" s="52"/>
      <c r="L37" s="52"/>
      <c r="M37" s="47"/>
      <c r="N37" s="94"/>
      <c r="Q37" s="4"/>
      <c r="R37" s="4"/>
      <c r="S37" s="18"/>
      <c r="T37" s="18"/>
      <c r="U37" s="18"/>
      <c r="V37" s="4"/>
      <c r="W37" s="4"/>
      <c r="X37" s="4"/>
      <c r="Y37" s="176"/>
      <c r="Z37" s="4"/>
      <c r="AC37" s="4"/>
      <c r="AD37" s="4"/>
      <c r="AE37" s="4"/>
      <c r="AF37" s="4"/>
      <c r="AG37" s="4"/>
      <c r="AH37" s="4"/>
      <c r="AI37" s="4"/>
      <c r="AJ37" s="4"/>
      <c r="AK37" s="4"/>
      <c r="AL37" s="58" t="s">
        <v>96</v>
      </c>
      <c r="AM37" s="56" t="s">
        <v>91</v>
      </c>
      <c r="AN37" s="176"/>
      <c r="AO37" s="44" t="s">
        <v>29</v>
      </c>
      <c r="AP37" s="44" t="s">
        <v>76</v>
      </c>
      <c r="AQ37" s="4"/>
      <c r="AR37" s="4"/>
      <c r="AS37" s="4"/>
      <c r="AT37" s="4"/>
      <c r="AU37" s="4"/>
      <c r="AV37" s="46"/>
      <c r="AW37" s="4"/>
      <c r="AX37" s="4"/>
      <c r="AY37" s="50"/>
    </row>
    <row r="38" spans="1:51" ht="30">
      <c r="A38" s="258"/>
      <c r="B38" s="161" t="s">
        <v>15</v>
      </c>
      <c r="C38" s="161"/>
      <c r="D38" s="161"/>
      <c r="E38" s="4"/>
      <c r="H38" s="4"/>
      <c r="I38" s="4"/>
      <c r="J38" s="4"/>
      <c r="K38" s="4"/>
      <c r="L38" s="4"/>
      <c r="M38" s="4"/>
      <c r="N38" s="94"/>
      <c r="Q38" s="4"/>
      <c r="R38" s="4"/>
      <c r="S38" s="18"/>
      <c r="T38" s="18"/>
      <c r="U38" s="18"/>
      <c r="V38" s="4"/>
      <c r="W38" s="4"/>
      <c r="X38" s="4"/>
      <c r="Y38" s="176"/>
      <c r="Z38" s="227" t="s">
        <v>182</v>
      </c>
      <c r="AA38" s="228"/>
      <c r="AC38" s="4"/>
      <c r="AD38" s="4"/>
      <c r="AE38" s="4"/>
      <c r="AF38" s="4"/>
      <c r="AG38" s="4"/>
      <c r="AH38" s="4"/>
      <c r="AI38" s="4"/>
      <c r="AJ38" s="4"/>
      <c r="AK38" s="4"/>
      <c r="AL38" s="83" t="s">
        <v>97</v>
      </c>
      <c r="AM38" s="84" t="s">
        <v>92</v>
      </c>
      <c r="AN38" s="176"/>
      <c r="AO38" s="44" t="s">
        <v>30</v>
      </c>
      <c r="AP38" s="44" t="s">
        <v>79</v>
      </c>
      <c r="AQ38" s="4"/>
      <c r="AR38" s="4"/>
      <c r="AS38" s="4"/>
      <c r="AT38" s="4"/>
      <c r="AU38" s="4"/>
      <c r="AV38" s="46"/>
      <c r="AW38" s="4"/>
      <c r="AX38" s="4"/>
      <c r="AY38" s="50"/>
    </row>
    <row r="39" spans="1:51" ht="30">
      <c r="A39" s="258"/>
      <c r="B39" s="5" t="s">
        <v>10</v>
      </c>
      <c r="C39" s="8">
        <f>(C32-3)/3</f>
        <v>1.8453831014217492E-2</v>
      </c>
      <c r="D39" s="77">
        <f>C39*100</f>
        <v>1.8453831014217492</v>
      </c>
      <c r="E39" s="4"/>
      <c r="H39" s="4"/>
      <c r="I39" s="4"/>
      <c r="J39" s="4"/>
      <c r="K39" s="4"/>
      <c r="L39" s="4"/>
      <c r="M39" s="4"/>
      <c r="N39" s="94"/>
      <c r="Q39" s="4"/>
      <c r="R39" s="4"/>
      <c r="S39" s="18"/>
      <c r="T39" s="18"/>
      <c r="U39" s="18"/>
      <c r="V39" s="4"/>
      <c r="W39" s="4"/>
      <c r="X39" s="4"/>
      <c r="Y39" s="176"/>
      <c r="Z39" s="225" t="s">
        <v>226</v>
      </c>
      <c r="AA39" s="226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83" t="s">
        <v>98</v>
      </c>
      <c r="AM39" s="84" t="s">
        <v>93</v>
      </c>
      <c r="AN39" s="176"/>
      <c r="AO39" s="44" t="s">
        <v>31</v>
      </c>
      <c r="AP39" s="44" t="s">
        <v>82</v>
      </c>
      <c r="AQ39" s="4"/>
      <c r="AR39" s="4"/>
      <c r="AS39" s="4"/>
      <c r="AT39" s="4"/>
      <c r="AU39" s="4"/>
      <c r="AV39" s="46"/>
      <c r="AW39" s="4"/>
      <c r="AX39" s="4"/>
      <c r="AY39" s="50"/>
    </row>
    <row r="40" spans="1:51">
      <c r="A40" s="259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69"/>
      <c r="N40" s="49"/>
      <c r="O40" s="69"/>
      <c r="P40" s="69"/>
      <c r="Q40" s="69"/>
      <c r="R40" s="69"/>
      <c r="S40" s="79"/>
      <c r="T40" s="79"/>
      <c r="U40" s="79"/>
      <c r="V40" s="69"/>
      <c r="W40" s="69"/>
      <c r="X40" s="69"/>
      <c r="Y40" s="177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51"/>
    </row>
    <row r="42" spans="1:51" ht="20">
      <c r="A42" s="257"/>
      <c r="B42" s="168" t="s">
        <v>160</v>
      </c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9"/>
    </row>
    <row r="43" spans="1:51" ht="20">
      <c r="A43" s="258"/>
      <c r="B43" s="35" t="s">
        <v>0</v>
      </c>
      <c r="C43" s="35" t="s">
        <v>1</v>
      </c>
      <c r="D43" s="35" t="s">
        <v>2</v>
      </c>
      <c r="E43" s="35" t="s">
        <v>3</v>
      </c>
      <c r="F43" s="170" t="s">
        <v>8</v>
      </c>
      <c r="G43" s="35" t="s">
        <v>0</v>
      </c>
      <c r="H43" s="35" t="s">
        <v>1</v>
      </c>
      <c r="I43" s="35" t="s">
        <v>2</v>
      </c>
      <c r="J43" s="35" t="s">
        <v>3</v>
      </c>
      <c r="K43" s="35" t="s">
        <v>4</v>
      </c>
      <c r="L43" s="10" t="s">
        <v>5</v>
      </c>
      <c r="M43" s="23"/>
      <c r="N43" s="94"/>
      <c r="O43" s="156" t="s">
        <v>114</v>
      </c>
      <c r="P43" s="157"/>
      <c r="Q43" s="3"/>
      <c r="R43" s="171" t="s">
        <v>46</v>
      </c>
      <c r="S43" s="172"/>
      <c r="T43" s="172"/>
      <c r="U43" s="173"/>
      <c r="V43" s="3"/>
      <c r="W43" s="174" t="s">
        <v>52</v>
      </c>
      <c r="X43" s="175"/>
      <c r="Y43" s="176"/>
      <c r="Z43" s="178" t="s">
        <v>48</v>
      </c>
      <c r="AA43" s="179"/>
      <c r="AB43" s="179"/>
      <c r="AC43" s="180"/>
      <c r="AD43" s="3"/>
      <c r="AE43" s="178" t="s">
        <v>54</v>
      </c>
      <c r="AF43" s="179"/>
      <c r="AG43" s="179"/>
      <c r="AH43" s="179"/>
      <c r="AI43" s="179"/>
      <c r="AJ43" s="180"/>
      <c r="AK43" s="3"/>
      <c r="AL43" s="174" t="s">
        <v>55</v>
      </c>
      <c r="AM43" s="175"/>
      <c r="AN43" s="176"/>
      <c r="AO43" s="178" t="s">
        <v>49</v>
      </c>
      <c r="AP43" s="179"/>
      <c r="AQ43" s="179"/>
      <c r="AR43" s="180"/>
      <c r="AS43" s="4"/>
      <c r="AT43" s="174" t="s">
        <v>51</v>
      </c>
      <c r="AU43" s="175"/>
      <c r="AV43" s="36"/>
      <c r="AW43" s="174" t="s">
        <v>27</v>
      </c>
      <c r="AX43" s="175"/>
      <c r="AY43" s="50"/>
    </row>
    <row r="44" spans="1:51" ht="30">
      <c r="A44" s="258"/>
      <c r="B44" s="35" t="s">
        <v>1</v>
      </c>
      <c r="C44" s="2">
        <v>1</v>
      </c>
      <c r="D44" s="37">
        <f>1/C45</f>
        <v>0.33333333333333331</v>
      </c>
      <c r="E44" s="37">
        <v>3</v>
      </c>
      <c r="F44" s="170"/>
      <c r="G44" s="35" t="s">
        <v>1</v>
      </c>
      <c r="H44" s="38">
        <f>C44/C47</f>
        <v>0.23076923076923078</v>
      </c>
      <c r="I44" s="37">
        <f>D44/D47</f>
        <v>0.21739130434782608</v>
      </c>
      <c r="J44" s="37">
        <f>E44/E47</f>
        <v>0.33333333333333331</v>
      </c>
      <c r="K44" s="37">
        <f>SUM(H44:J44)</f>
        <v>0.78149386845039026</v>
      </c>
      <c r="L44" s="2">
        <f>K44/C49</f>
        <v>0.26049795615013011</v>
      </c>
      <c r="M44" s="24"/>
      <c r="N44" s="94"/>
      <c r="O44" s="58" t="s">
        <v>17</v>
      </c>
      <c r="P44" s="56" t="s">
        <v>78</v>
      </c>
      <c r="Q44" s="18"/>
      <c r="R44" s="17" t="s">
        <v>26</v>
      </c>
      <c r="S44" s="35" t="s">
        <v>1</v>
      </c>
      <c r="T44" s="35" t="s">
        <v>2</v>
      </c>
      <c r="U44" s="35" t="s">
        <v>3</v>
      </c>
      <c r="V44" s="13"/>
      <c r="W44" s="32" t="s">
        <v>26</v>
      </c>
      <c r="X44" s="72" t="s">
        <v>53</v>
      </c>
      <c r="Y44" s="176"/>
      <c r="Z44" s="35" t="s">
        <v>32</v>
      </c>
      <c r="AA44" s="71" t="s">
        <v>47</v>
      </c>
      <c r="AB44" s="178" t="s">
        <v>43</v>
      </c>
      <c r="AC44" s="180"/>
      <c r="AD44" s="4"/>
      <c r="AE44" s="10" t="s">
        <v>26</v>
      </c>
      <c r="AF44" s="35" t="s">
        <v>35</v>
      </c>
      <c r="AG44" s="35" t="s">
        <v>36</v>
      </c>
      <c r="AH44" s="35" t="s">
        <v>37</v>
      </c>
      <c r="AI44" s="35" t="s">
        <v>97</v>
      </c>
      <c r="AJ44" s="35" t="s">
        <v>98</v>
      </c>
      <c r="AK44" s="4"/>
      <c r="AL44" s="10" t="s">
        <v>26</v>
      </c>
      <c r="AM44" s="72" t="s">
        <v>53</v>
      </c>
      <c r="AN44" s="176"/>
      <c r="AO44" s="10" t="s">
        <v>28</v>
      </c>
      <c r="AP44" s="10" t="s">
        <v>47</v>
      </c>
      <c r="AQ44" s="181" t="s">
        <v>43</v>
      </c>
      <c r="AR44" s="182"/>
      <c r="AS44" s="4"/>
      <c r="AT44" s="35" t="s">
        <v>26</v>
      </c>
      <c r="AU44" s="72" t="s">
        <v>53</v>
      </c>
      <c r="AV44" s="36"/>
      <c r="AW44" s="71" t="s">
        <v>26</v>
      </c>
      <c r="AX44" s="71" t="s">
        <v>50</v>
      </c>
      <c r="AY44" s="50"/>
    </row>
    <row r="45" spans="1:51">
      <c r="A45" s="258"/>
      <c r="B45" s="35" t="s">
        <v>2</v>
      </c>
      <c r="C45" s="37">
        <v>3</v>
      </c>
      <c r="D45" s="2">
        <v>1</v>
      </c>
      <c r="E45" s="37">
        <v>5</v>
      </c>
      <c r="F45" s="170"/>
      <c r="G45" s="35" t="s">
        <v>2</v>
      </c>
      <c r="H45" s="37">
        <f>C45/C47</f>
        <v>0.6923076923076924</v>
      </c>
      <c r="I45" s="38">
        <f>D45/D47</f>
        <v>0.65217391304347827</v>
      </c>
      <c r="J45" s="37">
        <f>E45/E47</f>
        <v>0.55555555555555558</v>
      </c>
      <c r="K45" s="37">
        <f>SUM(H45:J45)</f>
        <v>1.9000371609067261</v>
      </c>
      <c r="L45" s="2">
        <f>K45/C49</f>
        <v>0.63334572030224201</v>
      </c>
      <c r="M45" s="24"/>
      <c r="N45" s="94"/>
      <c r="O45" s="58" t="s">
        <v>18</v>
      </c>
      <c r="P45" s="56" t="s">
        <v>77</v>
      </c>
      <c r="Q45" s="18"/>
      <c r="R45" s="11" t="s">
        <v>17</v>
      </c>
      <c r="S45" s="9">
        <v>1</v>
      </c>
      <c r="T45" s="9">
        <v>-0.5</v>
      </c>
      <c r="U45" s="9">
        <v>0</v>
      </c>
      <c r="V45" s="3"/>
      <c r="W45" s="11" t="s">
        <v>17</v>
      </c>
      <c r="X45" s="1">
        <f>(S45*L44)+(T45*L45)+(U45*L46)</f>
        <v>-5.61749040009909E-2</v>
      </c>
      <c r="Y45" s="176"/>
      <c r="Z45" s="15" t="s">
        <v>34</v>
      </c>
      <c r="AA45" s="15">
        <v>2</v>
      </c>
      <c r="AB45" s="15">
        <f>1/(1+AA45)</f>
        <v>0.33333333333333331</v>
      </c>
      <c r="AC45" s="15"/>
      <c r="AD45" s="4"/>
      <c r="AE45" s="11" t="s">
        <v>17</v>
      </c>
      <c r="AF45" s="28">
        <v>0</v>
      </c>
      <c r="AG45" s="28">
        <v>0</v>
      </c>
      <c r="AH45" s="28">
        <v>-1</v>
      </c>
      <c r="AI45" s="28">
        <v>0</v>
      </c>
      <c r="AJ45" s="28">
        <v>1</v>
      </c>
      <c r="AK45" s="4"/>
      <c r="AL45" s="11" t="s">
        <v>17</v>
      </c>
      <c r="AM45" s="1">
        <f>(AF45*AC46)+(AG45*AC47)+(AC48*AH45)+(AI45*AC50)+(AC51*AJ45)</f>
        <v>0.16666666666666669</v>
      </c>
      <c r="AN45" s="176"/>
      <c r="AO45" s="15" t="s">
        <v>29</v>
      </c>
      <c r="AP45" s="15">
        <v>1</v>
      </c>
      <c r="AQ45" s="15">
        <f>1/(1+AP45)</f>
        <v>0.5</v>
      </c>
      <c r="AR45" s="15"/>
      <c r="AS45" s="4"/>
      <c r="AT45" s="11" t="s">
        <v>17</v>
      </c>
      <c r="AU45" s="1">
        <f>AR46</f>
        <v>0.5</v>
      </c>
      <c r="AV45" s="36"/>
      <c r="AW45" s="40" t="s">
        <v>63</v>
      </c>
      <c r="AX45" s="40">
        <v>0</v>
      </c>
      <c r="AY45" s="50"/>
    </row>
    <row r="46" spans="1:51" ht="30">
      <c r="A46" s="258"/>
      <c r="B46" s="35" t="s">
        <v>3</v>
      </c>
      <c r="C46" s="37">
        <f>1/E44</f>
        <v>0.33333333333333331</v>
      </c>
      <c r="D46" s="37">
        <f>1/E45</f>
        <v>0.2</v>
      </c>
      <c r="E46" s="2">
        <v>1</v>
      </c>
      <c r="F46" s="170"/>
      <c r="G46" s="35" t="s">
        <v>3</v>
      </c>
      <c r="H46" s="37">
        <f>C46/C47</f>
        <v>7.6923076923076927E-2</v>
      </c>
      <c r="I46" s="37">
        <f>D46/D47</f>
        <v>0.13043478260869568</v>
      </c>
      <c r="J46" s="38">
        <f>E46/E47</f>
        <v>0.1111111111111111</v>
      </c>
      <c r="K46" s="37">
        <f>SUM(H46:J46)</f>
        <v>0.31846897064288371</v>
      </c>
      <c r="L46" s="2">
        <f>K46/C49</f>
        <v>0.1061563235476279</v>
      </c>
      <c r="M46" s="24"/>
      <c r="N46" s="94"/>
      <c r="O46" s="58" t="s">
        <v>20</v>
      </c>
      <c r="P46" s="56" t="s">
        <v>80</v>
      </c>
      <c r="Q46" s="18"/>
      <c r="R46" s="11" t="s">
        <v>18</v>
      </c>
      <c r="S46" s="9">
        <v>-0.5</v>
      </c>
      <c r="T46" s="9">
        <v>1</v>
      </c>
      <c r="U46" s="9">
        <v>0</v>
      </c>
      <c r="V46" s="19"/>
      <c r="W46" s="11" t="s">
        <v>18</v>
      </c>
      <c r="X46" s="1">
        <f>(S46*L44)+(T46*L45)+(U46*L46)</f>
        <v>0.50309674222717693</v>
      </c>
      <c r="Y46" s="176"/>
      <c r="Z46" s="16" t="s">
        <v>35</v>
      </c>
      <c r="AA46" s="16" t="s">
        <v>44</v>
      </c>
      <c r="AB46" s="16">
        <v>1</v>
      </c>
      <c r="AC46" s="16">
        <f>AB46*AB45</f>
        <v>0.33333333333333331</v>
      </c>
      <c r="AD46" s="4"/>
      <c r="AE46" s="11" t="s">
        <v>18</v>
      </c>
      <c r="AF46" s="28">
        <v>0</v>
      </c>
      <c r="AG46" s="28">
        <v>0</v>
      </c>
      <c r="AH46" s="28">
        <v>1</v>
      </c>
      <c r="AI46" s="28">
        <v>0</v>
      </c>
      <c r="AJ46" s="28">
        <v>-1</v>
      </c>
      <c r="AK46" s="4"/>
      <c r="AL46" s="11" t="s">
        <v>18</v>
      </c>
      <c r="AM46" s="1">
        <f>(AF46*AC46)+(AG46*AC47)+(AC48*AH46)+(AI46*AC50)+(AC51*AJ46)</f>
        <v>-0.16666666666666669</v>
      </c>
      <c r="AN46" s="176"/>
      <c r="AO46" s="16" t="s">
        <v>45</v>
      </c>
      <c r="AP46" s="16" t="s">
        <v>44</v>
      </c>
      <c r="AQ46" s="16">
        <v>1</v>
      </c>
      <c r="AR46" s="16">
        <f>AQ46*AQ45</f>
        <v>0.5</v>
      </c>
      <c r="AS46" s="4"/>
      <c r="AT46" s="11" t="s">
        <v>18</v>
      </c>
      <c r="AU46" s="1">
        <f>AR47</f>
        <v>0.5</v>
      </c>
      <c r="AV46" s="36"/>
      <c r="AW46" s="40" t="s">
        <v>16</v>
      </c>
      <c r="AX46" s="41">
        <v>0</v>
      </c>
      <c r="AY46" s="50"/>
    </row>
    <row r="47" spans="1:51">
      <c r="A47" s="258"/>
      <c r="B47" s="72" t="s">
        <v>4</v>
      </c>
      <c r="C47" s="39">
        <f>SUM(C44:C46)</f>
        <v>4.333333333333333</v>
      </c>
      <c r="D47" s="39">
        <f>SUM(D44:D46)</f>
        <v>1.5333333333333332</v>
      </c>
      <c r="E47" s="39">
        <f>SUM(E44:E46)</f>
        <v>9</v>
      </c>
      <c r="F47" s="170"/>
      <c r="G47" s="72" t="s">
        <v>4</v>
      </c>
      <c r="H47" s="39">
        <f>SUM(H44:H46)</f>
        <v>1</v>
      </c>
      <c r="I47" s="39">
        <f>SUM(I44:I46)</f>
        <v>1</v>
      </c>
      <c r="J47" s="39">
        <f>SUM(J44:J46)</f>
        <v>1</v>
      </c>
      <c r="K47" s="39">
        <f>SUM(K44:K46)</f>
        <v>3</v>
      </c>
      <c r="L47" s="39">
        <f>SUM(L44:L46)</f>
        <v>1</v>
      </c>
      <c r="M47" s="25"/>
      <c r="N47" s="94"/>
      <c r="O47" s="58" t="s">
        <v>21</v>
      </c>
      <c r="P47" s="56" t="s">
        <v>81</v>
      </c>
      <c r="Q47" s="18"/>
      <c r="R47" s="11" t="s">
        <v>20</v>
      </c>
      <c r="S47" s="9">
        <v>0</v>
      </c>
      <c r="T47" s="9">
        <v>0.5</v>
      </c>
      <c r="U47" s="9">
        <v>0</v>
      </c>
      <c r="V47" s="19"/>
      <c r="W47" s="11" t="s">
        <v>20</v>
      </c>
      <c r="X47" s="1">
        <f>(S47*L44)+(T47*L45)+(U47*L46)</f>
        <v>0.31667286015112101</v>
      </c>
      <c r="Y47" s="176"/>
      <c r="Z47" s="16" t="s">
        <v>36</v>
      </c>
      <c r="AA47" s="16" t="s">
        <v>44</v>
      </c>
      <c r="AB47" s="16">
        <v>1</v>
      </c>
      <c r="AC47" s="16">
        <f>AB47*AB45</f>
        <v>0.33333333333333331</v>
      </c>
      <c r="AD47" s="4"/>
      <c r="AE47" s="11" t="s">
        <v>20</v>
      </c>
      <c r="AF47" s="28">
        <v>0</v>
      </c>
      <c r="AG47" s="28">
        <v>0</v>
      </c>
      <c r="AH47" s="28">
        <v>1</v>
      </c>
      <c r="AI47" s="28">
        <v>0</v>
      </c>
      <c r="AJ47" s="28">
        <v>0</v>
      </c>
      <c r="AK47" s="4"/>
      <c r="AL47" s="11" t="s">
        <v>20</v>
      </c>
      <c r="AM47" s="1">
        <f>(AF47*AC46)+(AG47*AC47)+(AH47*AC48)+(AI47*AC50)+(AJ47*AC51)</f>
        <v>0.33333333333333331</v>
      </c>
      <c r="AN47" s="176"/>
      <c r="AO47" s="16" t="s">
        <v>58</v>
      </c>
      <c r="AP47" s="16" t="s">
        <v>44</v>
      </c>
      <c r="AQ47" s="16">
        <v>1</v>
      </c>
      <c r="AR47" s="16">
        <f>AQ47*AQ45</f>
        <v>0.5</v>
      </c>
      <c r="AS47" s="4"/>
      <c r="AT47" s="11" t="s">
        <v>20</v>
      </c>
      <c r="AU47" s="1">
        <f>AR49</f>
        <v>0.33333333333333331</v>
      </c>
      <c r="AV47" s="36"/>
      <c r="AW47" s="42" t="s">
        <v>17</v>
      </c>
      <c r="AX47" s="42">
        <f>X45+AM45+AU45</f>
        <v>0.61049176266567584</v>
      </c>
      <c r="AY47" s="50"/>
    </row>
    <row r="48" spans="1:51" ht="45">
      <c r="A48" s="258"/>
      <c r="B48" s="54"/>
      <c r="C48" s="54"/>
      <c r="D48" s="54"/>
      <c r="E48" s="54"/>
      <c r="F48" s="54"/>
      <c r="G48" s="54"/>
      <c r="H48" s="54"/>
      <c r="I48" s="54"/>
      <c r="J48" s="54"/>
      <c r="M48" s="47"/>
      <c r="N48" s="94"/>
      <c r="O48" s="58" t="s">
        <v>23</v>
      </c>
      <c r="P48" s="56" t="s">
        <v>83</v>
      </c>
      <c r="Q48" s="4"/>
      <c r="R48" s="11" t="s">
        <v>21</v>
      </c>
      <c r="S48" s="9">
        <v>0</v>
      </c>
      <c r="T48" s="9">
        <v>-0.5</v>
      </c>
      <c r="U48" s="9">
        <v>0</v>
      </c>
      <c r="V48" s="19"/>
      <c r="W48" s="11" t="s">
        <v>21</v>
      </c>
      <c r="X48" s="1">
        <f>(S48*L44)+(T48*L45)+(U48*L46)</f>
        <v>-0.31667286015112101</v>
      </c>
      <c r="Y48" s="176"/>
      <c r="Z48" s="16" t="s">
        <v>37</v>
      </c>
      <c r="AA48" s="16" t="s">
        <v>44</v>
      </c>
      <c r="AB48" s="16">
        <v>1</v>
      </c>
      <c r="AC48" s="16">
        <f>AB48*AB45</f>
        <v>0.33333333333333331</v>
      </c>
      <c r="AD48" s="4"/>
      <c r="AE48" s="11" t="s">
        <v>21</v>
      </c>
      <c r="AF48" s="28">
        <v>0</v>
      </c>
      <c r="AG48" s="28">
        <v>0</v>
      </c>
      <c r="AH48" s="28">
        <v>-1</v>
      </c>
      <c r="AI48" s="28">
        <v>0</v>
      </c>
      <c r="AJ48" s="28">
        <v>0</v>
      </c>
      <c r="AK48" s="4"/>
      <c r="AL48" s="11" t="s">
        <v>21</v>
      </c>
      <c r="AM48" s="1">
        <f>(AF48*AC46)+(AG48*AC47)+(AH48*AC48)+(AI48*AC50)+(AJ48*AC51)</f>
        <v>-0.33333333333333331</v>
      </c>
      <c r="AN48" s="176"/>
      <c r="AO48" s="15" t="s">
        <v>30</v>
      </c>
      <c r="AP48" s="15">
        <v>2</v>
      </c>
      <c r="AQ48" s="15">
        <f>1/(1+AP48)</f>
        <v>0.33333333333333331</v>
      </c>
      <c r="AR48" s="15"/>
      <c r="AS48" s="4"/>
      <c r="AT48" s="11" t="s">
        <v>21</v>
      </c>
      <c r="AU48" s="1">
        <f>AR50</f>
        <v>0.33333333333333331</v>
      </c>
      <c r="AV48" s="36"/>
      <c r="AW48" s="42" t="s">
        <v>18</v>
      </c>
      <c r="AX48" s="42">
        <f>X46+AM46++AU46</f>
        <v>0.8364300755605103</v>
      </c>
      <c r="AY48" s="50"/>
    </row>
    <row r="49" spans="1:51" ht="30">
      <c r="A49" s="258"/>
      <c r="B49" s="71" t="s">
        <v>6</v>
      </c>
      <c r="C49" s="35">
        <v>3</v>
      </c>
      <c r="D49" s="4"/>
      <c r="E49" s="4"/>
      <c r="F49" s="4"/>
      <c r="G49" s="4"/>
      <c r="H49" s="4"/>
      <c r="I49" s="4"/>
      <c r="J49" s="4"/>
      <c r="M49" s="4"/>
      <c r="N49" s="94"/>
      <c r="O49" s="58" t="s">
        <v>24</v>
      </c>
      <c r="P49" s="56" t="s">
        <v>84</v>
      </c>
      <c r="Q49" s="4"/>
      <c r="R49" s="11" t="s">
        <v>23</v>
      </c>
      <c r="S49" s="9">
        <v>1</v>
      </c>
      <c r="T49" s="9">
        <v>0</v>
      </c>
      <c r="U49" s="9">
        <v>-0.5</v>
      </c>
      <c r="V49" s="19"/>
      <c r="W49" s="11" t="s">
        <v>23</v>
      </c>
      <c r="X49" s="1">
        <f>(S49*L44)+(T49*L45)+(U49*L46)</f>
        <v>0.20741979437631616</v>
      </c>
      <c r="Y49" s="176"/>
      <c r="Z49" s="31" t="s">
        <v>96</v>
      </c>
      <c r="AA49" s="31">
        <v>1</v>
      </c>
      <c r="AB49" s="31">
        <f>1/(1+AA49)</f>
        <v>0.5</v>
      </c>
      <c r="AC49" s="31"/>
      <c r="AD49" s="4"/>
      <c r="AE49" s="11" t="s">
        <v>23</v>
      </c>
      <c r="AF49" s="28">
        <v>0</v>
      </c>
      <c r="AG49" s="28">
        <v>0</v>
      </c>
      <c r="AH49" s="28">
        <v>0</v>
      </c>
      <c r="AI49" s="28">
        <v>0</v>
      </c>
      <c r="AJ49" s="28">
        <v>1</v>
      </c>
      <c r="AK49" s="4"/>
      <c r="AL49" s="11" t="s">
        <v>23</v>
      </c>
      <c r="AM49" s="1">
        <f>(AC46*AF49)+(AG49*AC47)+(AC48*AH49)+(AI49*AC50)+(AC51*AJ49)</f>
        <v>0.5</v>
      </c>
      <c r="AN49" s="176"/>
      <c r="AO49" s="16" t="s">
        <v>59</v>
      </c>
      <c r="AP49" s="16" t="s">
        <v>44</v>
      </c>
      <c r="AQ49" s="16">
        <v>1</v>
      </c>
      <c r="AR49" s="16">
        <f>AQ49*AQ48</f>
        <v>0.33333333333333331</v>
      </c>
      <c r="AS49" s="4"/>
      <c r="AT49" s="11" t="s">
        <v>23</v>
      </c>
      <c r="AU49" s="1">
        <f>AR52</f>
        <v>0.25</v>
      </c>
      <c r="AV49" s="36"/>
      <c r="AW49" s="41" t="s">
        <v>19</v>
      </c>
      <c r="AX49" s="41">
        <v>0</v>
      </c>
      <c r="AY49" s="50"/>
    </row>
    <row r="50" spans="1:51">
      <c r="A50" s="258"/>
      <c r="B50" s="53"/>
      <c r="C50" s="53"/>
      <c r="D50" s="53"/>
      <c r="E50" s="53"/>
      <c r="F50" s="53"/>
      <c r="G50" s="53"/>
      <c r="H50" s="53"/>
      <c r="I50" s="53"/>
      <c r="J50" s="53"/>
      <c r="M50" s="26"/>
      <c r="N50" s="94"/>
      <c r="O50" s="4"/>
      <c r="P50" s="4"/>
      <c r="Q50" s="4"/>
      <c r="R50" s="11" t="s">
        <v>24</v>
      </c>
      <c r="S50" s="9">
        <v>-0.5</v>
      </c>
      <c r="T50" s="9">
        <v>0</v>
      </c>
      <c r="U50" s="9">
        <v>1</v>
      </c>
      <c r="V50" s="19"/>
      <c r="W50" s="11" t="s">
        <v>24</v>
      </c>
      <c r="X50" s="1">
        <f>(S50*L44)+(T50*67)+(U50*L46)</f>
        <v>-2.4092654527437155E-2</v>
      </c>
      <c r="Y50" s="176"/>
      <c r="Z50" s="16" t="s">
        <v>97</v>
      </c>
      <c r="AA50" s="16" t="s">
        <v>44</v>
      </c>
      <c r="AB50" s="16">
        <v>1</v>
      </c>
      <c r="AC50" s="16">
        <f>AB50*AB49</f>
        <v>0.5</v>
      </c>
      <c r="AD50" s="4"/>
      <c r="AE50" s="11" t="s">
        <v>24</v>
      </c>
      <c r="AF50" s="28">
        <v>0</v>
      </c>
      <c r="AG50" s="28">
        <v>0</v>
      </c>
      <c r="AH50" s="28">
        <v>0</v>
      </c>
      <c r="AI50" s="28">
        <v>0</v>
      </c>
      <c r="AJ50" s="28">
        <v>-1</v>
      </c>
      <c r="AK50" s="4"/>
      <c r="AL50" s="11" t="s">
        <v>24</v>
      </c>
      <c r="AM50" s="1">
        <f>(AC46*AF50)+(AC47*AG50)+(AC48*AH50)+(AI50*AC50)+(AC51*AJ50)</f>
        <v>-0.5</v>
      </c>
      <c r="AN50" s="176"/>
      <c r="AO50" s="16" t="s">
        <v>60</v>
      </c>
      <c r="AP50" s="16" t="s">
        <v>44</v>
      </c>
      <c r="AQ50" s="16">
        <v>1</v>
      </c>
      <c r="AR50" s="16">
        <f>AQ50*AQ48</f>
        <v>0.33333333333333331</v>
      </c>
      <c r="AS50" s="4"/>
      <c r="AT50" s="11" t="s">
        <v>24</v>
      </c>
      <c r="AU50" s="1">
        <f>AR53</f>
        <v>0.25</v>
      </c>
      <c r="AV50" s="36"/>
      <c r="AW50" s="42" t="s">
        <v>20</v>
      </c>
      <c r="AX50" s="42">
        <f>X47+AM47+AU47</f>
        <v>0.98333952681778758</v>
      </c>
      <c r="AY50" s="50"/>
    </row>
    <row r="51" spans="1:51">
      <c r="A51" s="258"/>
      <c r="B51" s="183" t="s">
        <v>14</v>
      </c>
      <c r="C51" s="183"/>
      <c r="D51" s="4"/>
      <c r="E51" s="35" t="s">
        <v>38</v>
      </c>
      <c r="F51" s="35" t="s">
        <v>39</v>
      </c>
      <c r="G51" s="35" t="s">
        <v>40</v>
      </c>
      <c r="H51" s="10" t="s">
        <v>41</v>
      </c>
      <c r="I51" s="10" t="s">
        <v>42</v>
      </c>
      <c r="J51" s="4"/>
      <c r="M51" s="4"/>
      <c r="N51" s="94"/>
      <c r="O51" s="156" t="s">
        <v>112</v>
      </c>
      <c r="P51" s="157"/>
      <c r="Q51" s="4"/>
      <c r="R51" s="33"/>
      <c r="S51" s="25"/>
      <c r="T51" s="25"/>
      <c r="U51" s="25"/>
      <c r="V51" s="30"/>
      <c r="W51" s="29"/>
      <c r="X51" s="29"/>
      <c r="Y51" s="176"/>
      <c r="Z51" s="16" t="s">
        <v>98</v>
      </c>
      <c r="AA51" s="16" t="s">
        <v>44</v>
      </c>
      <c r="AB51" s="16">
        <v>1</v>
      </c>
      <c r="AC51" s="16">
        <f>AB51*AB49</f>
        <v>0.5</v>
      </c>
      <c r="AD51" s="4"/>
      <c r="AE51" s="29"/>
      <c r="AF51" s="25"/>
      <c r="AG51" s="25"/>
      <c r="AH51" s="25"/>
      <c r="AI51" s="25"/>
      <c r="AJ51" s="25"/>
      <c r="AK51" s="4"/>
      <c r="AL51" s="29"/>
      <c r="AM51" s="29"/>
      <c r="AN51" s="176"/>
      <c r="AO51" s="15" t="s">
        <v>31</v>
      </c>
      <c r="AP51" s="15">
        <v>3</v>
      </c>
      <c r="AQ51" s="15">
        <f>1/(1+AP51)</f>
        <v>0.25</v>
      </c>
      <c r="AR51" s="15"/>
      <c r="AS51" s="4"/>
      <c r="AT51" s="29"/>
      <c r="AU51" s="29"/>
      <c r="AV51" s="46"/>
      <c r="AW51" s="42" t="s">
        <v>21</v>
      </c>
      <c r="AX51" s="42">
        <f>X48+AM48+AU48</f>
        <v>-0.31667286015112101</v>
      </c>
      <c r="AY51" s="50"/>
    </row>
    <row r="52" spans="1:51" ht="30">
      <c r="A52" s="258"/>
      <c r="B52" s="71" t="s">
        <v>7</v>
      </c>
      <c r="C52" s="76">
        <f>SUM(L44*C47,L45*D47,L46*E47)</f>
        <v>3.0553614930426529</v>
      </c>
      <c r="D52" s="4"/>
      <c r="E52" s="35">
        <v>1</v>
      </c>
      <c r="F52" s="35">
        <v>3</v>
      </c>
      <c r="G52" s="35">
        <v>5</v>
      </c>
      <c r="H52" s="35">
        <v>7</v>
      </c>
      <c r="I52" s="35">
        <v>9</v>
      </c>
      <c r="J52" s="4"/>
      <c r="M52" s="4"/>
      <c r="N52" s="94"/>
      <c r="O52" s="57" t="s">
        <v>99</v>
      </c>
      <c r="P52" s="56" t="s">
        <v>102</v>
      </c>
      <c r="Q52" s="4"/>
      <c r="R52" s="33"/>
      <c r="S52" s="25"/>
      <c r="T52" s="25"/>
      <c r="U52" s="25"/>
      <c r="V52" s="30"/>
      <c r="W52" s="29"/>
      <c r="X52" s="29"/>
      <c r="Y52" s="176"/>
      <c r="Z52" s="30"/>
      <c r="AA52" s="30"/>
      <c r="AB52" s="30"/>
      <c r="AC52" s="30"/>
      <c r="AD52" s="4"/>
      <c r="AE52" s="29"/>
      <c r="AF52" s="25"/>
      <c r="AG52" s="25"/>
      <c r="AH52" s="25"/>
      <c r="AI52" s="25"/>
      <c r="AJ52" s="25"/>
      <c r="AK52" s="4"/>
      <c r="AL52" s="156" t="s">
        <v>115</v>
      </c>
      <c r="AM52" s="157"/>
      <c r="AN52" s="176"/>
      <c r="AO52" s="16" t="s">
        <v>61</v>
      </c>
      <c r="AP52" s="16" t="s">
        <v>44</v>
      </c>
      <c r="AQ52" s="16">
        <v>1</v>
      </c>
      <c r="AR52" s="16">
        <f>AQ52*AQ51</f>
        <v>0.25</v>
      </c>
      <c r="AS52" s="4"/>
      <c r="AT52" s="29"/>
      <c r="AU52" s="29"/>
      <c r="AV52" s="46"/>
      <c r="AW52" s="41" t="s">
        <v>22</v>
      </c>
      <c r="AX52" s="41">
        <v>0</v>
      </c>
      <c r="AY52" s="50"/>
    </row>
    <row r="53" spans="1:51" ht="30">
      <c r="A53" s="258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26"/>
      <c r="N53" s="94"/>
      <c r="O53" s="57" t="s">
        <v>100</v>
      </c>
      <c r="P53" s="56" t="s">
        <v>103</v>
      </c>
      <c r="Q53" s="4"/>
      <c r="R53" s="4"/>
      <c r="S53" s="18"/>
      <c r="T53" s="18"/>
      <c r="U53" s="18"/>
      <c r="V53" s="19"/>
      <c r="W53" s="4"/>
      <c r="X53" s="4"/>
      <c r="Y53" s="176"/>
      <c r="Z53" s="30"/>
      <c r="AA53" s="30"/>
      <c r="AB53" s="30"/>
      <c r="AC53" s="30"/>
      <c r="AD53" s="4"/>
      <c r="AE53" s="29"/>
      <c r="AF53" s="25"/>
      <c r="AG53" s="25"/>
      <c r="AH53" s="25"/>
      <c r="AI53" s="25"/>
      <c r="AJ53" s="25"/>
      <c r="AK53" s="4"/>
      <c r="AL53" s="58" t="s">
        <v>34</v>
      </c>
      <c r="AM53" s="56" t="s">
        <v>87</v>
      </c>
      <c r="AN53" s="176"/>
      <c r="AO53" s="16" t="s">
        <v>62</v>
      </c>
      <c r="AP53" s="16" t="s">
        <v>44</v>
      </c>
      <c r="AQ53" s="16">
        <v>1</v>
      </c>
      <c r="AR53" s="16">
        <f>AQ53*AQ51</f>
        <v>0.25</v>
      </c>
      <c r="AS53" s="4"/>
      <c r="AT53" s="29"/>
      <c r="AU53" s="29"/>
      <c r="AV53" s="46"/>
      <c r="AW53" s="42" t="s">
        <v>23</v>
      </c>
      <c r="AX53" s="42">
        <f>X49+AM49+AU49</f>
        <v>0.95741979437631619</v>
      </c>
      <c r="AY53" s="50"/>
    </row>
    <row r="54" spans="1:51" ht="30">
      <c r="A54" s="258"/>
      <c r="B54" s="185" t="s">
        <v>11</v>
      </c>
      <c r="C54" s="186"/>
      <c r="D54" s="6" t="s">
        <v>12</v>
      </c>
      <c r="E54" s="6">
        <v>1</v>
      </c>
      <c r="F54" s="6">
        <v>2</v>
      </c>
      <c r="G54" s="6">
        <v>3</v>
      </c>
      <c r="H54" s="6">
        <v>4</v>
      </c>
      <c r="I54" s="6">
        <v>5</v>
      </c>
      <c r="J54" s="6">
        <v>6</v>
      </c>
      <c r="K54" s="6">
        <v>7</v>
      </c>
      <c r="L54" s="6">
        <v>9</v>
      </c>
      <c r="M54" s="6">
        <v>10</v>
      </c>
      <c r="N54" s="94"/>
      <c r="O54" s="57" t="s">
        <v>101</v>
      </c>
      <c r="P54" s="56" t="s">
        <v>104</v>
      </c>
      <c r="Q54" s="4"/>
      <c r="R54" s="4"/>
      <c r="S54" s="18"/>
      <c r="T54" s="18"/>
      <c r="U54" s="18"/>
      <c r="V54" s="4"/>
      <c r="W54" s="4"/>
      <c r="X54" s="4"/>
      <c r="Y54" s="176"/>
      <c r="AB54" s="30"/>
      <c r="AC54" s="30"/>
      <c r="AD54" s="4"/>
      <c r="AE54" s="29"/>
      <c r="AF54" s="25"/>
      <c r="AG54" s="25"/>
      <c r="AH54" s="25"/>
      <c r="AI54" s="25"/>
      <c r="AJ54" s="25"/>
      <c r="AK54" s="4"/>
      <c r="AL54" s="83" t="s">
        <v>35</v>
      </c>
      <c r="AM54" s="84" t="s">
        <v>88</v>
      </c>
      <c r="AN54" s="176"/>
      <c r="AO54" s="19"/>
      <c r="AP54" s="19"/>
      <c r="AQ54" s="19"/>
      <c r="AR54" s="19"/>
      <c r="AS54" s="4"/>
      <c r="AT54" s="29"/>
      <c r="AU54" s="29"/>
      <c r="AV54" s="46"/>
      <c r="AW54" s="42" t="s">
        <v>24</v>
      </c>
      <c r="AX54" s="42">
        <f>X50+AM50+AU50</f>
        <v>-0.27409265452743714</v>
      </c>
      <c r="AY54" s="50"/>
    </row>
    <row r="55" spans="1:51">
      <c r="A55" s="258"/>
      <c r="B55" s="187"/>
      <c r="C55" s="188"/>
      <c r="D55" s="6" t="s">
        <v>13</v>
      </c>
      <c r="E55" s="35">
        <v>0</v>
      </c>
      <c r="F55" s="35">
        <v>0</v>
      </c>
      <c r="G55" s="35">
        <v>0.57999999999999996</v>
      </c>
      <c r="H55" s="35">
        <v>0.9</v>
      </c>
      <c r="I55" s="35">
        <v>1.1200000000000001</v>
      </c>
      <c r="J55" s="35">
        <v>1.24</v>
      </c>
      <c r="K55" s="35">
        <v>1.32</v>
      </c>
      <c r="L55" s="35">
        <v>1.46</v>
      </c>
      <c r="M55" s="35">
        <v>1.49</v>
      </c>
      <c r="N55" s="94"/>
      <c r="Q55" s="4"/>
      <c r="R55" s="4"/>
      <c r="S55" s="18"/>
      <c r="T55" s="18"/>
      <c r="U55" s="18"/>
      <c r="V55" s="4"/>
      <c r="W55" s="4"/>
      <c r="X55" s="4"/>
      <c r="Y55" s="176"/>
      <c r="AB55" s="30"/>
      <c r="AC55" s="30"/>
      <c r="AD55" s="4"/>
      <c r="AE55" s="29"/>
      <c r="AF55" s="25"/>
      <c r="AG55" s="25"/>
      <c r="AH55" s="25"/>
      <c r="AI55" s="25"/>
      <c r="AJ55" s="25"/>
      <c r="AK55" s="4"/>
      <c r="AL55" s="83" t="s">
        <v>36</v>
      </c>
      <c r="AM55" s="84" t="s">
        <v>89</v>
      </c>
      <c r="AN55" s="176"/>
      <c r="AO55" s="30"/>
      <c r="AP55" s="30"/>
      <c r="AQ55" s="30"/>
      <c r="AR55" s="30"/>
      <c r="AS55" s="4"/>
      <c r="AT55" s="29"/>
      <c r="AU55" s="29"/>
      <c r="AV55" s="46"/>
      <c r="AW55" s="41" t="s">
        <v>25</v>
      </c>
      <c r="AX55" s="41">
        <v>0</v>
      </c>
      <c r="AY55" s="50"/>
    </row>
    <row r="56" spans="1:51">
      <c r="A56" s="258"/>
      <c r="B56" s="189" t="s">
        <v>9</v>
      </c>
      <c r="C56" s="190"/>
      <c r="D56" s="7">
        <v>0.57999999999999996</v>
      </c>
      <c r="E56" s="191"/>
      <c r="F56" s="192"/>
      <c r="G56" s="192"/>
      <c r="H56" s="192"/>
      <c r="I56" s="192"/>
      <c r="J56" s="192"/>
      <c r="K56" s="48"/>
      <c r="L56" s="48"/>
      <c r="M56" s="48"/>
      <c r="N56" s="94"/>
      <c r="Q56" s="4"/>
      <c r="R56" s="4"/>
      <c r="S56" s="18"/>
      <c r="T56" s="18"/>
      <c r="U56" s="18"/>
      <c r="V56" s="4"/>
      <c r="W56" s="4"/>
      <c r="X56" s="4"/>
      <c r="Y56" s="176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83" t="s">
        <v>37</v>
      </c>
      <c r="AM56" s="84" t="s">
        <v>90</v>
      </c>
      <c r="AN56" s="176"/>
      <c r="AO56" s="156" t="s">
        <v>113</v>
      </c>
      <c r="AP56" s="157"/>
      <c r="AQ56" s="4"/>
      <c r="AR56" s="4"/>
      <c r="AS56" s="4"/>
      <c r="AT56" s="4"/>
      <c r="AU56" s="4"/>
      <c r="AV56" s="46"/>
      <c r="AW56" s="4"/>
      <c r="AX56" s="4"/>
      <c r="AY56" s="50"/>
    </row>
    <row r="57" spans="1:51" ht="30">
      <c r="A57" s="258"/>
      <c r="B57" s="52"/>
      <c r="C57" s="52"/>
      <c r="D57" s="52"/>
      <c r="E57" s="52"/>
      <c r="H57" s="52"/>
      <c r="I57" s="52"/>
      <c r="J57" s="52"/>
      <c r="K57" s="52"/>
      <c r="L57" s="52"/>
      <c r="M57" s="47"/>
      <c r="N57" s="94"/>
      <c r="Q57" s="4"/>
      <c r="R57" s="4"/>
      <c r="S57" s="18"/>
      <c r="T57" s="18"/>
      <c r="U57" s="18"/>
      <c r="V57" s="4"/>
      <c r="W57" s="4"/>
      <c r="X57" s="4"/>
      <c r="Y57" s="176"/>
      <c r="Z57" s="4"/>
      <c r="AC57" s="4"/>
      <c r="AD57" s="4"/>
      <c r="AE57" s="4"/>
      <c r="AF57" s="4"/>
      <c r="AG57" s="4"/>
      <c r="AH57" s="4"/>
      <c r="AI57" s="4"/>
      <c r="AJ57" s="4"/>
      <c r="AK57" s="4"/>
      <c r="AL57" s="58" t="s">
        <v>96</v>
      </c>
      <c r="AM57" s="56" t="s">
        <v>91</v>
      </c>
      <c r="AN57" s="176"/>
      <c r="AO57" s="44" t="s">
        <v>29</v>
      </c>
      <c r="AP57" s="44" t="s">
        <v>76</v>
      </c>
      <c r="AQ57" s="4"/>
      <c r="AR57" s="4"/>
      <c r="AS57" s="4"/>
      <c r="AT57" s="4"/>
      <c r="AU57" s="4"/>
      <c r="AV57" s="46"/>
      <c r="AW57" s="4"/>
      <c r="AX57" s="4"/>
      <c r="AY57" s="50"/>
    </row>
    <row r="58" spans="1:51" ht="30">
      <c r="A58" s="258"/>
      <c r="B58" s="161" t="s">
        <v>15</v>
      </c>
      <c r="C58" s="161"/>
      <c r="D58" s="161"/>
      <c r="E58" s="4"/>
      <c r="H58" s="4"/>
      <c r="I58" s="4"/>
      <c r="J58" s="4"/>
      <c r="K58" s="4"/>
      <c r="L58" s="4"/>
      <c r="M58" s="4"/>
      <c r="N58" s="94"/>
      <c r="Q58" s="4"/>
      <c r="R58" s="4"/>
      <c r="S58" s="18"/>
      <c r="T58" s="18"/>
      <c r="U58" s="18"/>
      <c r="V58" s="4"/>
      <c r="W58" s="4"/>
      <c r="X58" s="4"/>
      <c r="Y58" s="176"/>
      <c r="Z58" s="227" t="s">
        <v>182</v>
      </c>
      <c r="AA58" s="228"/>
      <c r="AC58" s="4"/>
      <c r="AD58" s="4"/>
      <c r="AE58" s="4"/>
      <c r="AF58" s="4"/>
      <c r="AG58" s="4"/>
      <c r="AH58" s="4"/>
      <c r="AI58" s="4"/>
      <c r="AJ58" s="4"/>
      <c r="AK58" s="4"/>
      <c r="AL58" s="83" t="s">
        <v>97</v>
      </c>
      <c r="AM58" s="84" t="s">
        <v>92</v>
      </c>
      <c r="AN58" s="176"/>
      <c r="AO58" s="44" t="s">
        <v>30</v>
      </c>
      <c r="AP58" s="44" t="s">
        <v>79</v>
      </c>
      <c r="AQ58" s="4"/>
      <c r="AR58" s="4"/>
      <c r="AS58" s="4"/>
      <c r="AT58" s="4"/>
      <c r="AU58" s="4"/>
      <c r="AV58" s="46"/>
      <c r="AW58" s="4"/>
      <c r="AX58" s="4"/>
      <c r="AY58" s="50"/>
    </row>
    <row r="59" spans="1:51" ht="30">
      <c r="A59" s="258"/>
      <c r="B59" s="5" t="s">
        <v>10</v>
      </c>
      <c r="C59" s="8">
        <f>(C52-3)/3</f>
        <v>1.8453831014217641E-2</v>
      </c>
      <c r="D59" s="77">
        <f>C59*100</f>
        <v>1.8453831014217641</v>
      </c>
      <c r="E59" s="4"/>
      <c r="H59" s="4"/>
      <c r="I59" s="4"/>
      <c r="J59" s="4"/>
      <c r="K59" s="4"/>
      <c r="L59" s="4"/>
      <c r="M59" s="4"/>
      <c r="N59" s="94"/>
      <c r="Q59" s="4"/>
      <c r="R59" s="4"/>
      <c r="S59" s="18"/>
      <c r="T59" s="18"/>
      <c r="U59" s="18"/>
      <c r="V59" s="4"/>
      <c r="W59" s="4"/>
      <c r="X59" s="4"/>
      <c r="Y59" s="176"/>
      <c r="Z59" s="225" t="s">
        <v>226</v>
      </c>
      <c r="AA59" s="226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83" t="s">
        <v>98</v>
      </c>
      <c r="AM59" s="84" t="s">
        <v>93</v>
      </c>
      <c r="AN59" s="176"/>
      <c r="AO59" s="44" t="s">
        <v>31</v>
      </c>
      <c r="AP59" s="44" t="s">
        <v>82</v>
      </c>
      <c r="AQ59" s="4"/>
      <c r="AR59" s="4"/>
      <c r="AS59" s="4"/>
      <c r="AT59" s="4"/>
      <c r="AU59" s="4"/>
      <c r="AV59" s="46"/>
      <c r="AW59" s="4"/>
      <c r="AX59" s="4"/>
      <c r="AY59" s="50"/>
    </row>
    <row r="60" spans="1:51">
      <c r="A60" s="259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69"/>
      <c r="N60" s="49"/>
      <c r="O60" s="69"/>
      <c r="P60" s="69"/>
      <c r="Q60" s="69"/>
      <c r="R60" s="69"/>
      <c r="S60" s="79"/>
      <c r="T60" s="79"/>
      <c r="U60" s="79"/>
      <c r="V60" s="69"/>
      <c r="W60" s="69"/>
      <c r="X60" s="69"/>
      <c r="Y60" s="177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51"/>
    </row>
    <row r="62" spans="1:51" ht="20">
      <c r="A62" s="257"/>
      <c r="B62" s="168" t="s">
        <v>162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9"/>
    </row>
    <row r="63" spans="1:51" ht="20">
      <c r="A63" s="258"/>
      <c r="B63" s="35" t="s">
        <v>0</v>
      </c>
      <c r="C63" s="35" t="s">
        <v>1</v>
      </c>
      <c r="D63" s="35" t="s">
        <v>2</v>
      </c>
      <c r="E63" s="35" t="s">
        <v>3</v>
      </c>
      <c r="F63" s="170" t="s">
        <v>8</v>
      </c>
      <c r="G63" s="35" t="s">
        <v>0</v>
      </c>
      <c r="H63" s="35" t="s">
        <v>1</v>
      </c>
      <c r="I63" s="35" t="s">
        <v>2</v>
      </c>
      <c r="J63" s="35" t="s">
        <v>3</v>
      </c>
      <c r="K63" s="35" t="s">
        <v>4</v>
      </c>
      <c r="L63" s="10" t="s">
        <v>5</v>
      </c>
      <c r="M63" s="23"/>
      <c r="N63" s="94"/>
      <c r="O63" s="156" t="s">
        <v>114</v>
      </c>
      <c r="P63" s="157"/>
      <c r="Q63" s="3"/>
      <c r="R63" s="171" t="s">
        <v>46</v>
      </c>
      <c r="S63" s="172"/>
      <c r="T63" s="172"/>
      <c r="U63" s="173"/>
      <c r="V63" s="3"/>
      <c r="W63" s="174" t="s">
        <v>52</v>
      </c>
      <c r="X63" s="175"/>
      <c r="Y63" s="176"/>
      <c r="Z63" s="178" t="s">
        <v>48</v>
      </c>
      <c r="AA63" s="179"/>
      <c r="AB63" s="179"/>
      <c r="AC63" s="180"/>
      <c r="AD63" s="3"/>
      <c r="AE63" s="178" t="s">
        <v>54</v>
      </c>
      <c r="AF63" s="179"/>
      <c r="AG63" s="179"/>
      <c r="AH63" s="179"/>
      <c r="AI63" s="179"/>
      <c r="AJ63" s="180"/>
      <c r="AK63" s="3"/>
      <c r="AL63" s="174" t="s">
        <v>55</v>
      </c>
      <c r="AM63" s="175"/>
      <c r="AN63" s="176"/>
      <c r="AO63" s="178" t="s">
        <v>49</v>
      </c>
      <c r="AP63" s="179"/>
      <c r="AQ63" s="179"/>
      <c r="AR63" s="180"/>
      <c r="AS63" s="4"/>
      <c r="AT63" s="174" t="s">
        <v>51</v>
      </c>
      <c r="AU63" s="175"/>
      <c r="AV63" s="36"/>
      <c r="AW63" s="174" t="s">
        <v>27</v>
      </c>
      <c r="AX63" s="175"/>
      <c r="AY63" s="50"/>
    </row>
    <row r="64" spans="1:51" ht="30">
      <c r="A64" s="258"/>
      <c r="B64" s="35" t="s">
        <v>1</v>
      </c>
      <c r="C64" s="2">
        <v>1</v>
      </c>
      <c r="D64" s="37">
        <f>1/C65</f>
        <v>0.2</v>
      </c>
      <c r="E64" s="37">
        <f>1/C66</f>
        <v>0.33333333333333331</v>
      </c>
      <c r="F64" s="170"/>
      <c r="G64" s="35" t="s">
        <v>1</v>
      </c>
      <c r="H64" s="38">
        <f>C64/C67</f>
        <v>0.1111111111111111</v>
      </c>
      <c r="I64" s="37">
        <f>D64/D67</f>
        <v>0.13043478260869568</v>
      </c>
      <c r="J64" s="37">
        <f>E64/E67</f>
        <v>7.6923076923076913E-2</v>
      </c>
      <c r="K64" s="37">
        <f>SUM(H64:J64)</f>
        <v>0.31846897064288371</v>
      </c>
      <c r="L64" s="2">
        <f>K64/C69</f>
        <v>0.1061563235476279</v>
      </c>
      <c r="M64" s="24"/>
      <c r="N64" s="94"/>
      <c r="O64" s="58" t="s">
        <v>17</v>
      </c>
      <c r="P64" s="56" t="s">
        <v>78</v>
      </c>
      <c r="Q64" s="18"/>
      <c r="R64" s="17" t="s">
        <v>26</v>
      </c>
      <c r="S64" s="35" t="s">
        <v>1</v>
      </c>
      <c r="T64" s="35" t="s">
        <v>2</v>
      </c>
      <c r="U64" s="35" t="s">
        <v>3</v>
      </c>
      <c r="V64" s="13"/>
      <c r="W64" s="32" t="s">
        <v>26</v>
      </c>
      <c r="X64" s="72" t="s">
        <v>53</v>
      </c>
      <c r="Y64" s="176"/>
      <c r="Z64" s="35" t="s">
        <v>32</v>
      </c>
      <c r="AA64" s="71" t="s">
        <v>47</v>
      </c>
      <c r="AB64" s="178" t="s">
        <v>43</v>
      </c>
      <c r="AC64" s="180"/>
      <c r="AD64" s="4"/>
      <c r="AE64" s="10" t="s">
        <v>26</v>
      </c>
      <c r="AF64" s="35" t="s">
        <v>35</v>
      </c>
      <c r="AG64" s="35" t="s">
        <v>36</v>
      </c>
      <c r="AH64" s="35" t="s">
        <v>37</v>
      </c>
      <c r="AI64" s="35" t="s">
        <v>97</v>
      </c>
      <c r="AJ64" s="35" t="s">
        <v>98</v>
      </c>
      <c r="AK64" s="4"/>
      <c r="AL64" s="10" t="s">
        <v>26</v>
      </c>
      <c r="AM64" s="72" t="s">
        <v>53</v>
      </c>
      <c r="AN64" s="176"/>
      <c r="AO64" s="10" t="s">
        <v>28</v>
      </c>
      <c r="AP64" s="10" t="s">
        <v>47</v>
      </c>
      <c r="AQ64" s="181" t="s">
        <v>43</v>
      </c>
      <c r="AR64" s="182"/>
      <c r="AS64" s="4"/>
      <c r="AT64" s="35" t="s">
        <v>26</v>
      </c>
      <c r="AU64" s="72" t="s">
        <v>53</v>
      </c>
      <c r="AV64" s="36"/>
      <c r="AW64" s="71" t="s">
        <v>26</v>
      </c>
      <c r="AX64" s="71" t="s">
        <v>50</v>
      </c>
      <c r="AY64" s="50"/>
    </row>
    <row r="65" spans="1:51">
      <c r="A65" s="258"/>
      <c r="B65" s="35" t="s">
        <v>2</v>
      </c>
      <c r="C65" s="37">
        <v>5</v>
      </c>
      <c r="D65" s="2">
        <v>1</v>
      </c>
      <c r="E65" s="37">
        <v>3</v>
      </c>
      <c r="F65" s="170"/>
      <c r="G65" s="35" t="s">
        <v>2</v>
      </c>
      <c r="H65" s="37">
        <f>C65/C67</f>
        <v>0.55555555555555558</v>
      </c>
      <c r="I65" s="38">
        <f>D65/D67</f>
        <v>0.65217391304347827</v>
      </c>
      <c r="J65" s="37">
        <f>E65/E67</f>
        <v>0.69230769230769218</v>
      </c>
      <c r="K65" s="37">
        <f>SUM(H65:J65)</f>
        <v>1.9000371609067259</v>
      </c>
      <c r="L65" s="2">
        <f>K65/C69</f>
        <v>0.63334572030224201</v>
      </c>
      <c r="M65" s="24"/>
      <c r="N65" s="94"/>
      <c r="O65" s="58" t="s">
        <v>18</v>
      </c>
      <c r="P65" s="56" t="s">
        <v>77</v>
      </c>
      <c r="Q65" s="18"/>
      <c r="R65" s="11" t="s">
        <v>17</v>
      </c>
      <c r="S65" s="9">
        <v>1</v>
      </c>
      <c r="T65" s="9">
        <v>-0.5</v>
      </c>
      <c r="U65" s="9">
        <v>0</v>
      </c>
      <c r="V65" s="3"/>
      <c r="W65" s="11" t="s">
        <v>17</v>
      </c>
      <c r="X65" s="1">
        <f>(S65*L64)+(T65*L65)+(U65*L66)</f>
        <v>-0.21051653660349312</v>
      </c>
      <c r="Y65" s="176"/>
      <c r="Z65" s="15" t="s">
        <v>34</v>
      </c>
      <c r="AA65" s="15">
        <v>2</v>
      </c>
      <c r="AB65" s="15">
        <f>1/(1+AA65)</f>
        <v>0.33333333333333331</v>
      </c>
      <c r="AC65" s="15"/>
      <c r="AD65" s="4"/>
      <c r="AE65" s="11" t="s">
        <v>17</v>
      </c>
      <c r="AF65" s="28">
        <v>0</v>
      </c>
      <c r="AG65" s="28">
        <v>0</v>
      </c>
      <c r="AH65" s="28">
        <v>-1</v>
      </c>
      <c r="AI65" s="28">
        <v>0</v>
      </c>
      <c r="AJ65" s="28">
        <v>1</v>
      </c>
      <c r="AK65" s="4"/>
      <c r="AL65" s="11" t="s">
        <v>17</v>
      </c>
      <c r="AM65" s="1">
        <f>(AF65*AC66)+(AG65*AC67)+(AC68*AH65)+(AI65*AC70)+(AC71*AJ65)</f>
        <v>0.16666666666666669</v>
      </c>
      <c r="AN65" s="176"/>
      <c r="AO65" s="15" t="s">
        <v>29</v>
      </c>
      <c r="AP65" s="15">
        <v>1</v>
      </c>
      <c r="AQ65" s="15">
        <f>1/(1+AP65)</f>
        <v>0.5</v>
      </c>
      <c r="AR65" s="15"/>
      <c r="AS65" s="4"/>
      <c r="AT65" s="11" t="s">
        <v>17</v>
      </c>
      <c r="AU65" s="1">
        <f>AR66</f>
        <v>0.5</v>
      </c>
      <c r="AV65" s="36"/>
      <c r="AW65" s="40" t="s">
        <v>63</v>
      </c>
      <c r="AX65" s="40">
        <v>0</v>
      </c>
      <c r="AY65" s="50"/>
    </row>
    <row r="66" spans="1:51" ht="30">
      <c r="A66" s="258"/>
      <c r="B66" s="35" t="s">
        <v>3</v>
      </c>
      <c r="C66" s="37">
        <v>3</v>
      </c>
      <c r="D66" s="37">
        <f>1/E65</f>
        <v>0.33333333333333331</v>
      </c>
      <c r="E66" s="2">
        <v>1</v>
      </c>
      <c r="F66" s="170"/>
      <c r="G66" s="35" t="s">
        <v>3</v>
      </c>
      <c r="H66" s="37">
        <f>C66/C67</f>
        <v>0.33333333333333331</v>
      </c>
      <c r="I66" s="37">
        <f>D66/D67</f>
        <v>0.21739130434782608</v>
      </c>
      <c r="J66" s="38">
        <f>E66/E67</f>
        <v>0.23076923076923073</v>
      </c>
      <c r="K66" s="37">
        <f>SUM(H66:J66)</f>
        <v>0.78149386845039015</v>
      </c>
      <c r="L66" s="2">
        <f>K66/C69</f>
        <v>0.26049795615013005</v>
      </c>
      <c r="M66" s="24"/>
      <c r="N66" s="94"/>
      <c r="O66" s="58" t="s">
        <v>20</v>
      </c>
      <c r="P66" s="56" t="s">
        <v>80</v>
      </c>
      <c r="Q66" s="18"/>
      <c r="R66" s="11" t="s">
        <v>18</v>
      </c>
      <c r="S66" s="9">
        <v>-0.5</v>
      </c>
      <c r="T66" s="9">
        <v>1</v>
      </c>
      <c r="U66" s="9">
        <v>0</v>
      </c>
      <c r="V66" s="19"/>
      <c r="W66" s="11" t="s">
        <v>18</v>
      </c>
      <c r="X66" s="1">
        <f>(S66*L64)+(T66*L65)+(U66*L66)</f>
        <v>0.58026755852842804</v>
      </c>
      <c r="Y66" s="176"/>
      <c r="Z66" s="16" t="s">
        <v>35</v>
      </c>
      <c r="AA66" s="16" t="s">
        <v>44</v>
      </c>
      <c r="AB66" s="16">
        <v>1</v>
      </c>
      <c r="AC66" s="16">
        <f>AB66*AB65</f>
        <v>0.33333333333333331</v>
      </c>
      <c r="AD66" s="4"/>
      <c r="AE66" s="11" t="s">
        <v>18</v>
      </c>
      <c r="AF66" s="28">
        <v>0</v>
      </c>
      <c r="AG66" s="28">
        <v>0</v>
      </c>
      <c r="AH66" s="28">
        <v>1</v>
      </c>
      <c r="AI66" s="28">
        <v>0</v>
      </c>
      <c r="AJ66" s="28">
        <v>-1</v>
      </c>
      <c r="AK66" s="4"/>
      <c r="AL66" s="11" t="s">
        <v>18</v>
      </c>
      <c r="AM66" s="1">
        <f>(AF66*AC66)+(AG66*AC67)+(AC68*AH66)+(AI66*AC70)+(AC71*AJ66)</f>
        <v>-0.16666666666666669</v>
      </c>
      <c r="AN66" s="176"/>
      <c r="AO66" s="16" t="s">
        <v>45</v>
      </c>
      <c r="AP66" s="16" t="s">
        <v>44</v>
      </c>
      <c r="AQ66" s="16">
        <v>1</v>
      </c>
      <c r="AR66" s="16">
        <f>AQ66*AQ65</f>
        <v>0.5</v>
      </c>
      <c r="AS66" s="4"/>
      <c r="AT66" s="11" t="s">
        <v>18</v>
      </c>
      <c r="AU66" s="1">
        <f>AR67</f>
        <v>0.5</v>
      </c>
      <c r="AV66" s="36"/>
      <c r="AW66" s="40" t="s">
        <v>16</v>
      </c>
      <c r="AX66" s="41">
        <v>0</v>
      </c>
      <c r="AY66" s="50"/>
    </row>
    <row r="67" spans="1:51">
      <c r="A67" s="258"/>
      <c r="B67" s="72" t="s">
        <v>4</v>
      </c>
      <c r="C67" s="39">
        <f>SUM(C64:C66)</f>
        <v>9</v>
      </c>
      <c r="D67" s="39">
        <f>SUM(D64:D66)</f>
        <v>1.5333333333333332</v>
      </c>
      <c r="E67" s="39">
        <f>SUM(E64:E66)</f>
        <v>4.3333333333333339</v>
      </c>
      <c r="F67" s="170"/>
      <c r="G67" s="72" t="s">
        <v>4</v>
      </c>
      <c r="H67" s="39">
        <f>SUM(H64:H66)</f>
        <v>1</v>
      </c>
      <c r="I67" s="39">
        <f>SUM(I64:I66)</f>
        <v>1</v>
      </c>
      <c r="J67" s="39">
        <f>SUM(J64:J66)</f>
        <v>0.99999999999999978</v>
      </c>
      <c r="K67" s="39">
        <f>SUM(K64:K66)</f>
        <v>2.9999999999999996</v>
      </c>
      <c r="L67" s="39">
        <f>SUM(L64:L66)</f>
        <v>1</v>
      </c>
      <c r="M67" s="25"/>
      <c r="N67" s="94"/>
      <c r="O67" s="58" t="s">
        <v>21</v>
      </c>
      <c r="P67" s="56" t="s">
        <v>81</v>
      </c>
      <c r="Q67" s="18"/>
      <c r="R67" s="11" t="s">
        <v>20</v>
      </c>
      <c r="S67" s="9">
        <v>0</v>
      </c>
      <c r="T67" s="9">
        <v>0.5</v>
      </c>
      <c r="U67" s="9">
        <v>0</v>
      </c>
      <c r="V67" s="19"/>
      <c r="W67" s="11" t="s">
        <v>20</v>
      </c>
      <c r="X67" s="1">
        <f>(S67*L64)+(T67*L65)+(U67*L66)</f>
        <v>0.31667286015112101</v>
      </c>
      <c r="Y67" s="176"/>
      <c r="Z67" s="16" t="s">
        <v>36</v>
      </c>
      <c r="AA67" s="16" t="s">
        <v>44</v>
      </c>
      <c r="AB67" s="16">
        <v>1</v>
      </c>
      <c r="AC67" s="16">
        <f>AB67*AB65</f>
        <v>0.33333333333333331</v>
      </c>
      <c r="AD67" s="4"/>
      <c r="AE67" s="11" t="s">
        <v>20</v>
      </c>
      <c r="AF67" s="28">
        <v>0</v>
      </c>
      <c r="AG67" s="28">
        <v>0</v>
      </c>
      <c r="AH67" s="28">
        <v>1</v>
      </c>
      <c r="AI67" s="28">
        <v>0</v>
      </c>
      <c r="AJ67" s="28">
        <v>0</v>
      </c>
      <c r="AK67" s="4"/>
      <c r="AL67" s="11" t="s">
        <v>20</v>
      </c>
      <c r="AM67" s="1">
        <f>(AF67*AC66)+(AG67*AC67)+(AH67*AC68)+(AI67*AC70)+(AJ67*AC71)</f>
        <v>0.33333333333333331</v>
      </c>
      <c r="AN67" s="176"/>
      <c r="AO67" s="16" t="s">
        <v>58</v>
      </c>
      <c r="AP67" s="16" t="s">
        <v>44</v>
      </c>
      <c r="AQ67" s="16">
        <v>1</v>
      </c>
      <c r="AR67" s="16">
        <f>AQ67*AQ65</f>
        <v>0.5</v>
      </c>
      <c r="AS67" s="4"/>
      <c r="AT67" s="11" t="s">
        <v>20</v>
      </c>
      <c r="AU67" s="1">
        <f>AR69</f>
        <v>0.33333333333333331</v>
      </c>
      <c r="AV67" s="36"/>
      <c r="AW67" s="42" t="s">
        <v>17</v>
      </c>
      <c r="AX67" s="42">
        <f>X65+AM65+AU65</f>
        <v>0.45615013006317356</v>
      </c>
      <c r="AY67" s="50"/>
    </row>
    <row r="68" spans="1:51" ht="45">
      <c r="A68" s="258"/>
      <c r="B68" s="54"/>
      <c r="C68" s="54"/>
      <c r="D68" s="54"/>
      <c r="E68" s="54"/>
      <c r="F68" s="54"/>
      <c r="G68" s="54"/>
      <c r="H68" s="54"/>
      <c r="I68" s="54"/>
      <c r="J68" s="54"/>
      <c r="M68" s="47"/>
      <c r="N68" s="94"/>
      <c r="O68" s="58" t="s">
        <v>23</v>
      </c>
      <c r="P68" s="56" t="s">
        <v>83</v>
      </c>
      <c r="Q68" s="4"/>
      <c r="R68" s="11" t="s">
        <v>21</v>
      </c>
      <c r="S68" s="9">
        <v>0</v>
      </c>
      <c r="T68" s="9">
        <v>-0.5</v>
      </c>
      <c r="U68" s="9">
        <v>0</v>
      </c>
      <c r="V68" s="19"/>
      <c r="W68" s="11" t="s">
        <v>21</v>
      </c>
      <c r="X68" s="1">
        <f>(S68*L64)+(T68*L65)+(U68*L66)</f>
        <v>-0.31667286015112101</v>
      </c>
      <c r="Y68" s="176"/>
      <c r="Z68" s="16" t="s">
        <v>37</v>
      </c>
      <c r="AA68" s="16" t="s">
        <v>44</v>
      </c>
      <c r="AB68" s="16">
        <v>1</v>
      </c>
      <c r="AC68" s="16">
        <f>AB68*AB65</f>
        <v>0.33333333333333331</v>
      </c>
      <c r="AD68" s="4"/>
      <c r="AE68" s="11" t="s">
        <v>21</v>
      </c>
      <c r="AF68" s="28">
        <v>0</v>
      </c>
      <c r="AG68" s="28">
        <v>0</v>
      </c>
      <c r="AH68" s="28">
        <v>-1</v>
      </c>
      <c r="AI68" s="28">
        <v>0</v>
      </c>
      <c r="AJ68" s="28">
        <v>0</v>
      </c>
      <c r="AK68" s="4"/>
      <c r="AL68" s="11" t="s">
        <v>21</v>
      </c>
      <c r="AM68" s="1">
        <f>(AF68*AC66)+(AG68*AC67)+(AH68*AC68)+(AI68*AC70)+(AJ68*AC71)</f>
        <v>-0.33333333333333331</v>
      </c>
      <c r="AN68" s="176"/>
      <c r="AO68" s="15" t="s">
        <v>30</v>
      </c>
      <c r="AP68" s="15">
        <v>2</v>
      </c>
      <c r="AQ68" s="15">
        <f>1/(1+AP68)</f>
        <v>0.33333333333333331</v>
      </c>
      <c r="AR68" s="15"/>
      <c r="AS68" s="4"/>
      <c r="AT68" s="11" t="s">
        <v>21</v>
      </c>
      <c r="AU68" s="1">
        <f>AR70</f>
        <v>0.33333333333333331</v>
      </c>
      <c r="AV68" s="36"/>
      <c r="AW68" s="42" t="s">
        <v>18</v>
      </c>
      <c r="AX68" s="42">
        <f>X66+AM66++AU66</f>
        <v>0.9136008918617613</v>
      </c>
      <c r="AY68" s="50"/>
    </row>
    <row r="69" spans="1:51" ht="30">
      <c r="A69" s="258"/>
      <c r="B69" s="71" t="s">
        <v>6</v>
      </c>
      <c r="C69" s="35">
        <v>3</v>
      </c>
      <c r="D69" s="4"/>
      <c r="E69" s="4"/>
      <c r="F69" s="4"/>
      <c r="G69" s="4"/>
      <c r="H69" s="4"/>
      <c r="I69" s="4"/>
      <c r="J69" s="4"/>
      <c r="M69" s="4"/>
      <c r="N69" s="94"/>
      <c r="O69" s="58" t="s">
        <v>24</v>
      </c>
      <c r="P69" s="56" t="s">
        <v>84</v>
      </c>
      <c r="Q69" s="4"/>
      <c r="R69" s="11" t="s">
        <v>23</v>
      </c>
      <c r="S69" s="9">
        <v>1</v>
      </c>
      <c r="T69" s="9">
        <v>0</v>
      </c>
      <c r="U69" s="9">
        <v>-0.5</v>
      </c>
      <c r="V69" s="19"/>
      <c r="W69" s="11" t="s">
        <v>23</v>
      </c>
      <c r="X69" s="1">
        <f>(S69*L64)+(T69*L65)+(U69*L66)</f>
        <v>-2.4092654527437127E-2</v>
      </c>
      <c r="Y69" s="176"/>
      <c r="Z69" s="31" t="s">
        <v>96</v>
      </c>
      <c r="AA69" s="31">
        <v>1</v>
      </c>
      <c r="AB69" s="31">
        <f>1/(1+AA69)</f>
        <v>0.5</v>
      </c>
      <c r="AC69" s="31"/>
      <c r="AD69" s="4"/>
      <c r="AE69" s="11" t="s">
        <v>23</v>
      </c>
      <c r="AF69" s="28">
        <v>0</v>
      </c>
      <c r="AG69" s="28">
        <v>0</v>
      </c>
      <c r="AH69" s="28">
        <v>0</v>
      </c>
      <c r="AI69" s="28">
        <v>0</v>
      </c>
      <c r="AJ69" s="28">
        <v>1</v>
      </c>
      <c r="AK69" s="4"/>
      <c r="AL69" s="11" t="s">
        <v>23</v>
      </c>
      <c r="AM69" s="1">
        <f>(AC66*AF69)+(AG69*AC67)+(AC68*AH69)+(AI69*AC70)+(AC71*AJ69)</f>
        <v>0.5</v>
      </c>
      <c r="AN69" s="176"/>
      <c r="AO69" s="16" t="s">
        <v>59</v>
      </c>
      <c r="AP69" s="16" t="s">
        <v>44</v>
      </c>
      <c r="AQ69" s="16">
        <v>1</v>
      </c>
      <c r="AR69" s="16">
        <f>AQ69*AQ68</f>
        <v>0.33333333333333331</v>
      </c>
      <c r="AS69" s="4"/>
      <c r="AT69" s="11" t="s">
        <v>23</v>
      </c>
      <c r="AU69" s="1">
        <f>AR72</f>
        <v>0.25</v>
      </c>
      <c r="AV69" s="36"/>
      <c r="AW69" s="41" t="s">
        <v>19</v>
      </c>
      <c r="AX69" s="41">
        <v>0</v>
      </c>
      <c r="AY69" s="50"/>
    </row>
    <row r="70" spans="1:51">
      <c r="A70" s="258"/>
      <c r="B70" s="53"/>
      <c r="C70" s="53"/>
      <c r="D70" s="53"/>
      <c r="E70" s="53"/>
      <c r="F70" s="53"/>
      <c r="G70" s="53"/>
      <c r="H70" s="53"/>
      <c r="I70" s="53"/>
      <c r="J70" s="53"/>
      <c r="M70" s="26"/>
      <c r="N70" s="94"/>
      <c r="O70" s="4"/>
      <c r="P70" s="4"/>
      <c r="Q70" s="4"/>
      <c r="R70" s="11" t="s">
        <v>24</v>
      </c>
      <c r="S70" s="9">
        <v>-0.5</v>
      </c>
      <c r="T70" s="9">
        <v>0</v>
      </c>
      <c r="U70" s="9">
        <v>1</v>
      </c>
      <c r="V70" s="19"/>
      <c r="W70" s="11" t="s">
        <v>24</v>
      </c>
      <c r="X70" s="1">
        <f>(S70*L64)+(T70*67)+(U70*L66)</f>
        <v>0.20741979437631611</v>
      </c>
      <c r="Y70" s="176"/>
      <c r="Z70" s="16" t="s">
        <v>97</v>
      </c>
      <c r="AA70" s="16" t="s">
        <v>44</v>
      </c>
      <c r="AB70" s="16">
        <v>1</v>
      </c>
      <c r="AC70" s="16">
        <f>AB70*AB69</f>
        <v>0.5</v>
      </c>
      <c r="AD70" s="4"/>
      <c r="AE70" s="11" t="s">
        <v>24</v>
      </c>
      <c r="AF70" s="28">
        <v>0</v>
      </c>
      <c r="AG70" s="28">
        <v>0</v>
      </c>
      <c r="AH70" s="28">
        <v>0</v>
      </c>
      <c r="AI70" s="28">
        <v>0</v>
      </c>
      <c r="AJ70" s="28">
        <v>-1</v>
      </c>
      <c r="AK70" s="4"/>
      <c r="AL70" s="11" t="s">
        <v>24</v>
      </c>
      <c r="AM70" s="1">
        <f>(AC66*AF70)+(AC67*AG70)+(AC68*AH70)+(AI70*AC70)+(AC71*AJ70)</f>
        <v>-0.5</v>
      </c>
      <c r="AN70" s="176"/>
      <c r="AO70" s="16" t="s">
        <v>60</v>
      </c>
      <c r="AP70" s="16" t="s">
        <v>44</v>
      </c>
      <c r="AQ70" s="16">
        <v>1</v>
      </c>
      <c r="AR70" s="16">
        <f>AQ70*AQ68</f>
        <v>0.33333333333333331</v>
      </c>
      <c r="AS70" s="4"/>
      <c r="AT70" s="11" t="s">
        <v>24</v>
      </c>
      <c r="AU70" s="1">
        <f>AR73</f>
        <v>0.25</v>
      </c>
      <c r="AV70" s="36"/>
      <c r="AW70" s="42" t="s">
        <v>20</v>
      </c>
      <c r="AX70" s="42">
        <f>X67+AM67+AU67</f>
        <v>0.98333952681778758</v>
      </c>
      <c r="AY70" s="50"/>
    </row>
    <row r="71" spans="1:51">
      <c r="A71" s="258"/>
      <c r="B71" s="183" t="s">
        <v>14</v>
      </c>
      <c r="C71" s="183"/>
      <c r="D71" s="4"/>
      <c r="E71" s="35" t="s">
        <v>38</v>
      </c>
      <c r="F71" s="35" t="s">
        <v>39</v>
      </c>
      <c r="G71" s="35" t="s">
        <v>40</v>
      </c>
      <c r="H71" s="10" t="s">
        <v>41</v>
      </c>
      <c r="I71" s="10" t="s">
        <v>42</v>
      </c>
      <c r="J71" s="4"/>
      <c r="M71" s="4"/>
      <c r="N71" s="94"/>
      <c r="O71" s="156" t="s">
        <v>112</v>
      </c>
      <c r="P71" s="157"/>
      <c r="Q71" s="4"/>
      <c r="R71" s="33"/>
      <c r="S71" s="25"/>
      <c r="T71" s="25"/>
      <c r="U71" s="25"/>
      <c r="V71" s="30"/>
      <c r="W71" s="29"/>
      <c r="X71" s="29"/>
      <c r="Y71" s="176"/>
      <c r="Z71" s="16" t="s">
        <v>98</v>
      </c>
      <c r="AA71" s="16" t="s">
        <v>44</v>
      </c>
      <c r="AB71" s="16">
        <v>1</v>
      </c>
      <c r="AC71" s="16">
        <f>AB71*AB69</f>
        <v>0.5</v>
      </c>
      <c r="AD71" s="4"/>
      <c r="AE71" s="29"/>
      <c r="AF71" s="25"/>
      <c r="AG71" s="25"/>
      <c r="AH71" s="25"/>
      <c r="AI71" s="25"/>
      <c r="AJ71" s="25"/>
      <c r="AK71" s="4"/>
      <c r="AL71" s="29"/>
      <c r="AM71" s="29"/>
      <c r="AN71" s="176"/>
      <c r="AO71" s="15" t="s">
        <v>31</v>
      </c>
      <c r="AP71" s="15">
        <v>3</v>
      </c>
      <c r="AQ71" s="15">
        <f>1/(1+AP71)</f>
        <v>0.25</v>
      </c>
      <c r="AR71" s="15"/>
      <c r="AS71" s="4"/>
      <c r="AT71" s="29"/>
      <c r="AU71" s="29"/>
      <c r="AV71" s="46"/>
      <c r="AW71" s="42" t="s">
        <v>21</v>
      </c>
      <c r="AX71" s="42">
        <f>X68+AM68+AU68</f>
        <v>-0.31667286015112101</v>
      </c>
      <c r="AY71" s="50"/>
    </row>
    <row r="72" spans="1:51" ht="30">
      <c r="A72" s="258"/>
      <c r="B72" s="71" t="s">
        <v>7</v>
      </c>
      <c r="C72" s="76">
        <f>SUM(L64*C67,L65*D67,L66*E67)</f>
        <v>3.0553614930426525</v>
      </c>
      <c r="D72" s="4"/>
      <c r="E72" s="35">
        <v>1</v>
      </c>
      <c r="F72" s="35">
        <v>3</v>
      </c>
      <c r="G72" s="35">
        <v>5</v>
      </c>
      <c r="H72" s="35">
        <v>7</v>
      </c>
      <c r="I72" s="35">
        <v>9</v>
      </c>
      <c r="J72" s="4"/>
      <c r="M72" s="4"/>
      <c r="N72" s="94"/>
      <c r="O72" s="57" t="s">
        <v>99</v>
      </c>
      <c r="P72" s="56" t="s">
        <v>102</v>
      </c>
      <c r="Q72" s="4"/>
      <c r="R72" s="33"/>
      <c r="S72" s="25"/>
      <c r="T72" s="25"/>
      <c r="U72" s="25"/>
      <c r="V72" s="30"/>
      <c r="W72" s="29"/>
      <c r="X72" s="29"/>
      <c r="Y72" s="176"/>
      <c r="Z72" s="30"/>
      <c r="AA72" s="30"/>
      <c r="AB72" s="30"/>
      <c r="AC72" s="30"/>
      <c r="AD72" s="4"/>
      <c r="AE72" s="29"/>
      <c r="AF72" s="25"/>
      <c r="AG72" s="25"/>
      <c r="AH72" s="25"/>
      <c r="AI72" s="25"/>
      <c r="AJ72" s="25"/>
      <c r="AK72" s="4"/>
      <c r="AL72" s="156" t="s">
        <v>115</v>
      </c>
      <c r="AM72" s="157"/>
      <c r="AN72" s="176"/>
      <c r="AO72" s="16" t="s">
        <v>61</v>
      </c>
      <c r="AP72" s="16" t="s">
        <v>44</v>
      </c>
      <c r="AQ72" s="16">
        <v>1</v>
      </c>
      <c r="AR72" s="16">
        <f>AQ72*AQ71</f>
        <v>0.25</v>
      </c>
      <c r="AS72" s="4"/>
      <c r="AT72" s="29"/>
      <c r="AU72" s="29"/>
      <c r="AV72" s="46"/>
      <c r="AW72" s="41" t="s">
        <v>22</v>
      </c>
      <c r="AX72" s="41">
        <v>0</v>
      </c>
      <c r="AY72" s="50"/>
    </row>
    <row r="73" spans="1:51" ht="30">
      <c r="A73" s="258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26"/>
      <c r="N73" s="94"/>
      <c r="O73" s="57" t="s">
        <v>100</v>
      </c>
      <c r="P73" s="56" t="s">
        <v>103</v>
      </c>
      <c r="Q73" s="4"/>
      <c r="R73" s="4"/>
      <c r="S73" s="18"/>
      <c r="T73" s="18"/>
      <c r="U73" s="18"/>
      <c r="V73" s="19"/>
      <c r="W73" s="4"/>
      <c r="X73" s="4"/>
      <c r="Y73" s="176"/>
      <c r="Z73" s="30"/>
      <c r="AA73" s="30"/>
      <c r="AB73" s="30"/>
      <c r="AC73" s="30"/>
      <c r="AD73" s="4"/>
      <c r="AE73" s="29"/>
      <c r="AF73" s="25"/>
      <c r="AG73" s="25"/>
      <c r="AH73" s="25"/>
      <c r="AI73" s="25"/>
      <c r="AJ73" s="25"/>
      <c r="AK73" s="4"/>
      <c r="AL73" s="58" t="s">
        <v>34</v>
      </c>
      <c r="AM73" s="56" t="s">
        <v>87</v>
      </c>
      <c r="AN73" s="176"/>
      <c r="AO73" s="16" t="s">
        <v>62</v>
      </c>
      <c r="AP73" s="16" t="s">
        <v>44</v>
      </c>
      <c r="AQ73" s="16">
        <v>1</v>
      </c>
      <c r="AR73" s="16">
        <f>AQ73*AQ71</f>
        <v>0.25</v>
      </c>
      <c r="AS73" s="4"/>
      <c r="AT73" s="29"/>
      <c r="AU73" s="29"/>
      <c r="AV73" s="46"/>
      <c r="AW73" s="42" t="s">
        <v>23</v>
      </c>
      <c r="AX73" s="42">
        <f>X69+AM69+AU69</f>
        <v>0.72590734547256286</v>
      </c>
      <c r="AY73" s="50"/>
    </row>
    <row r="74" spans="1:51" ht="30">
      <c r="A74" s="258"/>
      <c r="B74" s="185" t="s">
        <v>11</v>
      </c>
      <c r="C74" s="186"/>
      <c r="D74" s="6" t="s">
        <v>12</v>
      </c>
      <c r="E74" s="6">
        <v>1</v>
      </c>
      <c r="F74" s="6">
        <v>2</v>
      </c>
      <c r="G74" s="6">
        <v>3</v>
      </c>
      <c r="H74" s="6">
        <v>4</v>
      </c>
      <c r="I74" s="6">
        <v>5</v>
      </c>
      <c r="J74" s="6">
        <v>6</v>
      </c>
      <c r="K74" s="6">
        <v>7</v>
      </c>
      <c r="L74" s="6">
        <v>9</v>
      </c>
      <c r="M74" s="6">
        <v>10</v>
      </c>
      <c r="N74" s="94"/>
      <c r="O74" s="57" t="s">
        <v>101</v>
      </c>
      <c r="P74" s="56" t="s">
        <v>104</v>
      </c>
      <c r="Q74" s="4"/>
      <c r="R74" s="4"/>
      <c r="S74" s="18"/>
      <c r="T74" s="18"/>
      <c r="U74" s="18"/>
      <c r="V74" s="4"/>
      <c r="W74" s="4"/>
      <c r="X74" s="4"/>
      <c r="Y74" s="176"/>
      <c r="AB74" s="30"/>
      <c r="AC74" s="30"/>
      <c r="AD74" s="4"/>
      <c r="AE74" s="29"/>
      <c r="AF74" s="25"/>
      <c r="AG74" s="25"/>
      <c r="AH74" s="25"/>
      <c r="AI74" s="25"/>
      <c r="AJ74" s="25"/>
      <c r="AK74" s="4"/>
      <c r="AL74" s="83" t="s">
        <v>35</v>
      </c>
      <c r="AM74" s="84" t="s">
        <v>88</v>
      </c>
      <c r="AN74" s="176"/>
      <c r="AO74" s="19"/>
      <c r="AP74" s="19"/>
      <c r="AQ74" s="19"/>
      <c r="AR74" s="19"/>
      <c r="AS74" s="4"/>
      <c r="AT74" s="29"/>
      <c r="AU74" s="29"/>
      <c r="AV74" s="46"/>
      <c r="AW74" s="42" t="s">
        <v>24</v>
      </c>
      <c r="AX74" s="42">
        <f>X70+AM70+AU70</f>
        <v>-4.258020562368392E-2</v>
      </c>
      <c r="AY74" s="50"/>
    </row>
    <row r="75" spans="1:51">
      <c r="A75" s="258"/>
      <c r="B75" s="187"/>
      <c r="C75" s="188"/>
      <c r="D75" s="6" t="s">
        <v>13</v>
      </c>
      <c r="E75" s="35">
        <v>0</v>
      </c>
      <c r="F75" s="35">
        <v>0</v>
      </c>
      <c r="G75" s="35">
        <v>0.57999999999999996</v>
      </c>
      <c r="H75" s="35">
        <v>0.9</v>
      </c>
      <c r="I75" s="35">
        <v>1.1200000000000001</v>
      </c>
      <c r="J75" s="35">
        <v>1.24</v>
      </c>
      <c r="K75" s="35">
        <v>1.32</v>
      </c>
      <c r="L75" s="35">
        <v>1.46</v>
      </c>
      <c r="M75" s="35">
        <v>1.49</v>
      </c>
      <c r="N75" s="94"/>
      <c r="Q75" s="4"/>
      <c r="R75" s="4"/>
      <c r="S75" s="18"/>
      <c r="T75" s="18"/>
      <c r="U75" s="18"/>
      <c r="V75" s="4"/>
      <c r="W75" s="4"/>
      <c r="X75" s="4"/>
      <c r="Y75" s="176"/>
      <c r="AB75" s="30"/>
      <c r="AC75" s="30"/>
      <c r="AD75" s="4"/>
      <c r="AE75" s="29"/>
      <c r="AF75" s="25"/>
      <c r="AG75" s="25"/>
      <c r="AH75" s="25"/>
      <c r="AI75" s="25"/>
      <c r="AJ75" s="25"/>
      <c r="AK75" s="4"/>
      <c r="AL75" s="83" t="s">
        <v>36</v>
      </c>
      <c r="AM75" s="84" t="s">
        <v>89</v>
      </c>
      <c r="AN75" s="176"/>
      <c r="AO75" s="30"/>
      <c r="AP75" s="30"/>
      <c r="AQ75" s="30"/>
      <c r="AR75" s="30"/>
      <c r="AS75" s="4"/>
      <c r="AT75" s="29"/>
      <c r="AU75" s="29"/>
      <c r="AV75" s="46"/>
      <c r="AW75" s="41" t="s">
        <v>25</v>
      </c>
      <c r="AX75" s="41">
        <v>0</v>
      </c>
      <c r="AY75" s="50"/>
    </row>
    <row r="76" spans="1:51">
      <c r="A76" s="258"/>
      <c r="B76" s="189" t="s">
        <v>9</v>
      </c>
      <c r="C76" s="190"/>
      <c r="D76" s="7">
        <v>0.57999999999999996</v>
      </c>
      <c r="E76" s="191"/>
      <c r="F76" s="192"/>
      <c r="G76" s="192"/>
      <c r="H76" s="192"/>
      <c r="I76" s="192"/>
      <c r="J76" s="192"/>
      <c r="K76" s="48"/>
      <c r="L76" s="48"/>
      <c r="M76" s="48"/>
      <c r="N76" s="94"/>
      <c r="Q76" s="4"/>
      <c r="R76" s="4"/>
      <c r="S76" s="18"/>
      <c r="T76" s="18"/>
      <c r="U76" s="18"/>
      <c r="V76" s="4"/>
      <c r="W76" s="4"/>
      <c r="X76" s="4"/>
      <c r="Y76" s="176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83" t="s">
        <v>37</v>
      </c>
      <c r="AM76" s="84" t="s">
        <v>90</v>
      </c>
      <c r="AN76" s="176"/>
      <c r="AO76" s="156" t="s">
        <v>113</v>
      </c>
      <c r="AP76" s="157"/>
      <c r="AQ76" s="4"/>
      <c r="AR76" s="4"/>
      <c r="AS76" s="4"/>
      <c r="AT76" s="4"/>
      <c r="AU76" s="4"/>
      <c r="AV76" s="46"/>
      <c r="AW76" s="4"/>
      <c r="AX76" s="4"/>
      <c r="AY76" s="50"/>
    </row>
    <row r="77" spans="1:51" ht="30">
      <c r="A77" s="258"/>
      <c r="B77" s="52"/>
      <c r="C77" s="52"/>
      <c r="D77" s="52"/>
      <c r="E77" s="52"/>
      <c r="H77" s="52"/>
      <c r="I77" s="52"/>
      <c r="J77" s="52"/>
      <c r="K77" s="52"/>
      <c r="L77" s="52"/>
      <c r="M77" s="47"/>
      <c r="N77" s="94"/>
      <c r="Q77" s="4"/>
      <c r="R77" s="4"/>
      <c r="S77" s="18"/>
      <c r="T77" s="18"/>
      <c r="U77" s="18"/>
      <c r="V77" s="4"/>
      <c r="W77" s="4"/>
      <c r="X77" s="4"/>
      <c r="Y77" s="176"/>
      <c r="Z77" s="4"/>
      <c r="AC77" s="4"/>
      <c r="AD77" s="4"/>
      <c r="AE77" s="4"/>
      <c r="AF77" s="4"/>
      <c r="AG77" s="4"/>
      <c r="AH77" s="4"/>
      <c r="AI77" s="4"/>
      <c r="AJ77" s="4"/>
      <c r="AK77" s="4"/>
      <c r="AL77" s="58" t="s">
        <v>96</v>
      </c>
      <c r="AM77" s="56" t="s">
        <v>91</v>
      </c>
      <c r="AN77" s="176"/>
      <c r="AO77" s="44" t="s">
        <v>29</v>
      </c>
      <c r="AP77" s="44" t="s">
        <v>76</v>
      </c>
      <c r="AQ77" s="4"/>
      <c r="AR77" s="4"/>
      <c r="AS77" s="4"/>
      <c r="AT77" s="4"/>
      <c r="AU77" s="4"/>
      <c r="AV77" s="46"/>
      <c r="AW77" s="4"/>
      <c r="AX77" s="4"/>
      <c r="AY77" s="50"/>
    </row>
    <row r="78" spans="1:51" ht="30">
      <c r="A78" s="258"/>
      <c r="B78" s="161" t="s">
        <v>15</v>
      </c>
      <c r="C78" s="161"/>
      <c r="D78" s="161"/>
      <c r="E78" s="4"/>
      <c r="H78" s="4"/>
      <c r="I78" s="4"/>
      <c r="J78" s="4"/>
      <c r="K78" s="4"/>
      <c r="L78" s="4"/>
      <c r="M78" s="4"/>
      <c r="N78" s="94"/>
      <c r="Q78" s="4"/>
      <c r="R78" s="4"/>
      <c r="S78" s="18"/>
      <c r="T78" s="18"/>
      <c r="U78" s="18"/>
      <c r="V78" s="4"/>
      <c r="W78" s="4"/>
      <c r="X78" s="4"/>
      <c r="Y78" s="176"/>
      <c r="Z78" s="227" t="s">
        <v>182</v>
      </c>
      <c r="AA78" s="228"/>
      <c r="AC78" s="4"/>
      <c r="AD78" s="4"/>
      <c r="AE78" s="4"/>
      <c r="AF78" s="4"/>
      <c r="AG78" s="4"/>
      <c r="AH78" s="4"/>
      <c r="AI78" s="4"/>
      <c r="AJ78" s="4"/>
      <c r="AK78" s="4"/>
      <c r="AL78" s="83" t="s">
        <v>97</v>
      </c>
      <c r="AM78" s="84" t="s">
        <v>92</v>
      </c>
      <c r="AN78" s="176"/>
      <c r="AO78" s="44" t="s">
        <v>30</v>
      </c>
      <c r="AP78" s="44" t="s">
        <v>79</v>
      </c>
      <c r="AQ78" s="4"/>
      <c r="AR78" s="4"/>
      <c r="AS78" s="4"/>
      <c r="AT78" s="4"/>
      <c r="AU78" s="4"/>
      <c r="AV78" s="46"/>
      <c r="AW78" s="4"/>
      <c r="AX78" s="4"/>
      <c r="AY78" s="50"/>
    </row>
    <row r="79" spans="1:51" ht="30">
      <c r="A79" s="258"/>
      <c r="B79" s="5" t="s">
        <v>10</v>
      </c>
      <c r="C79" s="8">
        <f>(C72-3)/3</f>
        <v>1.8453831014217492E-2</v>
      </c>
      <c r="D79" s="77">
        <f>C79*100</f>
        <v>1.8453831014217492</v>
      </c>
      <c r="E79" s="4"/>
      <c r="H79" s="4"/>
      <c r="I79" s="4"/>
      <c r="J79" s="4"/>
      <c r="K79" s="4"/>
      <c r="L79" s="4"/>
      <c r="M79" s="4"/>
      <c r="N79" s="94"/>
      <c r="Q79" s="4"/>
      <c r="R79" s="4"/>
      <c r="S79" s="18"/>
      <c r="T79" s="18"/>
      <c r="U79" s="18"/>
      <c r="V79" s="4"/>
      <c r="W79" s="4"/>
      <c r="X79" s="4"/>
      <c r="Y79" s="176"/>
      <c r="Z79" s="225" t="s">
        <v>226</v>
      </c>
      <c r="AA79" s="226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83" t="s">
        <v>98</v>
      </c>
      <c r="AM79" s="84" t="s">
        <v>93</v>
      </c>
      <c r="AN79" s="176"/>
      <c r="AO79" s="44" t="s">
        <v>31</v>
      </c>
      <c r="AP79" s="44" t="s">
        <v>82</v>
      </c>
      <c r="AQ79" s="4"/>
      <c r="AR79" s="4"/>
      <c r="AS79" s="4"/>
      <c r="AT79" s="4"/>
      <c r="AU79" s="4"/>
      <c r="AV79" s="46"/>
      <c r="AW79" s="4"/>
      <c r="AX79" s="4"/>
      <c r="AY79" s="50"/>
    </row>
    <row r="80" spans="1:51">
      <c r="A80" s="259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69"/>
      <c r="N80" s="49"/>
      <c r="O80" s="69"/>
      <c r="P80" s="69"/>
      <c r="Q80" s="69"/>
      <c r="R80" s="69"/>
      <c r="S80" s="79"/>
      <c r="T80" s="79"/>
      <c r="U80" s="79"/>
      <c r="V80" s="69"/>
      <c r="W80" s="69"/>
      <c r="X80" s="69"/>
      <c r="Y80" s="177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51"/>
    </row>
    <row r="82" spans="1:51" ht="20">
      <c r="A82" s="257"/>
      <c r="B82" s="168" t="s">
        <v>165</v>
      </c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  <c r="AY82" s="169"/>
    </row>
    <row r="83" spans="1:51" ht="20">
      <c r="A83" s="258"/>
      <c r="B83" s="35" t="s">
        <v>0</v>
      </c>
      <c r="C83" s="35" t="s">
        <v>1</v>
      </c>
      <c r="D83" s="35" t="s">
        <v>2</v>
      </c>
      <c r="E83" s="35" t="s">
        <v>3</v>
      </c>
      <c r="F83" s="170" t="s">
        <v>8</v>
      </c>
      <c r="G83" s="35" t="s">
        <v>0</v>
      </c>
      <c r="H83" s="35" t="s">
        <v>1</v>
      </c>
      <c r="I83" s="35" t="s">
        <v>2</v>
      </c>
      <c r="J83" s="35" t="s">
        <v>3</v>
      </c>
      <c r="K83" s="35" t="s">
        <v>4</v>
      </c>
      <c r="L83" s="10" t="s">
        <v>5</v>
      </c>
      <c r="M83" s="23"/>
      <c r="N83" s="94"/>
      <c r="O83" s="156" t="s">
        <v>114</v>
      </c>
      <c r="P83" s="157"/>
      <c r="Q83" s="3"/>
      <c r="R83" s="171" t="s">
        <v>46</v>
      </c>
      <c r="S83" s="172"/>
      <c r="T83" s="172"/>
      <c r="U83" s="173"/>
      <c r="V83" s="3"/>
      <c r="W83" s="174" t="s">
        <v>52</v>
      </c>
      <c r="X83" s="175"/>
      <c r="Y83" s="176"/>
      <c r="Z83" s="178" t="s">
        <v>48</v>
      </c>
      <c r="AA83" s="179"/>
      <c r="AB83" s="179"/>
      <c r="AC83" s="180"/>
      <c r="AD83" s="3"/>
      <c r="AE83" s="178" t="s">
        <v>54</v>
      </c>
      <c r="AF83" s="179"/>
      <c r="AG83" s="179"/>
      <c r="AH83" s="179"/>
      <c r="AI83" s="179"/>
      <c r="AJ83" s="180"/>
      <c r="AK83" s="3"/>
      <c r="AL83" s="174" t="s">
        <v>55</v>
      </c>
      <c r="AM83" s="175"/>
      <c r="AN83" s="176"/>
      <c r="AO83" s="178" t="s">
        <v>49</v>
      </c>
      <c r="AP83" s="179"/>
      <c r="AQ83" s="179"/>
      <c r="AR83" s="180"/>
      <c r="AS83" s="4"/>
      <c r="AT83" s="174" t="s">
        <v>51</v>
      </c>
      <c r="AU83" s="175"/>
      <c r="AV83" s="36"/>
      <c r="AW83" s="174" t="s">
        <v>27</v>
      </c>
      <c r="AX83" s="175"/>
      <c r="AY83" s="50"/>
    </row>
    <row r="84" spans="1:51" ht="30">
      <c r="A84" s="258"/>
      <c r="B84" s="35" t="s">
        <v>1</v>
      </c>
      <c r="C84" s="2">
        <v>1</v>
      </c>
      <c r="D84" s="37">
        <f>1/C85</f>
        <v>0.33333333333333331</v>
      </c>
      <c r="E84" s="37">
        <f>1/C86</f>
        <v>0.14285714285714285</v>
      </c>
      <c r="F84" s="170"/>
      <c r="G84" s="35" t="s">
        <v>1</v>
      </c>
      <c r="H84" s="38">
        <f>C84/C87</f>
        <v>9.0909090909090912E-2</v>
      </c>
      <c r="I84" s="37">
        <f>D84/D87</f>
        <v>5.2631578947368418E-2</v>
      </c>
      <c r="J84" s="37">
        <f>E84/E87</f>
        <v>0.10638297872340424</v>
      </c>
      <c r="K84" s="37">
        <f>SUM(H84:J84)</f>
        <v>0.24992364857986357</v>
      </c>
      <c r="L84" s="2">
        <f>K84/C89</f>
        <v>8.3307882859954524E-2</v>
      </c>
      <c r="M84" s="24"/>
      <c r="N84" s="94"/>
      <c r="O84" s="58" t="s">
        <v>17</v>
      </c>
      <c r="P84" s="56" t="s">
        <v>78</v>
      </c>
      <c r="Q84" s="18"/>
      <c r="R84" s="17" t="s">
        <v>26</v>
      </c>
      <c r="S84" s="35" t="s">
        <v>1</v>
      </c>
      <c r="T84" s="35" t="s">
        <v>2</v>
      </c>
      <c r="U84" s="35" t="s">
        <v>3</v>
      </c>
      <c r="V84" s="13"/>
      <c r="W84" s="32" t="s">
        <v>26</v>
      </c>
      <c r="X84" s="72" t="s">
        <v>53</v>
      </c>
      <c r="Y84" s="176"/>
      <c r="Z84" s="35" t="s">
        <v>32</v>
      </c>
      <c r="AA84" s="71" t="s">
        <v>47</v>
      </c>
      <c r="AB84" s="178" t="s">
        <v>43</v>
      </c>
      <c r="AC84" s="180"/>
      <c r="AD84" s="4"/>
      <c r="AE84" s="10" t="s">
        <v>26</v>
      </c>
      <c r="AF84" s="35" t="s">
        <v>35</v>
      </c>
      <c r="AG84" s="35" t="s">
        <v>36</v>
      </c>
      <c r="AH84" s="35" t="s">
        <v>37</v>
      </c>
      <c r="AI84" s="35" t="s">
        <v>97</v>
      </c>
      <c r="AJ84" s="35" t="s">
        <v>98</v>
      </c>
      <c r="AK84" s="4"/>
      <c r="AL84" s="10" t="s">
        <v>26</v>
      </c>
      <c r="AM84" s="72" t="s">
        <v>53</v>
      </c>
      <c r="AN84" s="176"/>
      <c r="AO84" s="10" t="s">
        <v>28</v>
      </c>
      <c r="AP84" s="10" t="s">
        <v>47</v>
      </c>
      <c r="AQ84" s="181" t="s">
        <v>43</v>
      </c>
      <c r="AR84" s="182"/>
      <c r="AS84" s="4"/>
      <c r="AT84" s="35" t="s">
        <v>26</v>
      </c>
      <c r="AU84" s="72" t="s">
        <v>53</v>
      </c>
      <c r="AV84" s="36"/>
      <c r="AW84" s="71" t="s">
        <v>26</v>
      </c>
      <c r="AX84" s="71" t="s">
        <v>50</v>
      </c>
      <c r="AY84" s="50"/>
    </row>
    <row r="85" spans="1:51">
      <c r="A85" s="258"/>
      <c r="B85" s="35" t="s">
        <v>2</v>
      </c>
      <c r="C85" s="37">
        <v>3</v>
      </c>
      <c r="D85" s="2">
        <v>1</v>
      </c>
      <c r="E85" s="37">
        <f>1/D86</f>
        <v>0.2</v>
      </c>
      <c r="F85" s="170"/>
      <c r="G85" s="35" t="s">
        <v>2</v>
      </c>
      <c r="H85" s="37">
        <f>C85/C87</f>
        <v>0.27272727272727271</v>
      </c>
      <c r="I85" s="38">
        <f>D85/D87</f>
        <v>0.15789473684210528</v>
      </c>
      <c r="J85" s="37">
        <f>E85/E87</f>
        <v>0.14893617021276595</v>
      </c>
      <c r="K85" s="37">
        <f>SUM(H85:J85)</f>
        <v>0.57955817978214397</v>
      </c>
      <c r="L85" s="2">
        <f>K85/C89</f>
        <v>0.19318605992738133</v>
      </c>
      <c r="M85" s="24"/>
      <c r="N85" s="94"/>
      <c r="O85" s="58" t="s">
        <v>18</v>
      </c>
      <c r="P85" s="56" t="s">
        <v>77</v>
      </c>
      <c r="Q85" s="18"/>
      <c r="R85" s="11" t="s">
        <v>17</v>
      </c>
      <c r="S85" s="9">
        <v>1</v>
      </c>
      <c r="T85" s="9">
        <v>-0.5</v>
      </c>
      <c r="U85" s="9">
        <v>0</v>
      </c>
      <c r="V85" s="3"/>
      <c r="W85" s="11" t="s">
        <v>17</v>
      </c>
      <c r="X85" s="1">
        <f>(S85*L84)+(T85*L85)+(U85*L86)</f>
        <v>-1.3285147103736142E-2</v>
      </c>
      <c r="Y85" s="176"/>
      <c r="Z85" s="15" t="s">
        <v>34</v>
      </c>
      <c r="AA85" s="15">
        <v>2</v>
      </c>
      <c r="AB85" s="15">
        <f>1/(1+AA85)</f>
        <v>0.33333333333333331</v>
      </c>
      <c r="AC85" s="15"/>
      <c r="AD85" s="4"/>
      <c r="AE85" s="11" t="s">
        <v>17</v>
      </c>
      <c r="AF85" s="28">
        <v>0</v>
      </c>
      <c r="AG85" s="28">
        <v>0</v>
      </c>
      <c r="AH85" s="28">
        <v>-1</v>
      </c>
      <c r="AI85" s="28">
        <v>0</v>
      </c>
      <c r="AJ85" s="28">
        <v>1</v>
      </c>
      <c r="AK85" s="4"/>
      <c r="AL85" s="11" t="s">
        <v>17</v>
      </c>
      <c r="AM85" s="1">
        <f>(AF85*AC86)+(AG85*AC87)+(AC88*AH85)+(AI85*AC90)+(AC91*AJ85)</f>
        <v>0.16666666666666669</v>
      </c>
      <c r="AN85" s="176"/>
      <c r="AO85" s="15" t="s">
        <v>29</v>
      </c>
      <c r="AP85" s="15">
        <v>1</v>
      </c>
      <c r="AQ85" s="15">
        <f>1/(1+AP85)</f>
        <v>0.5</v>
      </c>
      <c r="AR85" s="15"/>
      <c r="AS85" s="4"/>
      <c r="AT85" s="11" t="s">
        <v>17</v>
      </c>
      <c r="AU85" s="1">
        <f>AR86</f>
        <v>0.5</v>
      </c>
      <c r="AV85" s="36"/>
      <c r="AW85" s="40" t="s">
        <v>63</v>
      </c>
      <c r="AX85" s="40">
        <v>0</v>
      </c>
      <c r="AY85" s="50"/>
    </row>
    <row r="86" spans="1:51" ht="30">
      <c r="A86" s="258"/>
      <c r="B86" s="35" t="s">
        <v>3</v>
      </c>
      <c r="C86" s="37">
        <v>7</v>
      </c>
      <c r="D86" s="37">
        <v>5</v>
      </c>
      <c r="E86" s="2">
        <v>1</v>
      </c>
      <c r="F86" s="170"/>
      <c r="G86" s="35" t="s">
        <v>3</v>
      </c>
      <c r="H86" s="37">
        <f>C86/C87</f>
        <v>0.63636363636363635</v>
      </c>
      <c r="I86" s="37">
        <f>D86/D87</f>
        <v>0.78947368421052633</v>
      </c>
      <c r="J86" s="38">
        <f>E86/E87</f>
        <v>0.74468085106382975</v>
      </c>
      <c r="K86" s="37">
        <f>SUM(H86:J86)</f>
        <v>2.1705181716379927</v>
      </c>
      <c r="L86" s="2">
        <f>K86/C89</f>
        <v>0.72350605721266426</v>
      </c>
      <c r="M86" s="24"/>
      <c r="N86" s="94"/>
      <c r="O86" s="58" t="s">
        <v>20</v>
      </c>
      <c r="P86" s="56" t="s">
        <v>80</v>
      </c>
      <c r="Q86" s="18"/>
      <c r="R86" s="11" t="s">
        <v>18</v>
      </c>
      <c r="S86" s="9">
        <v>-0.5</v>
      </c>
      <c r="T86" s="9">
        <v>1</v>
      </c>
      <c r="U86" s="9">
        <v>0</v>
      </c>
      <c r="V86" s="19"/>
      <c r="W86" s="11" t="s">
        <v>18</v>
      </c>
      <c r="X86" s="1">
        <f>(S86*L84)+(T86*L85)+(U86*L86)</f>
        <v>0.15153211849740406</v>
      </c>
      <c r="Y86" s="176"/>
      <c r="Z86" s="16" t="s">
        <v>35</v>
      </c>
      <c r="AA86" s="16" t="s">
        <v>44</v>
      </c>
      <c r="AB86" s="16">
        <v>1</v>
      </c>
      <c r="AC86" s="16">
        <f>AB86*AB85</f>
        <v>0.33333333333333331</v>
      </c>
      <c r="AD86" s="4"/>
      <c r="AE86" s="11" t="s">
        <v>18</v>
      </c>
      <c r="AF86" s="28">
        <v>0</v>
      </c>
      <c r="AG86" s="28">
        <v>0</v>
      </c>
      <c r="AH86" s="28">
        <v>1</v>
      </c>
      <c r="AI86" s="28">
        <v>0</v>
      </c>
      <c r="AJ86" s="28">
        <v>-1</v>
      </c>
      <c r="AK86" s="4"/>
      <c r="AL86" s="11" t="s">
        <v>18</v>
      </c>
      <c r="AM86" s="1">
        <f>(AF86*AC86)+(AG86*AC87)+(AC88*AH86)+(AI86*AC90)+(AC91*AJ86)</f>
        <v>-0.16666666666666669</v>
      </c>
      <c r="AN86" s="176"/>
      <c r="AO86" s="16" t="s">
        <v>45</v>
      </c>
      <c r="AP86" s="16" t="s">
        <v>44</v>
      </c>
      <c r="AQ86" s="16">
        <v>1</v>
      </c>
      <c r="AR86" s="16">
        <f>AQ86*AQ85</f>
        <v>0.5</v>
      </c>
      <c r="AS86" s="4"/>
      <c r="AT86" s="11" t="s">
        <v>18</v>
      </c>
      <c r="AU86" s="1">
        <f>AR87</f>
        <v>0.5</v>
      </c>
      <c r="AV86" s="36"/>
      <c r="AW86" s="40" t="s">
        <v>16</v>
      </c>
      <c r="AX86" s="41">
        <v>0</v>
      </c>
      <c r="AY86" s="50"/>
    </row>
    <row r="87" spans="1:51">
      <c r="A87" s="258"/>
      <c r="B87" s="72" t="s">
        <v>4</v>
      </c>
      <c r="C87" s="39">
        <f>SUM(C84:C86)</f>
        <v>11</v>
      </c>
      <c r="D87" s="39">
        <f>SUM(D84:D86)</f>
        <v>6.333333333333333</v>
      </c>
      <c r="E87" s="39">
        <f>SUM(E84:E86)</f>
        <v>1.342857142857143</v>
      </c>
      <c r="F87" s="170"/>
      <c r="G87" s="72" t="s">
        <v>4</v>
      </c>
      <c r="H87" s="39">
        <f>SUM(H84:H86)</f>
        <v>1</v>
      </c>
      <c r="I87" s="39">
        <f>SUM(I84:I86)</f>
        <v>1</v>
      </c>
      <c r="J87" s="39">
        <f>SUM(J84:J86)</f>
        <v>1</v>
      </c>
      <c r="K87" s="39">
        <f>SUM(K84:K86)</f>
        <v>3</v>
      </c>
      <c r="L87" s="39">
        <f>SUM(L84:L86)</f>
        <v>1</v>
      </c>
      <c r="M87" s="25"/>
      <c r="N87" s="94"/>
      <c r="O87" s="58" t="s">
        <v>21</v>
      </c>
      <c r="P87" s="56" t="s">
        <v>81</v>
      </c>
      <c r="Q87" s="18"/>
      <c r="R87" s="11" t="s">
        <v>20</v>
      </c>
      <c r="S87" s="9">
        <v>0</v>
      </c>
      <c r="T87" s="9">
        <v>0.5</v>
      </c>
      <c r="U87" s="9">
        <v>0</v>
      </c>
      <c r="V87" s="19"/>
      <c r="W87" s="11" t="s">
        <v>20</v>
      </c>
      <c r="X87" s="1">
        <f>(S87*L84)+(T87*L85)+(U87*L86)</f>
        <v>9.6593029963690666E-2</v>
      </c>
      <c r="Y87" s="176"/>
      <c r="Z87" s="16" t="s">
        <v>36</v>
      </c>
      <c r="AA87" s="16" t="s">
        <v>44</v>
      </c>
      <c r="AB87" s="16">
        <v>1</v>
      </c>
      <c r="AC87" s="16">
        <f>AB87*AB85</f>
        <v>0.33333333333333331</v>
      </c>
      <c r="AD87" s="4"/>
      <c r="AE87" s="11" t="s">
        <v>20</v>
      </c>
      <c r="AF87" s="28">
        <v>0</v>
      </c>
      <c r="AG87" s="28">
        <v>0</v>
      </c>
      <c r="AH87" s="28">
        <v>1</v>
      </c>
      <c r="AI87" s="28">
        <v>0</v>
      </c>
      <c r="AJ87" s="28">
        <v>0</v>
      </c>
      <c r="AK87" s="4"/>
      <c r="AL87" s="11" t="s">
        <v>20</v>
      </c>
      <c r="AM87" s="1">
        <f>(AF87*AC86)+(AG87*AC87)+(AH87*AC88)+(AI87*AC90)+(AJ87*AC91)</f>
        <v>0.33333333333333331</v>
      </c>
      <c r="AN87" s="176"/>
      <c r="AO87" s="16" t="s">
        <v>58</v>
      </c>
      <c r="AP87" s="16" t="s">
        <v>44</v>
      </c>
      <c r="AQ87" s="16">
        <v>1</v>
      </c>
      <c r="AR87" s="16">
        <f>AQ87*AQ85</f>
        <v>0.5</v>
      </c>
      <c r="AS87" s="4"/>
      <c r="AT87" s="11" t="s">
        <v>20</v>
      </c>
      <c r="AU87" s="1">
        <f>AR89</f>
        <v>0.33333333333333331</v>
      </c>
      <c r="AV87" s="36"/>
      <c r="AW87" s="42" t="s">
        <v>17</v>
      </c>
      <c r="AX87" s="42">
        <f>X85+AM85+AU85</f>
        <v>0.65338151956293056</v>
      </c>
      <c r="AY87" s="50"/>
    </row>
    <row r="88" spans="1:51" ht="45">
      <c r="A88" s="258"/>
      <c r="B88" s="54"/>
      <c r="C88" s="54"/>
      <c r="D88" s="54"/>
      <c r="E88" s="54"/>
      <c r="F88" s="54"/>
      <c r="G88" s="54"/>
      <c r="H88" s="54"/>
      <c r="I88" s="54"/>
      <c r="J88" s="54"/>
      <c r="M88" s="47"/>
      <c r="N88" s="94"/>
      <c r="O88" s="58" t="s">
        <v>23</v>
      </c>
      <c r="P88" s="56" t="s">
        <v>83</v>
      </c>
      <c r="Q88" s="4"/>
      <c r="R88" s="11" t="s">
        <v>21</v>
      </c>
      <c r="S88" s="9">
        <v>0</v>
      </c>
      <c r="T88" s="9">
        <v>-0.5</v>
      </c>
      <c r="U88" s="9">
        <v>0</v>
      </c>
      <c r="V88" s="19"/>
      <c r="W88" s="11" t="s">
        <v>21</v>
      </c>
      <c r="X88" s="1">
        <f>(S88*L84)+(T88*L85)+(U88*L86)</f>
        <v>-9.6593029963690666E-2</v>
      </c>
      <c r="Y88" s="176"/>
      <c r="Z88" s="16" t="s">
        <v>37</v>
      </c>
      <c r="AA88" s="16" t="s">
        <v>44</v>
      </c>
      <c r="AB88" s="16">
        <v>1</v>
      </c>
      <c r="AC88" s="16">
        <f>AB88*AB85</f>
        <v>0.33333333333333331</v>
      </c>
      <c r="AD88" s="4"/>
      <c r="AE88" s="11" t="s">
        <v>21</v>
      </c>
      <c r="AF88" s="28">
        <v>0</v>
      </c>
      <c r="AG88" s="28">
        <v>0</v>
      </c>
      <c r="AH88" s="28">
        <v>-1</v>
      </c>
      <c r="AI88" s="28">
        <v>0</v>
      </c>
      <c r="AJ88" s="28">
        <v>0</v>
      </c>
      <c r="AK88" s="4"/>
      <c r="AL88" s="11" t="s">
        <v>21</v>
      </c>
      <c r="AM88" s="1">
        <f>(AF88*AC86)+(AG88*AC87)+(AH88*AC88)+(AI88*AC90)+(AJ88*AC91)</f>
        <v>-0.33333333333333331</v>
      </c>
      <c r="AN88" s="176"/>
      <c r="AO88" s="15" t="s">
        <v>30</v>
      </c>
      <c r="AP88" s="15">
        <v>2</v>
      </c>
      <c r="AQ88" s="15">
        <f>1/(1+AP88)</f>
        <v>0.33333333333333331</v>
      </c>
      <c r="AR88" s="15"/>
      <c r="AS88" s="4"/>
      <c r="AT88" s="11" t="s">
        <v>21</v>
      </c>
      <c r="AU88" s="1">
        <f>AR90</f>
        <v>0.33333333333333331</v>
      </c>
      <c r="AV88" s="36"/>
      <c r="AW88" s="42" t="s">
        <v>18</v>
      </c>
      <c r="AX88" s="42">
        <f>X86+AM86++AU86</f>
        <v>0.48486545183073737</v>
      </c>
      <c r="AY88" s="50"/>
    </row>
    <row r="89" spans="1:51" ht="30">
      <c r="A89" s="258"/>
      <c r="B89" s="71" t="s">
        <v>6</v>
      </c>
      <c r="C89" s="35">
        <v>3</v>
      </c>
      <c r="D89" s="4"/>
      <c r="E89" s="4"/>
      <c r="F89" s="4"/>
      <c r="G89" s="4"/>
      <c r="H89" s="4"/>
      <c r="I89" s="4"/>
      <c r="J89" s="4"/>
      <c r="M89" s="4"/>
      <c r="N89" s="94"/>
      <c r="O89" s="58" t="s">
        <v>24</v>
      </c>
      <c r="P89" s="56" t="s">
        <v>84</v>
      </c>
      <c r="Q89" s="4"/>
      <c r="R89" s="11" t="s">
        <v>23</v>
      </c>
      <c r="S89" s="9">
        <v>1</v>
      </c>
      <c r="T89" s="9">
        <v>0</v>
      </c>
      <c r="U89" s="9">
        <v>-0.5</v>
      </c>
      <c r="V89" s="19"/>
      <c r="W89" s="11" t="s">
        <v>23</v>
      </c>
      <c r="X89" s="1">
        <f>(S89*L84)+(T89*L85)+(U89*L86)</f>
        <v>-0.27844514574637758</v>
      </c>
      <c r="Y89" s="176"/>
      <c r="Z89" s="31" t="s">
        <v>96</v>
      </c>
      <c r="AA89" s="31">
        <v>1</v>
      </c>
      <c r="AB89" s="31">
        <f>1/(1+AA89)</f>
        <v>0.5</v>
      </c>
      <c r="AC89" s="31"/>
      <c r="AD89" s="4"/>
      <c r="AE89" s="11" t="s">
        <v>23</v>
      </c>
      <c r="AF89" s="28">
        <v>0</v>
      </c>
      <c r="AG89" s="28">
        <v>0</v>
      </c>
      <c r="AH89" s="28">
        <v>0</v>
      </c>
      <c r="AI89" s="28">
        <v>0</v>
      </c>
      <c r="AJ89" s="28">
        <v>1</v>
      </c>
      <c r="AK89" s="4"/>
      <c r="AL89" s="11" t="s">
        <v>23</v>
      </c>
      <c r="AM89" s="1">
        <f>(AC86*AF89)+(AG89*AC87)+(AC88*AH89)+(AI89*AC90)+(AC91*AJ89)</f>
        <v>0.5</v>
      </c>
      <c r="AN89" s="176"/>
      <c r="AO89" s="16" t="s">
        <v>59</v>
      </c>
      <c r="AP89" s="16" t="s">
        <v>44</v>
      </c>
      <c r="AQ89" s="16">
        <v>1</v>
      </c>
      <c r="AR89" s="16">
        <f>AQ89*AQ88</f>
        <v>0.33333333333333331</v>
      </c>
      <c r="AS89" s="4"/>
      <c r="AT89" s="11" t="s">
        <v>23</v>
      </c>
      <c r="AU89" s="1">
        <f>AR92</f>
        <v>0.25</v>
      </c>
      <c r="AV89" s="36"/>
      <c r="AW89" s="41" t="s">
        <v>19</v>
      </c>
      <c r="AX89" s="41">
        <v>0</v>
      </c>
      <c r="AY89" s="50"/>
    </row>
    <row r="90" spans="1:51">
      <c r="A90" s="258"/>
      <c r="B90" s="53"/>
      <c r="C90" s="53"/>
      <c r="D90" s="53"/>
      <c r="E90" s="53"/>
      <c r="F90" s="53"/>
      <c r="G90" s="53"/>
      <c r="H90" s="53"/>
      <c r="I90" s="53"/>
      <c r="J90" s="53"/>
      <c r="M90" s="26"/>
      <c r="N90" s="94"/>
      <c r="O90" s="4"/>
      <c r="P90" s="4"/>
      <c r="Q90" s="4"/>
      <c r="R90" s="11" t="s">
        <v>24</v>
      </c>
      <c r="S90" s="9">
        <v>-0.5</v>
      </c>
      <c r="T90" s="9">
        <v>0</v>
      </c>
      <c r="U90" s="9">
        <v>1</v>
      </c>
      <c r="V90" s="19"/>
      <c r="W90" s="11" t="s">
        <v>24</v>
      </c>
      <c r="X90" s="1">
        <f>(S90*L84)+(T90*67)+(U90*L86)</f>
        <v>0.68185211578268701</v>
      </c>
      <c r="Y90" s="176"/>
      <c r="Z90" s="16" t="s">
        <v>97</v>
      </c>
      <c r="AA90" s="16" t="s">
        <v>44</v>
      </c>
      <c r="AB90" s="16">
        <v>1</v>
      </c>
      <c r="AC90" s="16">
        <f>AB90*AB89</f>
        <v>0.5</v>
      </c>
      <c r="AD90" s="4"/>
      <c r="AE90" s="11" t="s">
        <v>24</v>
      </c>
      <c r="AF90" s="28">
        <v>0</v>
      </c>
      <c r="AG90" s="28">
        <v>0</v>
      </c>
      <c r="AH90" s="28">
        <v>0</v>
      </c>
      <c r="AI90" s="28">
        <v>0</v>
      </c>
      <c r="AJ90" s="28">
        <v>-1</v>
      </c>
      <c r="AK90" s="4"/>
      <c r="AL90" s="11" t="s">
        <v>24</v>
      </c>
      <c r="AM90" s="1">
        <f>(AC86*AF90)+(AC87*AG90)+(AC88*AH90)+(AI90*AC90)+(AC91*AJ90)</f>
        <v>-0.5</v>
      </c>
      <c r="AN90" s="176"/>
      <c r="AO90" s="16" t="s">
        <v>60</v>
      </c>
      <c r="AP90" s="16" t="s">
        <v>44</v>
      </c>
      <c r="AQ90" s="16">
        <v>1</v>
      </c>
      <c r="AR90" s="16">
        <f>AQ90*AQ88</f>
        <v>0.33333333333333331</v>
      </c>
      <c r="AS90" s="4"/>
      <c r="AT90" s="11" t="s">
        <v>24</v>
      </c>
      <c r="AU90" s="1">
        <f>AR93</f>
        <v>0.25</v>
      </c>
      <c r="AV90" s="36"/>
      <c r="AW90" s="42" t="s">
        <v>20</v>
      </c>
      <c r="AX90" s="42">
        <f>X87+AM87+AU87</f>
        <v>0.76325969663035731</v>
      </c>
      <c r="AY90" s="50"/>
    </row>
    <row r="91" spans="1:51">
      <c r="A91" s="258"/>
      <c r="B91" s="183" t="s">
        <v>14</v>
      </c>
      <c r="C91" s="183"/>
      <c r="D91" s="4"/>
      <c r="E91" s="35" t="s">
        <v>38</v>
      </c>
      <c r="F91" s="35" t="s">
        <v>39</v>
      </c>
      <c r="G91" s="35" t="s">
        <v>40</v>
      </c>
      <c r="H91" s="10" t="s">
        <v>41</v>
      </c>
      <c r="I91" s="10" t="s">
        <v>42</v>
      </c>
      <c r="J91" s="4"/>
      <c r="M91" s="4"/>
      <c r="N91" s="94"/>
      <c r="O91" s="156" t="s">
        <v>112</v>
      </c>
      <c r="P91" s="157"/>
      <c r="Q91" s="4"/>
      <c r="R91" s="33"/>
      <c r="S91" s="25"/>
      <c r="T91" s="25"/>
      <c r="U91" s="25"/>
      <c r="V91" s="30"/>
      <c r="W91" s="29"/>
      <c r="X91" s="29"/>
      <c r="Y91" s="176"/>
      <c r="Z91" s="16" t="s">
        <v>98</v>
      </c>
      <c r="AA91" s="16" t="s">
        <v>44</v>
      </c>
      <c r="AB91" s="16">
        <v>1</v>
      </c>
      <c r="AC91" s="16">
        <f>AB91*AB89</f>
        <v>0.5</v>
      </c>
      <c r="AD91" s="4"/>
      <c r="AE91" s="29"/>
      <c r="AF91" s="25"/>
      <c r="AG91" s="25"/>
      <c r="AH91" s="25"/>
      <c r="AI91" s="25"/>
      <c r="AJ91" s="25"/>
      <c r="AK91" s="4"/>
      <c r="AL91" s="29"/>
      <c r="AM91" s="29"/>
      <c r="AN91" s="176"/>
      <c r="AO91" s="15" t="s">
        <v>31</v>
      </c>
      <c r="AP91" s="15">
        <v>3</v>
      </c>
      <c r="AQ91" s="15">
        <f>1/(1+AP91)</f>
        <v>0.25</v>
      </c>
      <c r="AR91" s="15"/>
      <c r="AS91" s="4"/>
      <c r="AT91" s="29"/>
      <c r="AU91" s="29"/>
      <c r="AV91" s="46"/>
      <c r="AW91" s="42" t="s">
        <v>21</v>
      </c>
      <c r="AX91" s="42">
        <f>X88+AM88+AU88</f>
        <v>-9.659302996369068E-2</v>
      </c>
      <c r="AY91" s="50"/>
    </row>
    <row r="92" spans="1:51" ht="30">
      <c r="A92" s="258"/>
      <c r="B92" s="71" t="s">
        <v>7</v>
      </c>
      <c r="C92" s="76">
        <f>SUM(L84*C87,L85*D87,L86*E87)</f>
        <v>3.1114637011613495</v>
      </c>
      <c r="D92" s="4"/>
      <c r="E92" s="35">
        <v>1</v>
      </c>
      <c r="F92" s="35">
        <v>3</v>
      </c>
      <c r="G92" s="35">
        <v>5</v>
      </c>
      <c r="H92" s="35">
        <v>7</v>
      </c>
      <c r="I92" s="35">
        <v>9</v>
      </c>
      <c r="J92" s="4"/>
      <c r="M92" s="4"/>
      <c r="N92" s="94"/>
      <c r="O92" s="57" t="s">
        <v>99</v>
      </c>
      <c r="P92" s="56" t="s">
        <v>102</v>
      </c>
      <c r="Q92" s="4"/>
      <c r="R92" s="33"/>
      <c r="S92" s="25"/>
      <c r="T92" s="25"/>
      <c r="U92" s="25"/>
      <c r="V92" s="30"/>
      <c r="W92" s="29"/>
      <c r="X92" s="29"/>
      <c r="Y92" s="176"/>
      <c r="Z92" s="30"/>
      <c r="AA92" s="30"/>
      <c r="AB92" s="30"/>
      <c r="AC92" s="30"/>
      <c r="AD92" s="4"/>
      <c r="AE92" s="29"/>
      <c r="AF92" s="25"/>
      <c r="AG92" s="25"/>
      <c r="AH92" s="25"/>
      <c r="AI92" s="25"/>
      <c r="AJ92" s="25"/>
      <c r="AK92" s="4"/>
      <c r="AL92" s="156" t="s">
        <v>115</v>
      </c>
      <c r="AM92" s="157"/>
      <c r="AN92" s="176"/>
      <c r="AO92" s="16" t="s">
        <v>61</v>
      </c>
      <c r="AP92" s="16" t="s">
        <v>44</v>
      </c>
      <c r="AQ92" s="16">
        <v>1</v>
      </c>
      <c r="AR92" s="16">
        <f>AQ92*AQ91</f>
        <v>0.25</v>
      </c>
      <c r="AS92" s="4"/>
      <c r="AT92" s="29"/>
      <c r="AU92" s="29"/>
      <c r="AV92" s="46"/>
      <c r="AW92" s="41" t="s">
        <v>22</v>
      </c>
      <c r="AX92" s="41">
        <v>0</v>
      </c>
      <c r="AY92" s="50"/>
    </row>
    <row r="93" spans="1:51" ht="30">
      <c r="A93" s="258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26"/>
      <c r="N93" s="94"/>
      <c r="O93" s="57" t="s">
        <v>100</v>
      </c>
      <c r="P93" s="56" t="s">
        <v>103</v>
      </c>
      <c r="Q93" s="4"/>
      <c r="R93" s="4"/>
      <c r="S93" s="18"/>
      <c r="T93" s="18"/>
      <c r="U93" s="18"/>
      <c r="V93" s="19"/>
      <c r="W93" s="4"/>
      <c r="X93" s="4"/>
      <c r="Y93" s="176"/>
      <c r="Z93" s="30"/>
      <c r="AA93" s="30"/>
      <c r="AB93" s="30"/>
      <c r="AC93" s="30"/>
      <c r="AD93" s="4"/>
      <c r="AE93" s="29"/>
      <c r="AF93" s="25"/>
      <c r="AG93" s="25"/>
      <c r="AH93" s="25"/>
      <c r="AI93" s="25"/>
      <c r="AJ93" s="25"/>
      <c r="AK93" s="4"/>
      <c r="AL93" s="58" t="s">
        <v>34</v>
      </c>
      <c r="AM93" s="56" t="s">
        <v>87</v>
      </c>
      <c r="AN93" s="176"/>
      <c r="AO93" s="16" t="s">
        <v>62</v>
      </c>
      <c r="AP93" s="16" t="s">
        <v>44</v>
      </c>
      <c r="AQ93" s="16">
        <v>1</v>
      </c>
      <c r="AR93" s="16">
        <f>AQ93*AQ91</f>
        <v>0.25</v>
      </c>
      <c r="AS93" s="4"/>
      <c r="AT93" s="29"/>
      <c r="AU93" s="29"/>
      <c r="AV93" s="46"/>
      <c r="AW93" s="42" t="s">
        <v>23</v>
      </c>
      <c r="AX93" s="42">
        <f>X89+AM89+AU89</f>
        <v>0.47155485425362242</v>
      </c>
      <c r="AY93" s="50"/>
    </row>
    <row r="94" spans="1:51" ht="30">
      <c r="A94" s="258"/>
      <c r="B94" s="185" t="s">
        <v>11</v>
      </c>
      <c r="C94" s="186"/>
      <c r="D94" s="6" t="s">
        <v>12</v>
      </c>
      <c r="E94" s="6">
        <v>1</v>
      </c>
      <c r="F94" s="6">
        <v>2</v>
      </c>
      <c r="G94" s="6">
        <v>3</v>
      </c>
      <c r="H94" s="6">
        <v>4</v>
      </c>
      <c r="I94" s="6">
        <v>5</v>
      </c>
      <c r="J94" s="6">
        <v>6</v>
      </c>
      <c r="K94" s="6">
        <v>7</v>
      </c>
      <c r="L94" s="6">
        <v>9</v>
      </c>
      <c r="M94" s="6">
        <v>10</v>
      </c>
      <c r="N94" s="94"/>
      <c r="O94" s="57" t="s">
        <v>101</v>
      </c>
      <c r="P94" s="56" t="s">
        <v>104</v>
      </c>
      <c r="Q94" s="4"/>
      <c r="R94" s="4"/>
      <c r="S94" s="18"/>
      <c r="T94" s="18"/>
      <c r="U94" s="18"/>
      <c r="V94" s="4"/>
      <c r="W94" s="4"/>
      <c r="X94" s="4"/>
      <c r="Y94" s="176"/>
      <c r="AB94" s="30"/>
      <c r="AC94" s="30"/>
      <c r="AD94" s="4"/>
      <c r="AE94" s="29"/>
      <c r="AF94" s="25"/>
      <c r="AG94" s="25"/>
      <c r="AH94" s="25"/>
      <c r="AI94" s="25"/>
      <c r="AJ94" s="25"/>
      <c r="AK94" s="4"/>
      <c r="AL94" s="83" t="s">
        <v>35</v>
      </c>
      <c r="AM94" s="84" t="s">
        <v>88</v>
      </c>
      <c r="AN94" s="176"/>
      <c r="AO94" s="19"/>
      <c r="AP94" s="19"/>
      <c r="AQ94" s="19"/>
      <c r="AR94" s="19"/>
      <c r="AS94" s="4"/>
      <c r="AT94" s="29"/>
      <c r="AU94" s="29"/>
      <c r="AV94" s="46"/>
      <c r="AW94" s="42" t="s">
        <v>24</v>
      </c>
      <c r="AX94" s="42">
        <f>X90+AM90+AU90</f>
        <v>0.43185211578268701</v>
      </c>
      <c r="AY94" s="50"/>
    </row>
    <row r="95" spans="1:51">
      <c r="A95" s="258"/>
      <c r="B95" s="187"/>
      <c r="C95" s="188"/>
      <c r="D95" s="6" t="s">
        <v>13</v>
      </c>
      <c r="E95" s="35">
        <v>0</v>
      </c>
      <c r="F95" s="35">
        <v>0</v>
      </c>
      <c r="G95" s="35">
        <v>0.57999999999999996</v>
      </c>
      <c r="H95" s="35">
        <v>0.9</v>
      </c>
      <c r="I95" s="35">
        <v>1.1200000000000001</v>
      </c>
      <c r="J95" s="35">
        <v>1.24</v>
      </c>
      <c r="K95" s="35">
        <v>1.32</v>
      </c>
      <c r="L95" s="35">
        <v>1.46</v>
      </c>
      <c r="M95" s="35">
        <v>1.49</v>
      </c>
      <c r="N95" s="94"/>
      <c r="Q95" s="4"/>
      <c r="R95" s="4"/>
      <c r="S95" s="18"/>
      <c r="T95" s="18"/>
      <c r="U95" s="18"/>
      <c r="V95" s="4"/>
      <c r="W95" s="4"/>
      <c r="X95" s="4"/>
      <c r="Y95" s="176"/>
      <c r="AB95" s="30"/>
      <c r="AC95" s="30"/>
      <c r="AD95" s="4"/>
      <c r="AE95" s="29"/>
      <c r="AF95" s="25"/>
      <c r="AG95" s="25"/>
      <c r="AH95" s="25"/>
      <c r="AI95" s="25"/>
      <c r="AJ95" s="25"/>
      <c r="AK95" s="4"/>
      <c r="AL95" s="83" t="s">
        <v>36</v>
      </c>
      <c r="AM95" s="84" t="s">
        <v>89</v>
      </c>
      <c r="AN95" s="176"/>
      <c r="AO95" s="30"/>
      <c r="AP95" s="30"/>
      <c r="AQ95" s="30"/>
      <c r="AR95" s="30"/>
      <c r="AS95" s="4"/>
      <c r="AT95" s="29"/>
      <c r="AU95" s="29"/>
      <c r="AV95" s="46"/>
      <c r="AW95" s="41" t="s">
        <v>25</v>
      </c>
      <c r="AX95" s="41">
        <v>0</v>
      </c>
      <c r="AY95" s="50"/>
    </row>
    <row r="96" spans="1:51">
      <c r="A96" s="258"/>
      <c r="B96" s="189" t="s">
        <v>9</v>
      </c>
      <c r="C96" s="190"/>
      <c r="D96" s="7">
        <v>0.57999999999999996</v>
      </c>
      <c r="E96" s="191"/>
      <c r="F96" s="192"/>
      <c r="G96" s="192"/>
      <c r="H96" s="192"/>
      <c r="I96" s="192"/>
      <c r="J96" s="192"/>
      <c r="K96" s="48"/>
      <c r="L96" s="48"/>
      <c r="M96" s="48"/>
      <c r="N96" s="94"/>
      <c r="Q96" s="4"/>
      <c r="R96" s="4"/>
      <c r="S96" s="18"/>
      <c r="T96" s="18"/>
      <c r="U96" s="18"/>
      <c r="V96" s="4"/>
      <c r="W96" s="4"/>
      <c r="X96" s="4"/>
      <c r="Y96" s="176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83" t="s">
        <v>37</v>
      </c>
      <c r="AM96" s="84" t="s">
        <v>90</v>
      </c>
      <c r="AN96" s="176"/>
      <c r="AO96" s="156" t="s">
        <v>113</v>
      </c>
      <c r="AP96" s="157"/>
      <c r="AQ96" s="4"/>
      <c r="AR96" s="4"/>
      <c r="AS96" s="4"/>
      <c r="AT96" s="4"/>
      <c r="AU96" s="4"/>
      <c r="AV96" s="46"/>
      <c r="AW96" s="4"/>
      <c r="AX96" s="4"/>
      <c r="AY96" s="50"/>
    </row>
    <row r="97" spans="1:51" ht="30">
      <c r="A97" s="258"/>
      <c r="B97" s="52"/>
      <c r="C97" s="52"/>
      <c r="D97" s="52"/>
      <c r="E97" s="52"/>
      <c r="H97" s="52"/>
      <c r="I97" s="52"/>
      <c r="J97" s="52"/>
      <c r="K97" s="52"/>
      <c r="L97" s="52"/>
      <c r="M97" s="47"/>
      <c r="N97" s="94"/>
      <c r="Q97" s="4"/>
      <c r="R97" s="4"/>
      <c r="S97" s="18"/>
      <c r="T97" s="18"/>
      <c r="U97" s="18"/>
      <c r="V97" s="4"/>
      <c r="W97" s="4"/>
      <c r="X97" s="4"/>
      <c r="Y97" s="176"/>
      <c r="Z97" s="4"/>
      <c r="AC97" s="4"/>
      <c r="AD97" s="4"/>
      <c r="AE97" s="4"/>
      <c r="AF97" s="4"/>
      <c r="AG97" s="4"/>
      <c r="AH97" s="4"/>
      <c r="AI97" s="4"/>
      <c r="AJ97" s="4"/>
      <c r="AK97" s="4"/>
      <c r="AL97" s="58" t="s">
        <v>96</v>
      </c>
      <c r="AM97" s="56" t="s">
        <v>91</v>
      </c>
      <c r="AN97" s="176"/>
      <c r="AO97" s="44" t="s">
        <v>29</v>
      </c>
      <c r="AP97" s="44" t="s">
        <v>76</v>
      </c>
      <c r="AQ97" s="4"/>
      <c r="AR97" s="4"/>
      <c r="AS97" s="4"/>
      <c r="AT97" s="4"/>
      <c r="AU97" s="4"/>
      <c r="AV97" s="46"/>
      <c r="AW97" s="4"/>
      <c r="AX97" s="4"/>
      <c r="AY97" s="50"/>
    </row>
    <row r="98" spans="1:51" ht="30">
      <c r="A98" s="258"/>
      <c r="B98" s="161" t="s">
        <v>15</v>
      </c>
      <c r="C98" s="161"/>
      <c r="D98" s="161"/>
      <c r="E98" s="4"/>
      <c r="H98" s="4"/>
      <c r="I98" s="4"/>
      <c r="J98" s="4"/>
      <c r="K98" s="4"/>
      <c r="L98" s="4"/>
      <c r="M98" s="4"/>
      <c r="N98" s="94"/>
      <c r="Q98" s="4"/>
      <c r="R98" s="4"/>
      <c r="S98" s="18"/>
      <c r="T98" s="18"/>
      <c r="U98" s="18"/>
      <c r="V98" s="4"/>
      <c r="W98" s="4"/>
      <c r="X98" s="4"/>
      <c r="Y98" s="176"/>
      <c r="Z98" s="99" t="s">
        <v>182</v>
      </c>
      <c r="AA98" s="100"/>
      <c r="AC98" s="4"/>
      <c r="AD98" s="4"/>
      <c r="AE98" s="4"/>
      <c r="AF98" s="4"/>
      <c r="AG98" s="4"/>
      <c r="AH98" s="4"/>
      <c r="AI98" s="4"/>
      <c r="AJ98" s="4"/>
      <c r="AK98" s="4"/>
      <c r="AL98" s="83" t="s">
        <v>97</v>
      </c>
      <c r="AM98" s="84" t="s">
        <v>92</v>
      </c>
      <c r="AN98" s="176"/>
      <c r="AO98" s="44" t="s">
        <v>30</v>
      </c>
      <c r="AP98" s="44" t="s">
        <v>79</v>
      </c>
      <c r="AQ98" s="4"/>
      <c r="AR98" s="4"/>
      <c r="AS98" s="4"/>
      <c r="AT98" s="4"/>
      <c r="AU98" s="4"/>
      <c r="AV98" s="46"/>
      <c r="AW98" s="4"/>
      <c r="AX98" s="4"/>
      <c r="AY98" s="50"/>
    </row>
    <row r="99" spans="1:51" ht="30">
      <c r="A99" s="258"/>
      <c r="B99" s="5" t="s">
        <v>10</v>
      </c>
      <c r="C99" s="8">
        <f>(C92-3)/3</f>
        <v>3.7154567053783172E-2</v>
      </c>
      <c r="D99" s="77">
        <f>C99*100</f>
        <v>3.7154567053783172</v>
      </c>
      <c r="E99" s="4"/>
      <c r="H99" s="4"/>
      <c r="I99" s="4"/>
      <c r="J99" s="4"/>
      <c r="K99" s="4"/>
      <c r="L99" s="4"/>
      <c r="M99" s="4"/>
      <c r="N99" s="94"/>
      <c r="Q99" s="4"/>
      <c r="R99" s="4"/>
      <c r="S99" s="18"/>
      <c r="T99" s="18"/>
      <c r="U99" s="18"/>
      <c r="V99" s="4"/>
      <c r="W99" s="4"/>
      <c r="X99" s="4"/>
      <c r="Y99" s="176"/>
      <c r="Z99" s="101" t="s">
        <v>226</v>
      </c>
      <c r="AA99" s="102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83" t="s">
        <v>98</v>
      </c>
      <c r="AM99" s="84" t="s">
        <v>93</v>
      </c>
      <c r="AN99" s="176"/>
      <c r="AO99" s="44" t="s">
        <v>31</v>
      </c>
      <c r="AP99" s="44" t="s">
        <v>82</v>
      </c>
      <c r="AQ99" s="4"/>
      <c r="AR99" s="4"/>
      <c r="AS99" s="4"/>
      <c r="AT99" s="4"/>
      <c r="AU99" s="4"/>
      <c r="AV99" s="46"/>
      <c r="AW99" s="4"/>
      <c r="AX99" s="4"/>
      <c r="AY99" s="50"/>
    </row>
    <row r="100" spans="1:51">
      <c r="A100" s="259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69"/>
      <c r="N100" s="49"/>
      <c r="O100" s="69"/>
      <c r="P100" s="69"/>
      <c r="Q100" s="69"/>
      <c r="R100" s="69"/>
      <c r="S100" s="79"/>
      <c r="T100" s="79"/>
      <c r="U100" s="79"/>
      <c r="V100" s="69"/>
      <c r="W100" s="69"/>
      <c r="X100" s="69"/>
      <c r="Y100" s="177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51"/>
    </row>
    <row r="102" spans="1:51" ht="20">
      <c r="A102" s="257"/>
      <c r="B102" s="168" t="s">
        <v>170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9"/>
    </row>
    <row r="103" spans="1:51" ht="33" customHeight="1">
      <c r="A103" s="258"/>
      <c r="B103" s="35" t="s">
        <v>0</v>
      </c>
      <c r="C103" s="35" t="s">
        <v>1</v>
      </c>
      <c r="D103" s="35" t="s">
        <v>2</v>
      </c>
      <c r="E103" s="35" t="s">
        <v>3</v>
      </c>
      <c r="F103" s="170" t="s">
        <v>8</v>
      </c>
      <c r="G103" s="35" t="s">
        <v>0</v>
      </c>
      <c r="H103" s="35" t="s">
        <v>1</v>
      </c>
      <c r="I103" s="35" t="s">
        <v>2</v>
      </c>
      <c r="J103" s="35" t="s">
        <v>3</v>
      </c>
      <c r="K103" s="35" t="s">
        <v>4</v>
      </c>
      <c r="L103" s="10" t="s">
        <v>5</v>
      </c>
      <c r="M103" s="23"/>
      <c r="N103" s="94"/>
      <c r="O103" s="156" t="s">
        <v>114</v>
      </c>
      <c r="P103" s="157"/>
      <c r="Q103" s="3"/>
      <c r="R103" s="171" t="s">
        <v>46</v>
      </c>
      <c r="S103" s="172"/>
      <c r="T103" s="172"/>
      <c r="U103" s="173"/>
      <c r="V103" s="3"/>
      <c r="W103" s="174" t="s">
        <v>52</v>
      </c>
      <c r="X103" s="175"/>
      <c r="Y103" s="176"/>
      <c r="Z103" s="178" t="s">
        <v>48</v>
      </c>
      <c r="AA103" s="179"/>
      <c r="AB103" s="179"/>
      <c r="AC103" s="180"/>
      <c r="AD103" s="3"/>
      <c r="AE103" s="178" t="s">
        <v>54</v>
      </c>
      <c r="AF103" s="179"/>
      <c r="AG103" s="179"/>
      <c r="AH103" s="179"/>
      <c r="AI103" s="179"/>
      <c r="AJ103" s="180"/>
      <c r="AK103" s="3"/>
      <c r="AL103" s="174" t="s">
        <v>55</v>
      </c>
      <c r="AM103" s="175"/>
      <c r="AN103" s="176"/>
      <c r="AO103" s="178" t="s">
        <v>49</v>
      </c>
      <c r="AP103" s="179"/>
      <c r="AQ103" s="179"/>
      <c r="AR103" s="180"/>
      <c r="AS103" s="4"/>
      <c r="AT103" s="174" t="s">
        <v>51</v>
      </c>
      <c r="AU103" s="175"/>
      <c r="AV103" s="36"/>
      <c r="AW103" s="174" t="s">
        <v>27</v>
      </c>
      <c r="AX103" s="175"/>
      <c r="AY103" s="50"/>
    </row>
    <row r="104" spans="1:51" ht="30">
      <c r="A104" s="258"/>
      <c r="B104" s="35" t="s">
        <v>1</v>
      </c>
      <c r="C104" s="2">
        <v>1</v>
      </c>
      <c r="D104" s="37">
        <f>1/C105</f>
        <v>0.33333333333333331</v>
      </c>
      <c r="E104" s="37">
        <f>1/C106</f>
        <v>0.2</v>
      </c>
      <c r="F104" s="170"/>
      <c r="G104" s="35" t="s">
        <v>1</v>
      </c>
      <c r="H104" s="38">
        <f>C104/C107</f>
        <v>0.1111111111111111</v>
      </c>
      <c r="I104" s="37">
        <f>D104/D107</f>
        <v>3.9999999999999994E-2</v>
      </c>
      <c r="J104" s="37">
        <f>E104/E107</f>
        <v>0.14893617021276595</v>
      </c>
      <c r="K104" s="37">
        <f>SUM(H104:J104)</f>
        <v>0.30004728132387704</v>
      </c>
      <c r="L104" s="2">
        <f>K104/C109</f>
        <v>0.10001576044129235</v>
      </c>
      <c r="M104" s="24"/>
      <c r="N104" s="94"/>
      <c r="O104" s="58" t="s">
        <v>17</v>
      </c>
      <c r="P104" s="56" t="s">
        <v>78</v>
      </c>
      <c r="Q104" s="18"/>
      <c r="R104" s="17" t="s">
        <v>26</v>
      </c>
      <c r="S104" s="35" t="s">
        <v>1</v>
      </c>
      <c r="T104" s="35" t="s">
        <v>2</v>
      </c>
      <c r="U104" s="35" t="s">
        <v>3</v>
      </c>
      <c r="V104" s="13"/>
      <c r="W104" s="32" t="s">
        <v>26</v>
      </c>
      <c r="X104" s="72" t="s">
        <v>53</v>
      </c>
      <c r="Y104" s="176"/>
      <c r="Z104" s="35" t="s">
        <v>32</v>
      </c>
      <c r="AA104" s="71" t="s">
        <v>47</v>
      </c>
      <c r="AB104" s="178" t="s">
        <v>43</v>
      </c>
      <c r="AC104" s="180"/>
      <c r="AD104" s="4"/>
      <c r="AE104" s="10" t="s">
        <v>26</v>
      </c>
      <c r="AF104" s="35" t="s">
        <v>35</v>
      </c>
      <c r="AG104" s="35" t="s">
        <v>36</v>
      </c>
      <c r="AH104" s="35" t="s">
        <v>37</v>
      </c>
      <c r="AI104" s="35" t="s">
        <v>97</v>
      </c>
      <c r="AJ104" s="35" t="s">
        <v>98</v>
      </c>
      <c r="AK104" s="4"/>
      <c r="AL104" s="10" t="s">
        <v>26</v>
      </c>
      <c r="AM104" s="72" t="s">
        <v>53</v>
      </c>
      <c r="AN104" s="176"/>
      <c r="AO104" s="10" t="s">
        <v>28</v>
      </c>
      <c r="AP104" s="10" t="s">
        <v>47</v>
      </c>
      <c r="AQ104" s="181" t="s">
        <v>43</v>
      </c>
      <c r="AR104" s="182"/>
      <c r="AS104" s="4"/>
      <c r="AT104" s="35" t="s">
        <v>26</v>
      </c>
      <c r="AU104" s="72" t="s">
        <v>53</v>
      </c>
      <c r="AV104" s="36"/>
      <c r="AW104" s="71" t="s">
        <v>26</v>
      </c>
      <c r="AX104" s="71" t="s">
        <v>50</v>
      </c>
      <c r="AY104" s="50"/>
    </row>
    <row r="105" spans="1:51">
      <c r="A105" s="258"/>
      <c r="B105" s="35" t="s">
        <v>2</v>
      </c>
      <c r="C105" s="37">
        <v>3</v>
      </c>
      <c r="D105" s="2">
        <v>1</v>
      </c>
      <c r="E105" s="37">
        <f>1/D106</f>
        <v>0.14285714285714285</v>
      </c>
      <c r="F105" s="170"/>
      <c r="G105" s="35" t="s">
        <v>2</v>
      </c>
      <c r="H105" s="37">
        <f>C105/C107</f>
        <v>0.33333333333333331</v>
      </c>
      <c r="I105" s="38">
        <f>D105/D107</f>
        <v>0.12</v>
      </c>
      <c r="J105" s="37">
        <f>E105/E107</f>
        <v>0.10638297872340424</v>
      </c>
      <c r="K105" s="37">
        <f>SUM(H105:J105)</f>
        <v>0.55971631205673755</v>
      </c>
      <c r="L105" s="2">
        <f>K105/C109</f>
        <v>0.18657210401891253</v>
      </c>
      <c r="M105" s="24"/>
      <c r="N105" s="94"/>
      <c r="O105" s="58" t="s">
        <v>18</v>
      </c>
      <c r="P105" s="56" t="s">
        <v>77</v>
      </c>
      <c r="Q105" s="18"/>
      <c r="R105" s="11" t="s">
        <v>17</v>
      </c>
      <c r="S105" s="9">
        <v>1</v>
      </c>
      <c r="T105" s="9">
        <v>-0.5</v>
      </c>
      <c r="U105" s="9">
        <v>0</v>
      </c>
      <c r="V105" s="3"/>
      <c r="W105" s="11" t="s">
        <v>17</v>
      </c>
      <c r="X105" s="1">
        <f>(S105*L104)+(T105*L105)+(U105*L106)</f>
        <v>6.7297084318360817E-3</v>
      </c>
      <c r="Y105" s="176"/>
      <c r="Z105" s="15" t="s">
        <v>34</v>
      </c>
      <c r="AA105" s="15">
        <v>2</v>
      </c>
      <c r="AB105" s="15">
        <f>1/(1+AA105)</f>
        <v>0.33333333333333331</v>
      </c>
      <c r="AC105" s="15"/>
      <c r="AD105" s="4"/>
      <c r="AE105" s="11" t="s">
        <v>17</v>
      </c>
      <c r="AF105" s="28">
        <v>0</v>
      </c>
      <c r="AG105" s="28">
        <v>0</v>
      </c>
      <c r="AH105" s="28">
        <v>-1</v>
      </c>
      <c r="AI105" s="28">
        <v>0</v>
      </c>
      <c r="AJ105" s="28">
        <v>1</v>
      </c>
      <c r="AK105" s="4"/>
      <c r="AL105" s="11" t="s">
        <v>17</v>
      </c>
      <c r="AM105" s="1">
        <f>(AF105*AC106)+(AG105*AC107)+(AC108*AH105)+(AI105*AC110)+(AC111*AJ105)</f>
        <v>0.16666666666666669</v>
      </c>
      <c r="AN105" s="176"/>
      <c r="AO105" s="15" t="s">
        <v>29</v>
      </c>
      <c r="AP105" s="15">
        <v>1</v>
      </c>
      <c r="AQ105" s="15">
        <f>1/(1+AP105)</f>
        <v>0.5</v>
      </c>
      <c r="AR105" s="15"/>
      <c r="AS105" s="4"/>
      <c r="AT105" s="11" t="s">
        <v>17</v>
      </c>
      <c r="AU105" s="1">
        <f>AR106</f>
        <v>0.5</v>
      </c>
      <c r="AV105" s="36"/>
      <c r="AW105" s="40" t="s">
        <v>63</v>
      </c>
      <c r="AX105" s="40">
        <v>0</v>
      </c>
      <c r="AY105" s="50"/>
    </row>
    <row r="106" spans="1:51" ht="30">
      <c r="A106" s="258"/>
      <c r="B106" s="35" t="s">
        <v>3</v>
      </c>
      <c r="C106" s="37">
        <v>5</v>
      </c>
      <c r="D106" s="37">
        <v>7</v>
      </c>
      <c r="E106" s="2">
        <v>1</v>
      </c>
      <c r="F106" s="170"/>
      <c r="G106" s="35" t="s">
        <v>3</v>
      </c>
      <c r="H106" s="37">
        <f>C106/C107</f>
        <v>0.55555555555555558</v>
      </c>
      <c r="I106" s="37">
        <f>D106/D107</f>
        <v>0.84</v>
      </c>
      <c r="J106" s="38">
        <f>E106/E107</f>
        <v>0.74468085106382975</v>
      </c>
      <c r="K106" s="37">
        <f>SUM(H106:J106)</f>
        <v>2.1402364066193855</v>
      </c>
      <c r="L106" s="2">
        <f>K106/C109</f>
        <v>0.71341213553979521</v>
      </c>
      <c r="M106" s="24"/>
      <c r="N106" s="94"/>
      <c r="O106" s="58" t="s">
        <v>20</v>
      </c>
      <c r="P106" s="56" t="s">
        <v>80</v>
      </c>
      <c r="Q106" s="18"/>
      <c r="R106" s="11" t="s">
        <v>18</v>
      </c>
      <c r="S106" s="9">
        <v>-0.5</v>
      </c>
      <c r="T106" s="9">
        <v>1</v>
      </c>
      <c r="U106" s="9">
        <v>0</v>
      </c>
      <c r="V106" s="19"/>
      <c r="W106" s="11" t="s">
        <v>18</v>
      </c>
      <c r="X106" s="1">
        <f>(S106*L104)+(T106*L105)+(U106*L106)</f>
        <v>0.13656422379826635</v>
      </c>
      <c r="Y106" s="176"/>
      <c r="Z106" s="16" t="s">
        <v>35</v>
      </c>
      <c r="AA106" s="16" t="s">
        <v>44</v>
      </c>
      <c r="AB106" s="16">
        <v>1</v>
      </c>
      <c r="AC106" s="16">
        <f>AB106*AB105</f>
        <v>0.33333333333333331</v>
      </c>
      <c r="AD106" s="4"/>
      <c r="AE106" s="11" t="s">
        <v>18</v>
      </c>
      <c r="AF106" s="28">
        <v>0</v>
      </c>
      <c r="AG106" s="28">
        <v>0</v>
      </c>
      <c r="AH106" s="28">
        <v>1</v>
      </c>
      <c r="AI106" s="28">
        <v>0</v>
      </c>
      <c r="AJ106" s="28">
        <v>-1</v>
      </c>
      <c r="AK106" s="4"/>
      <c r="AL106" s="11" t="s">
        <v>18</v>
      </c>
      <c r="AM106" s="1">
        <f>(AF106*AC106)+(AG106*AC107)+(AC108*AH106)+(AI106*AC110)+(AC111*AJ106)</f>
        <v>-0.16666666666666669</v>
      </c>
      <c r="AN106" s="176"/>
      <c r="AO106" s="16" t="s">
        <v>45</v>
      </c>
      <c r="AP106" s="16" t="s">
        <v>44</v>
      </c>
      <c r="AQ106" s="16">
        <v>1</v>
      </c>
      <c r="AR106" s="16">
        <f>AQ106*AQ105</f>
        <v>0.5</v>
      </c>
      <c r="AS106" s="4"/>
      <c r="AT106" s="11" t="s">
        <v>18</v>
      </c>
      <c r="AU106" s="1">
        <f>AR107</f>
        <v>0.5</v>
      </c>
      <c r="AV106" s="36"/>
      <c r="AW106" s="40" t="s">
        <v>16</v>
      </c>
      <c r="AX106" s="41">
        <v>0</v>
      </c>
      <c r="AY106" s="50"/>
    </row>
    <row r="107" spans="1:51">
      <c r="A107" s="258"/>
      <c r="B107" s="72" t="s">
        <v>4</v>
      </c>
      <c r="C107" s="39">
        <f>SUM(C104:C106)</f>
        <v>9</v>
      </c>
      <c r="D107" s="39">
        <f>SUM(D104:D106)</f>
        <v>8.3333333333333339</v>
      </c>
      <c r="E107" s="39">
        <f>SUM(E104:E106)</f>
        <v>1.342857142857143</v>
      </c>
      <c r="F107" s="170"/>
      <c r="G107" s="72" t="s">
        <v>4</v>
      </c>
      <c r="H107" s="39">
        <f>SUM(H104:H106)</f>
        <v>1</v>
      </c>
      <c r="I107" s="39">
        <f>SUM(I104:I106)</f>
        <v>1</v>
      </c>
      <c r="J107" s="39">
        <f>SUM(J104:J106)</f>
        <v>1</v>
      </c>
      <c r="K107" s="39">
        <f>SUM(K104:K106)</f>
        <v>3</v>
      </c>
      <c r="L107" s="39">
        <f>SUM(L104:L106)</f>
        <v>1</v>
      </c>
      <c r="M107" s="25"/>
      <c r="N107" s="94"/>
      <c r="O107" s="58" t="s">
        <v>21</v>
      </c>
      <c r="P107" s="56" t="s">
        <v>81</v>
      </c>
      <c r="Q107" s="18"/>
      <c r="R107" s="11" t="s">
        <v>20</v>
      </c>
      <c r="S107" s="9">
        <v>0</v>
      </c>
      <c r="T107" s="9">
        <v>0.5</v>
      </c>
      <c r="U107" s="9">
        <v>0</v>
      </c>
      <c r="V107" s="19"/>
      <c r="W107" s="11" t="s">
        <v>20</v>
      </c>
      <c r="X107" s="1">
        <f>(S107*L104)+(T107*L105)+(U107*L106)</f>
        <v>9.3286052009456263E-2</v>
      </c>
      <c r="Y107" s="176"/>
      <c r="Z107" s="16" t="s">
        <v>36</v>
      </c>
      <c r="AA107" s="16" t="s">
        <v>44</v>
      </c>
      <c r="AB107" s="16">
        <v>1</v>
      </c>
      <c r="AC107" s="16">
        <f>AB107*AB105</f>
        <v>0.33333333333333331</v>
      </c>
      <c r="AD107" s="4"/>
      <c r="AE107" s="11" t="s">
        <v>20</v>
      </c>
      <c r="AF107" s="28">
        <v>0</v>
      </c>
      <c r="AG107" s="28">
        <v>0</v>
      </c>
      <c r="AH107" s="28">
        <v>1</v>
      </c>
      <c r="AI107" s="28">
        <v>0</v>
      </c>
      <c r="AJ107" s="28">
        <v>0</v>
      </c>
      <c r="AK107" s="4"/>
      <c r="AL107" s="11" t="s">
        <v>20</v>
      </c>
      <c r="AM107" s="1">
        <f>(AF107*AC106)+(AG107*AC107)+(AH107*AC108)+(AI107*AC110)+(AJ107*AC111)</f>
        <v>0.33333333333333331</v>
      </c>
      <c r="AN107" s="176"/>
      <c r="AO107" s="16" t="s">
        <v>58</v>
      </c>
      <c r="AP107" s="16" t="s">
        <v>44</v>
      </c>
      <c r="AQ107" s="16">
        <v>1</v>
      </c>
      <c r="AR107" s="16">
        <f>AQ107*AQ105</f>
        <v>0.5</v>
      </c>
      <c r="AS107" s="4"/>
      <c r="AT107" s="11" t="s">
        <v>20</v>
      </c>
      <c r="AU107" s="1">
        <f>AR109</f>
        <v>0.33333333333333331</v>
      </c>
      <c r="AV107" s="36"/>
      <c r="AW107" s="42" t="s">
        <v>17</v>
      </c>
      <c r="AX107" s="42">
        <f>X105+AM105+AU105</f>
        <v>0.67339637509850281</v>
      </c>
      <c r="AY107" s="50"/>
    </row>
    <row r="108" spans="1:51" ht="45">
      <c r="A108" s="258"/>
      <c r="B108" s="54"/>
      <c r="C108" s="54"/>
      <c r="D108" s="54"/>
      <c r="E108" s="54"/>
      <c r="F108" s="54"/>
      <c r="G108" s="54"/>
      <c r="H108" s="54"/>
      <c r="I108" s="54"/>
      <c r="J108" s="54"/>
      <c r="M108" s="47"/>
      <c r="N108" s="94"/>
      <c r="O108" s="58" t="s">
        <v>23</v>
      </c>
      <c r="P108" s="56" t="s">
        <v>83</v>
      </c>
      <c r="Q108" s="4"/>
      <c r="R108" s="11" t="s">
        <v>21</v>
      </c>
      <c r="S108" s="9">
        <v>0</v>
      </c>
      <c r="T108" s="9">
        <v>-0.5</v>
      </c>
      <c r="U108" s="9">
        <v>0</v>
      </c>
      <c r="V108" s="19"/>
      <c r="W108" s="11" t="s">
        <v>21</v>
      </c>
      <c r="X108" s="1">
        <f>(S108*L104)+(T108*L105)+(U108*L106)</f>
        <v>-9.3286052009456263E-2</v>
      </c>
      <c r="Y108" s="176"/>
      <c r="Z108" s="16" t="s">
        <v>37</v>
      </c>
      <c r="AA108" s="16" t="s">
        <v>44</v>
      </c>
      <c r="AB108" s="16">
        <v>1</v>
      </c>
      <c r="AC108" s="16">
        <f>AB108*AB105</f>
        <v>0.33333333333333331</v>
      </c>
      <c r="AD108" s="4"/>
      <c r="AE108" s="11" t="s">
        <v>21</v>
      </c>
      <c r="AF108" s="28">
        <v>0</v>
      </c>
      <c r="AG108" s="28">
        <v>0</v>
      </c>
      <c r="AH108" s="28">
        <v>-1</v>
      </c>
      <c r="AI108" s="28">
        <v>0</v>
      </c>
      <c r="AJ108" s="28">
        <v>0</v>
      </c>
      <c r="AK108" s="4"/>
      <c r="AL108" s="11" t="s">
        <v>21</v>
      </c>
      <c r="AM108" s="1">
        <f>(AF108*AC106)+(AG108*AC107)+(AH108*AC108)+(AI108*AC110)+(AJ108*AC111)</f>
        <v>-0.33333333333333331</v>
      </c>
      <c r="AN108" s="176"/>
      <c r="AO108" s="15" t="s">
        <v>30</v>
      </c>
      <c r="AP108" s="15">
        <v>2</v>
      </c>
      <c r="AQ108" s="15">
        <f>1/(1+AP108)</f>
        <v>0.33333333333333331</v>
      </c>
      <c r="AR108" s="15"/>
      <c r="AS108" s="4"/>
      <c r="AT108" s="11" t="s">
        <v>21</v>
      </c>
      <c r="AU108" s="1">
        <f>AR110</f>
        <v>0.33333333333333331</v>
      </c>
      <c r="AV108" s="36"/>
      <c r="AW108" s="42" t="s">
        <v>18</v>
      </c>
      <c r="AX108" s="42">
        <f>X106+AM106++AU106</f>
        <v>0.46989755713159964</v>
      </c>
      <c r="AY108" s="50"/>
    </row>
    <row r="109" spans="1:51" ht="30">
      <c r="A109" s="258"/>
      <c r="B109" s="71" t="s">
        <v>6</v>
      </c>
      <c r="C109" s="35">
        <v>3</v>
      </c>
      <c r="D109" s="4"/>
      <c r="E109" s="4"/>
      <c r="F109" s="4"/>
      <c r="G109" s="4"/>
      <c r="H109" s="4"/>
      <c r="I109" s="4"/>
      <c r="J109" s="4"/>
      <c r="M109" s="4"/>
      <c r="N109" s="94"/>
      <c r="O109" s="58" t="s">
        <v>24</v>
      </c>
      <c r="P109" s="56" t="s">
        <v>84</v>
      </c>
      <c r="Q109" s="4"/>
      <c r="R109" s="11" t="s">
        <v>23</v>
      </c>
      <c r="S109" s="9">
        <v>1</v>
      </c>
      <c r="T109" s="9">
        <v>0</v>
      </c>
      <c r="U109" s="9">
        <v>-0.5</v>
      </c>
      <c r="V109" s="19"/>
      <c r="W109" s="11" t="s">
        <v>23</v>
      </c>
      <c r="X109" s="1">
        <f>(S109*L104)+(T109*L105)+(U109*L106)</f>
        <v>-0.25669030732860526</v>
      </c>
      <c r="Y109" s="176"/>
      <c r="Z109" s="31" t="s">
        <v>96</v>
      </c>
      <c r="AA109" s="31">
        <v>1</v>
      </c>
      <c r="AB109" s="31">
        <f>1/(1+AA109)</f>
        <v>0.5</v>
      </c>
      <c r="AC109" s="31"/>
      <c r="AD109" s="4"/>
      <c r="AE109" s="11" t="s">
        <v>23</v>
      </c>
      <c r="AF109" s="28">
        <v>0</v>
      </c>
      <c r="AG109" s="28">
        <v>0</v>
      </c>
      <c r="AH109" s="28">
        <v>0</v>
      </c>
      <c r="AI109" s="28">
        <v>0</v>
      </c>
      <c r="AJ109" s="28">
        <v>1</v>
      </c>
      <c r="AK109" s="4"/>
      <c r="AL109" s="11" t="s">
        <v>23</v>
      </c>
      <c r="AM109" s="1">
        <f>(AC106*AF109)+(AG109*AC107)+(AC108*AH109)+(AI109*AC110)+(AC111*AJ109)</f>
        <v>0.5</v>
      </c>
      <c r="AN109" s="176"/>
      <c r="AO109" s="16" t="s">
        <v>59</v>
      </c>
      <c r="AP109" s="16" t="s">
        <v>44</v>
      </c>
      <c r="AQ109" s="16">
        <v>1</v>
      </c>
      <c r="AR109" s="16">
        <f>AQ109*AQ108</f>
        <v>0.33333333333333331</v>
      </c>
      <c r="AS109" s="4"/>
      <c r="AT109" s="11" t="s">
        <v>23</v>
      </c>
      <c r="AU109" s="1">
        <f>AR112</f>
        <v>0.25</v>
      </c>
      <c r="AV109" s="36"/>
      <c r="AW109" s="41" t="s">
        <v>19</v>
      </c>
      <c r="AX109" s="41">
        <v>0</v>
      </c>
      <c r="AY109" s="50"/>
    </row>
    <row r="110" spans="1:51">
      <c r="A110" s="258"/>
      <c r="B110" s="53"/>
      <c r="C110" s="53"/>
      <c r="D110" s="53"/>
      <c r="E110" s="53"/>
      <c r="F110" s="53"/>
      <c r="G110" s="53"/>
      <c r="H110" s="53"/>
      <c r="I110" s="53"/>
      <c r="J110" s="53"/>
      <c r="M110" s="26"/>
      <c r="N110" s="94"/>
      <c r="O110" s="4"/>
      <c r="P110" s="4"/>
      <c r="Q110" s="4"/>
      <c r="R110" s="11" t="s">
        <v>24</v>
      </c>
      <c r="S110" s="9">
        <v>-0.5</v>
      </c>
      <c r="T110" s="9">
        <v>0</v>
      </c>
      <c r="U110" s="9">
        <v>1</v>
      </c>
      <c r="V110" s="19"/>
      <c r="W110" s="11" t="s">
        <v>24</v>
      </c>
      <c r="X110" s="1">
        <f>(S110*L104)+(T110*67)+(U110*L106)</f>
        <v>0.66340425531914904</v>
      </c>
      <c r="Y110" s="176"/>
      <c r="Z110" s="16" t="s">
        <v>97</v>
      </c>
      <c r="AA110" s="16" t="s">
        <v>44</v>
      </c>
      <c r="AB110" s="16">
        <v>1</v>
      </c>
      <c r="AC110" s="16">
        <f>AB110*AB109</f>
        <v>0.5</v>
      </c>
      <c r="AD110" s="4"/>
      <c r="AE110" s="11" t="s">
        <v>24</v>
      </c>
      <c r="AF110" s="28">
        <v>0</v>
      </c>
      <c r="AG110" s="28">
        <v>0</v>
      </c>
      <c r="AH110" s="28">
        <v>0</v>
      </c>
      <c r="AI110" s="28">
        <v>0</v>
      </c>
      <c r="AJ110" s="28">
        <v>-1</v>
      </c>
      <c r="AK110" s="4"/>
      <c r="AL110" s="11" t="s">
        <v>24</v>
      </c>
      <c r="AM110" s="1">
        <f>(AC106*AF110)+(AC107*AG110)+(AC108*AH110)+(AI110*AC110)+(AC111*AJ110)</f>
        <v>-0.5</v>
      </c>
      <c r="AN110" s="176"/>
      <c r="AO110" s="16" t="s">
        <v>60</v>
      </c>
      <c r="AP110" s="16" t="s">
        <v>44</v>
      </c>
      <c r="AQ110" s="16">
        <v>1</v>
      </c>
      <c r="AR110" s="16">
        <f>AQ110*AQ108</f>
        <v>0.33333333333333331</v>
      </c>
      <c r="AS110" s="4"/>
      <c r="AT110" s="11" t="s">
        <v>24</v>
      </c>
      <c r="AU110" s="1">
        <f>AR113</f>
        <v>0.25</v>
      </c>
      <c r="AV110" s="36"/>
      <c r="AW110" s="42" t="s">
        <v>20</v>
      </c>
      <c r="AX110" s="42">
        <f>X107+AM107+AU107</f>
        <v>0.75995271867612291</v>
      </c>
      <c r="AY110" s="50"/>
    </row>
    <row r="111" spans="1:51">
      <c r="A111" s="258"/>
      <c r="B111" s="183" t="s">
        <v>14</v>
      </c>
      <c r="C111" s="183"/>
      <c r="D111" s="4"/>
      <c r="E111" s="35" t="s">
        <v>38</v>
      </c>
      <c r="F111" s="35" t="s">
        <v>39</v>
      </c>
      <c r="G111" s="35" t="s">
        <v>40</v>
      </c>
      <c r="H111" s="10" t="s">
        <v>41</v>
      </c>
      <c r="I111" s="10" t="s">
        <v>42</v>
      </c>
      <c r="J111" s="4"/>
      <c r="M111" s="4"/>
      <c r="N111" s="94"/>
      <c r="O111" s="156" t="s">
        <v>112</v>
      </c>
      <c r="P111" s="157"/>
      <c r="Q111" s="4"/>
      <c r="R111" s="33"/>
      <c r="S111" s="25"/>
      <c r="T111" s="25"/>
      <c r="U111" s="25"/>
      <c r="V111" s="30"/>
      <c r="W111" s="29"/>
      <c r="X111" s="29"/>
      <c r="Y111" s="176"/>
      <c r="Z111" s="16" t="s">
        <v>98</v>
      </c>
      <c r="AA111" s="16" t="s">
        <v>44</v>
      </c>
      <c r="AB111" s="16">
        <v>1</v>
      </c>
      <c r="AC111" s="16">
        <f>AB111*AB109</f>
        <v>0.5</v>
      </c>
      <c r="AD111" s="4"/>
      <c r="AE111" s="29"/>
      <c r="AF111" s="25"/>
      <c r="AG111" s="25"/>
      <c r="AH111" s="25"/>
      <c r="AI111" s="25"/>
      <c r="AJ111" s="25"/>
      <c r="AK111" s="4"/>
      <c r="AL111" s="29"/>
      <c r="AM111" s="29"/>
      <c r="AN111" s="176"/>
      <c r="AO111" s="15" t="s">
        <v>31</v>
      </c>
      <c r="AP111" s="15">
        <v>3</v>
      </c>
      <c r="AQ111" s="15">
        <f>1/(1+AP111)</f>
        <v>0.25</v>
      </c>
      <c r="AR111" s="15"/>
      <c r="AS111" s="4"/>
      <c r="AT111" s="29"/>
      <c r="AU111" s="29"/>
      <c r="AV111" s="46"/>
      <c r="AW111" s="42" t="s">
        <v>21</v>
      </c>
      <c r="AX111" s="42">
        <f>X108+AM108+AU108</f>
        <v>-9.3286052009456277E-2</v>
      </c>
      <c r="AY111" s="50"/>
    </row>
    <row r="112" spans="1:51" ht="30">
      <c r="A112" s="258"/>
      <c r="B112" s="71" t="s">
        <v>7</v>
      </c>
      <c r="C112" s="76">
        <f>SUM(L104*C107,L105*D107,L106*E107)</f>
        <v>3.4129199594731512</v>
      </c>
      <c r="D112" s="4"/>
      <c r="E112" s="35">
        <v>1</v>
      </c>
      <c r="F112" s="35">
        <v>3</v>
      </c>
      <c r="G112" s="35">
        <v>5</v>
      </c>
      <c r="H112" s="35">
        <v>7</v>
      </c>
      <c r="I112" s="35">
        <v>9</v>
      </c>
      <c r="J112" s="4"/>
      <c r="M112" s="4"/>
      <c r="N112" s="94"/>
      <c r="O112" s="57" t="s">
        <v>99</v>
      </c>
      <c r="P112" s="56" t="s">
        <v>102</v>
      </c>
      <c r="Q112" s="4"/>
      <c r="R112" s="33"/>
      <c r="S112" s="25"/>
      <c r="T112" s="25"/>
      <c r="U112" s="25"/>
      <c r="V112" s="30"/>
      <c r="W112" s="29"/>
      <c r="X112" s="29"/>
      <c r="Y112" s="176"/>
      <c r="Z112" s="30"/>
      <c r="AA112" s="30"/>
      <c r="AB112" s="30"/>
      <c r="AC112" s="30"/>
      <c r="AD112" s="4"/>
      <c r="AE112" s="29"/>
      <c r="AF112" s="25"/>
      <c r="AG112" s="25"/>
      <c r="AH112" s="25"/>
      <c r="AI112" s="25"/>
      <c r="AJ112" s="25"/>
      <c r="AK112" s="4"/>
      <c r="AL112" s="156" t="s">
        <v>115</v>
      </c>
      <c r="AM112" s="157"/>
      <c r="AN112" s="176"/>
      <c r="AO112" s="16" t="s">
        <v>61</v>
      </c>
      <c r="AP112" s="16" t="s">
        <v>44</v>
      </c>
      <c r="AQ112" s="16">
        <v>1</v>
      </c>
      <c r="AR112" s="16">
        <f>AQ112*AQ111</f>
        <v>0.25</v>
      </c>
      <c r="AS112" s="4"/>
      <c r="AT112" s="29"/>
      <c r="AU112" s="29"/>
      <c r="AV112" s="46"/>
      <c r="AW112" s="41" t="s">
        <v>22</v>
      </c>
      <c r="AX112" s="41">
        <v>0</v>
      </c>
      <c r="AY112" s="50"/>
    </row>
    <row r="113" spans="1:51" ht="30">
      <c r="A113" s="258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26"/>
      <c r="N113" s="94"/>
      <c r="O113" s="57" t="s">
        <v>100</v>
      </c>
      <c r="P113" s="56" t="s">
        <v>103</v>
      </c>
      <c r="Q113" s="4"/>
      <c r="R113" s="4"/>
      <c r="S113" s="18"/>
      <c r="T113" s="18"/>
      <c r="U113" s="18"/>
      <c r="V113" s="19"/>
      <c r="W113" s="4"/>
      <c r="X113" s="4"/>
      <c r="Y113" s="176"/>
      <c r="Z113" s="30"/>
      <c r="AA113" s="30"/>
      <c r="AB113" s="30"/>
      <c r="AC113" s="30"/>
      <c r="AD113" s="4"/>
      <c r="AE113" s="29"/>
      <c r="AF113" s="25"/>
      <c r="AG113" s="25"/>
      <c r="AH113" s="25"/>
      <c r="AI113" s="25"/>
      <c r="AJ113" s="25"/>
      <c r="AK113" s="4"/>
      <c r="AL113" s="58" t="s">
        <v>34</v>
      </c>
      <c r="AM113" s="56" t="s">
        <v>87</v>
      </c>
      <c r="AN113" s="176"/>
      <c r="AO113" s="16" t="s">
        <v>62</v>
      </c>
      <c r="AP113" s="16" t="s">
        <v>44</v>
      </c>
      <c r="AQ113" s="16">
        <v>1</v>
      </c>
      <c r="AR113" s="16">
        <f>AQ113*AQ111</f>
        <v>0.25</v>
      </c>
      <c r="AS113" s="4"/>
      <c r="AT113" s="29"/>
      <c r="AU113" s="29"/>
      <c r="AV113" s="46"/>
      <c r="AW113" s="42" t="s">
        <v>23</v>
      </c>
      <c r="AX113" s="42">
        <f>X109+AM109+AU109</f>
        <v>0.49330969267139474</v>
      </c>
      <c r="AY113" s="50"/>
    </row>
    <row r="114" spans="1:51" ht="30">
      <c r="A114" s="258"/>
      <c r="B114" s="185" t="s">
        <v>11</v>
      </c>
      <c r="C114" s="186"/>
      <c r="D114" s="6" t="s">
        <v>12</v>
      </c>
      <c r="E114" s="6">
        <v>1</v>
      </c>
      <c r="F114" s="6">
        <v>2</v>
      </c>
      <c r="G114" s="6">
        <v>3</v>
      </c>
      <c r="H114" s="6">
        <v>4</v>
      </c>
      <c r="I114" s="6">
        <v>5</v>
      </c>
      <c r="J114" s="6">
        <v>6</v>
      </c>
      <c r="K114" s="6">
        <v>7</v>
      </c>
      <c r="L114" s="6">
        <v>9</v>
      </c>
      <c r="M114" s="6">
        <v>10</v>
      </c>
      <c r="N114" s="94"/>
      <c r="O114" s="57" t="s">
        <v>101</v>
      </c>
      <c r="P114" s="56" t="s">
        <v>104</v>
      </c>
      <c r="Q114" s="4"/>
      <c r="R114" s="4"/>
      <c r="S114" s="18"/>
      <c r="T114" s="18"/>
      <c r="U114" s="18"/>
      <c r="V114" s="4"/>
      <c r="W114" s="4"/>
      <c r="X114" s="4"/>
      <c r="Y114" s="176"/>
      <c r="AB114" s="30"/>
      <c r="AC114" s="30"/>
      <c r="AD114" s="4"/>
      <c r="AE114" s="29"/>
      <c r="AF114" s="25"/>
      <c r="AG114" s="25"/>
      <c r="AH114" s="25"/>
      <c r="AI114" s="25"/>
      <c r="AJ114" s="25"/>
      <c r="AK114" s="4"/>
      <c r="AL114" s="83" t="s">
        <v>35</v>
      </c>
      <c r="AM114" s="84" t="s">
        <v>88</v>
      </c>
      <c r="AN114" s="176"/>
      <c r="AO114" s="19"/>
      <c r="AP114" s="19"/>
      <c r="AQ114" s="19"/>
      <c r="AR114" s="19"/>
      <c r="AS114" s="4"/>
      <c r="AT114" s="29"/>
      <c r="AU114" s="29"/>
      <c r="AV114" s="46"/>
      <c r="AW114" s="42" t="s">
        <v>24</v>
      </c>
      <c r="AX114" s="42">
        <f>X110+AM110+AU110</f>
        <v>0.41340425531914904</v>
      </c>
      <c r="AY114" s="50"/>
    </row>
    <row r="115" spans="1:51">
      <c r="A115" s="258"/>
      <c r="B115" s="187"/>
      <c r="C115" s="188"/>
      <c r="D115" s="6" t="s">
        <v>13</v>
      </c>
      <c r="E115" s="35">
        <v>0</v>
      </c>
      <c r="F115" s="35">
        <v>0</v>
      </c>
      <c r="G115" s="35">
        <v>0.57999999999999996</v>
      </c>
      <c r="H115" s="35">
        <v>0.9</v>
      </c>
      <c r="I115" s="35">
        <v>1.1200000000000001</v>
      </c>
      <c r="J115" s="35">
        <v>1.24</v>
      </c>
      <c r="K115" s="35">
        <v>1.32</v>
      </c>
      <c r="L115" s="35">
        <v>1.46</v>
      </c>
      <c r="M115" s="35">
        <v>1.49</v>
      </c>
      <c r="N115" s="94"/>
      <c r="Q115" s="4"/>
      <c r="R115" s="4"/>
      <c r="S115" s="18"/>
      <c r="T115" s="18"/>
      <c r="U115" s="18"/>
      <c r="V115" s="4"/>
      <c r="W115" s="4"/>
      <c r="X115" s="4"/>
      <c r="Y115" s="176"/>
      <c r="AB115" s="30"/>
      <c r="AC115" s="30"/>
      <c r="AD115" s="4"/>
      <c r="AE115" s="29"/>
      <c r="AF115" s="25"/>
      <c r="AG115" s="25"/>
      <c r="AH115" s="25"/>
      <c r="AI115" s="25"/>
      <c r="AJ115" s="25"/>
      <c r="AK115" s="4"/>
      <c r="AL115" s="83" t="s">
        <v>36</v>
      </c>
      <c r="AM115" s="84" t="s">
        <v>89</v>
      </c>
      <c r="AN115" s="176"/>
      <c r="AO115" s="30"/>
      <c r="AP115" s="30"/>
      <c r="AQ115" s="30"/>
      <c r="AR115" s="30"/>
      <c r="AS115" s="4"/>
      <c r="AT115" s="29"/>
      <c r="AU115" s="29"/>
      <c r="AV115" s="46"/>
      <c r="AW115" s="41" t="s">
        <v>25</v>
      </c>
      <c r="AX115" s="41">
        <v>0</v>
      </c>
      <c r="AY115" s="50"/>
    </row>
    <row r="116" spans="1:51">
      <c r="A116" s="258"/>
      <c r="B116" s="189" t="s">
        <v>9</v>
      </c>
      <c r="C116" s="190"/>
      <c r="D116" s="7">
        <v>0.57999999999999996</v>
      </c>
      <c r="E116" s="191"/>
      <c r="F116" s="192"/>
      <c r="G116" s="192"/>
      <c r="H116" s="192"/>
      <c r="I116" s="192"/>
      <c r="J116" s="192"/>
      <c r="K116" s="48"/>
      <c r="L116" s="48"/>
      <c r="M116" s="48"/>
      <c r="N116" s="94"/>
      <c r="Q116" s="4"/>
      <c r="R116" s="4"/>
      <c r="S116" s="18"/>
      <c r="T116" s="18"/>
      <c r="U116" s="18"/>
      <c r="V116" s="4"/>
      <c r="W116" s="4"/>
      <c r="X116" s="4"/>
      <c r="Y116" s="176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83" t="s">
        <v>37</v>
      </c>
      <c r="AM116" s="84" t="s">
        <v>90</v>
      </c>
      <c r="AN116" s="176"/>
      <c r="AO116" s="156" t="s">
        <v>113</v>
      </c>
      <c r="AP116" s="157"/>
      <c r="AQ116" s="4"/>
      <c r="AR116" s="4"/>
      <c r="AS116" s="4"/>
      <c r="AT116" s="4"/>
      <c r="AU116" s="4"/>
      <c r="AV116" s="46"/>
      <c r="AW116" s="4"/>
      <c r="AX116" s="4"/>
      <c r="AY116" s="50"/>
    </row>
    <row r="117" spans="1:51" ht="30">
      <c r="A117" s="258"/>
      <c r="B117" s="52"/>
      <c r="C117" s="52"/>
      <c r="D117" s="52"/>
      <c r="E117" s="52"/>
      <c r="H117" s="52"/>
      <c r="I117" s="52"/>
      <c r="J117" s="52"/>
      <c r="K117" s="52"/>
      <c r="L117" s="52"/>
      <c r="M117" s="47"/>
      <c r="N117" s="94"/>
      <c r="Q117" s="4"/>
      <c r="R117" s="4"/>
      <c r="S117" s="18"/>
      <c r="T117" s="18"/>
      <c r="U117" s="18"/>
      <c r="V117" s="4"/>
      <c r="W117" s="4"/>
      <c r="X117" s="4"/>
      <c r="Y117" s="176"/>
      <c r="Z117" s="4"/>
      <c r="AC117" s="4"/>
      <c r="AD117" s="4"/>
      <c r="AE117" s="4"/>
      <c r="AF117" s="4"/>
      <c r="AG117" s="4"/>
      <c r="AH117" s="4"/>
      <c r="AI117" s="4"/>
      <c r="AJ117" s="4"/>
      <c r="AK117" s="4"/>
      <c r="AL117" s="58" t="s">
        <v>96</v>
      </c>
      <c r="AM117" s="56" t="s">
        <v>91</v>
      </c>
      <c r="AN117" s="176"/>
      <c r="AO117" s="44" t="s">
        <v>29</v>
      </c>
      <c r="AP117" s="44" t="s">
        <v>76</v>
      </c>
      <c r="AQ117" s="4"/>
      <c r="AR117" s="4"/>
      <c r="AS117" s="4"/>
      <c r="AT117" s="4"/>
      <c r="AU117" s="4"/>
      <c r="AV117" s="46"/>
      <c r="AW117" s="4"/>
      <c r="AX117" s="4"/>
      <c r="AY117" s="50"/>
    </row>
    <row r="118" spans="1:51" ht="30">
      <c r="A118" s="258"/>
      <c r="B118" s="161" t="s">
        <v>15</v>
      </c>
      <c r="C118" s="161"/>
      <c r="D118" s="161"/>
      <c r="E118" s="4"/>
      <c r="H118" s="4"/>
      <c r="I118" s="4"/>
      <c r="J118" s="4"/>
      <c r="K118" s="4"/>
      <c r="L118" s="4"/>
      <c r="M118" s="4"/>
      <c r="N118" s="94"/>
      <c r="Q118" s="4"/>
      <c r="R118" s="4"/>
      <c r="S118" s="18"/>
      <c r="T118" s="18"/>
      <c r="U118" s="18"/>
      <c r="V118" s="4"/>
      <c r="W118" s="4"/>
      <c r="X118" s="4"/>
      <c r="Y118" s="176"/>
      <c r="Z118" s="227" t="s">
        <v>182</v>
      </c>
      <c r="AA118" s="228"/>
      <c r="AC118" s="4"/>
      <c r="AD118" s="4"/>
      <c r="AE118" s="4"/>
      <c r="AF118" s="4"/>
      <c r="AG118" s="4"/>
      <c r="AH118" s="4"/>
      <c r="AI118" s="4"/>
      <c r="AJ118" s="4"/>
      <c r="AK118" s="4"/>
      <c r="AL118" s="83" t="s">
        <v>97</v>
      </c>
      <c r="AM118" s="84" t="s">
        <v>92</v>
      </c>
      <c r="AN118" s="176"/>
      <c r="AO118" s="44" t="s">
        <v>30</v>
      </c>
      <c r="AP118" s="44" t="s">
        <v>79</v>
      </c>
      <c r="AQ118" s="4"/>
      <c r="AR118" s="4"/>
      <c r="AS118" s="4"/>
      <c r="AT118" s="4"/>
      <c r="AU118" s="4"/>
      <c r="AV118" s="46"/>
      <c r="AW118" s="4"/>
      <c r="AX118" s="4"/>
      <c r="AY118" s="50"/>
    </row>
    <row r="119" spans="1:51" ht="30">
      <c r="A119" s="258"/>
      <c r="B119" s="5" t="s">
        <v>10</v>
      </c>
      <c r="C119" s="8">
        <f>(C112-3)/3</f>
        <v>0.13763998649105039</v>
      </c>
      <c r="D119" s="77">
        <f>C119*100</f>
        <v>13.763998649105039</v>
      </c>
      <c r="E119" s="4"/>
      <c r="H119" s="4"/>
      <c r="I119" s="4"/>
      <c r="J119" s="4"/>
      <c r="K119" s="4"/>
      <c r="L119" s="4"/>
      <c r="M119" s="4"/>
      <c r="N119" s="94"/>
      <c r="Q119" s="4"/>
      <c r="R119" s="4"/>
      <c r="S119" s="18"/>
      <c r="T119" s="18"/>
      <c r="U119" s="18"/>
      <c r="V119" s="4"/>
      <c r="W119" s="4"/>
      <c r="X119" s="4"/>
      <c r="Y119" s="176"/>
      <c r="Z119" s="225" t="s">
        <v>226</v>
      </c>
      <c r="AA119" s="226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83" t="s">
        <v>98</v>
      </c>
      <c r="AM119" s="84" t="s">
        <v>93</v>
      </c>
      <c r="AN119" s="176"/>
      <c r="AO119" s="44" t="s">
        <v>31</v>
      </c>
      <c r="AP119" s="44" t="s">
        <v>82</v>
      </c>
      <c r="AQ119" s="4"/>
      <c r="AR119" s="4"/>
      <c r="AS119" s="4"/>
      <c r="AT119" s="4"/>
      <c r="AU119" s="4"/>
      <c r="AV119" s="46"/>
      <c r="AW119" s="4"/>
      <c r="AX119" s="4"/>
      <c r="AY119" s="50"/>
    </row>
    <row r="120" spans="1:51">
      <c r="A120" s="259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69"/>
      <c r="N120" s="49"/>
      <c r="O120" s="69"/>
      <c r="P120" s="69"/>
      <c r="Q120" s="69"/>
      <c r="R120" s="69"/>
      <c r="S120" s="79"/>
      <c r="T120" s="79"/>
      <c r="U120" s="79"/>
      <c r="V120" s="69"/>
      <c r="W120" s="69"/>
      <c r="X120" s="69"/>
      <c r="Y120" s="177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51"/>
    </row>
  </sheetData>
  <mergeCells count="167">
    <mergeCell ref="A1:AY1"/>
    <mergeCell ref="A2:A20"/>
    <mergeCell ref="B2:AY2"/>
    <mergeCell ref="F3:F7"/>
    <mergeCell ref="O3:P3"/>
    <mergeCell ref="R3:U3"/>
    <mergeCell ref="W3:X3"/>
    <mergeCell ref="B13:L13"/>
    <mergeCell ref="B14:C15"/>
    <mergeCell ref="B16:C16"/>
    <mergeCell ref="E16:J16"/>
    <mergeCell ref="AO16:AP16"/>
    <mergeCell ref="B18:D18"/>
    <mergeCell ref="Z18:AA18"/>
    <mergeCell ref="AT3:AU3"/>
    <mergeCell ref="AW3:AX3"/>
    <mergeCell ref="AB4:AC4"/>
    <mergeCell ref="AQ4:AR4"/>
    <mergeCell ref="B11:C11"/>
    <mergeCell ref="O11:P11"/>
    <mergeCell ref="Y3:Y20"/>
    <mergeCell ref="Z3:AC3"/>
    <mergeCell ref="AE3:AJ3"/>
    <mergeCell ref="AL3:AM3"/>
    <mergeCell ref="AN3:AN19"/>
    <mergeCell ref="AO3:AR3"/>
    <mergeCell ref="AL12:AM12"/>
    <mergeCell ref="Z19:AA19"/>
    <mergeCell ref="AO23:AR23"/>
    <mergeCell ref="AT23:AU23"/>
    <mergeCell ref="AW23:AX23"/>
    <mergeCell ref="AB24:AC24"/>
    <mergeCell ref="AQ24:AR24"/>
    <mergeCell ref="AO36:AP36"/>
    <mergeCell ref="B20:L20"/>
    <mergeCell ref="A22:A40"/>
    <mergeCell ref="B22:AY22"/>
    <mergeCell ref="F23:F27"/>
    <mergeCell ref="O23:P23"/>
    <mergeCell ref="R23:U23"/>
    <mergeCell ref="W23:X23"/>
    <mergeCell ref="Y23:Y40"/>
    <mergeCell ref="Z23:AC23"/>
    <mergeCell ref="AE23:AJ23"/>
    <mergeCell ref="B31:C31"/>
    <mergeCell ref="O31:P31"/>
    <mergeCell ref="AL32:AM32"/>
    <mergeCell ref="B33:L33"/>
    <mergeCell ref="B34:C35"/>
    <mergeCell ref="B36:C36"/>
    <mergeCell ref="E36:J36"/>
    <mergeCell ref="AL23:AM23"/>
    <mergeCell ref="AN23:AN39"/>
    <mergeCell ref="B38:D38"/>
    <mergeCell ref="Z38:AA38"/>
    <mergeCell ref="Z39:AA39"/>
    <mergeCell ref="B40:L40"/>
    <mergeCell ref="AT63:AU63"/>
    <mergeCell ref="AW63:AX63"/>
    <mergeCell ref="AB64:AC64"/>
    <mergeCell ref="AQ64:AR64"/>
    <mergeCell ref="AO76:AP76"/>
    <mergeCell ref="A42:A60"/>
    <mergeCell ref="B42:AY42"/>
    <mergeCell ref="F43:F47"/>
    <mergeCell ref="O43:P43"/>
    <mergeCell ref="R43:U43"/>
    <mergeCell ref="W43:X43"/>
    <mergeCell ref="B53:L53"/>
    <mergeCell ref="B54:C55"/>
    <mergeCell ref="B56:C56"/>
    <mergeCell ref="E56:J56"/>
    <mergeCell ref="AO56:AP56"/>
    <mergeCell ref="B58:D58"/>
    <mergeCell ref="Z58:AA58"/>
    <mergeCell ref="AT43:AU43"/>
    <mergeCell ref="AW43:AX43"/>
    <mergeCell ref="AB44:AC44"/>
    <mergeCell ref="AQ44:AR44"/>
    <mergeCell ref="B51:C51"/>
    <mergeCell ref="O51:P51"/>
    <mergeCell ref="AN63:AN79"/>
    <mergeCell ref="B78:D78"/>
    <mergeCell ref="Z78:AA78"/>
    <mergeCell ref="Z79:AA79"/>
    <mergeCell ref="B80:L80"/>
    <mergeCell ref="AO43:AR43"/>
    <mergeCell ref="AL52:AM52"/>
    <mergeCell ref="Z59:AA59"/>
    <mergeCell ref="AO63:AR63"/>
    <mergeCell ref="Y43:Y60"/>
    <mergeCell ref="Z43:AC43"/>
    <mergeCell ref="AE43:AJ43"/>
    <mergeCell ref="AL43:AM43"/>
    <mergeCell ref="AN43:AN59"/>
    <mergeCell ref="Y83:Y100"/>
    <mergeCell ref="Z83:AC83"/>
    <mergeCell ref="AE83:AJ83"/>
    <mergeCell ref="AL83:AM83"/>
    <mergeCell ref="AN83:AN99"/>
    <mergeCell ref="AO83:AR83"/>
    <mergeCell ref="B60:L60"/>
    <mergeCell ref="A62:A80"/>
    <mergeCell ref="B62:AY62"/>
    <mergeCell ref="F63:F67"/>
    <mergeCell ref="O63:P63"/>
    <mergeCell ref="R63:U63"/>
    <mergeCell ref="W63:X63"/>
    <mergeCell ref="Y63:Y80"/>
    <mergeCell ref="Z63:AC63"/>
    <mergeCell ref="AE63:AJ63"/>
    <mergeCell ref="B71:C71"/>
    <mergeCell ref="O71:P71"/>
    <mergeCell ref="AL72:AM72"/>
    <mergeCell ref="B73:L73"/>
    <mergeCell ref="B74:C75"/>
    <mergeCell ref="B76:C76"/>
    <mergeCell ref="E76:J76"/>
    <mergeCell ref="AL63:AM63"/>
    <mergeCell ref="B100:L100"/>
    <mergeCell ref="B118:D118"/>
    <mergeCell ref="Z118:AA118"/>
    <mergeCell ref="Z119:AA119"/>
    <mergeCell ref="B120:L120"/>
    <mergeCell ref="B111:C111"/>
    <mergeCell ref="A82:A100"/>
    <mergeCell ref="B82:AY82"/>
    <mergeCell ref="F83:F87"/>
    <mergeCell ref="O83:P83"/>
    <mergeCell ref="R83:U83"/>
    <mergeCell ref="W83:X83"/>
    <mergeCell ref="B93:L93"/>
    <mergeCell ref="B94:C95"/>
    <mergeCell ref="B96:C96"/>
    <mergeCell ref="E96:J96"/>
    <mergeCell ref="AO96:AP96"/>
    <mergeCell ref="B98:D98"/>
    <mergeCell ref="AT83:AU83"/>
    <mergeCell ref="AW83:AX83"/>
    <mergeCell ref="AB84:AC84"/>
    <mergeCell ref="AQ84:AR84"/>
    <mergeCell ref="B91:C91"/>
    <mergeCell ref="O91:P91"/>
    <mergeCell ref="O111:P111"/>
    <mergeCell ref="AL112:AM112"/>
    <mergeCell ref="B113:L113"/>
    <mergeCell ref="B114:C115"/>
    <mergeCell ref="B116:C116"/>
    <mergeCell ref="E116:J116"/>
    <mergeCell ref="AL92:AM92"/>
    <mergeCell ref="A102:A120"/>
    <mergeCell ref="B102:AY102"/>
    <mergeCell ref="F103:F107"/>
    <mergeCell ref="O103:P103"/>
    <mergeCell ref="R103:U103"/>
    <mergeCell ref="W103:X103"/>
    <mergeCell ref="Y103:Y120"/>
    <mergeCell ref="Z103:AC103"/>
    <mergeCell ref="AE103:AJ103"/>
    <mergeCell ref="AL103:AM103"/>
    <mergeCell ref="AN103:AN119"/>
    <mergeCell ref="AO103:AR103"/>
    <mergeCell ref="AT103:AU103"/>
    <mergeCell ref="AW103:AX103"/>
    <mergeCell ref="AB104:AC104"/>
    <mergeCell ref="AQ104:AR104"/>
    <mergeCell ref="AO116:AP11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B9" sqref="B9"/>
    </sheetView>
  </sheetViews>
  <sheetFormatPr baseColWidth="10" defaultRowHeight="15" x14ac:dyDescent="0"/>
  <cols>
    <col min="10" max="10" width="15.5" customWidth="1"/>
  </cols>
  <sheetData>
    <row r="1" spans="1:14">
      <c r="A1" s="234" t="s">
        <v>128</v>
      </c>
      <c r="B1" s="234" t="s">
        <v>114</v>
      </c>
      <c r="C1" s="234"/>
      <c r="D1" s="234"/>
      <c r="E1" s="234"/>
      <c r="F1" s="234"/>
      <c r="G1" s="235"/>
      <c r="H1" s="238"/>
      <c r="I1" s="260" t="s">
        <v>340</v>
      </c>
      <c r="J1" s="260"/>
      <c r="K1" s="260"/>
    </row>
    <row r="2" spans="1:14">
      <c r="A2" s="234"/>
      <c r="B2" s="236" t="s">
        <v>76</v>
      </c>
      <c r="C2" s="236"/>
      <c r="D2" s="236" t="s">
        <v>79</v>
      </c>
      <c r="E2" s="236"/>
      <c r="F2" s="236" t="s">
        <v>82</v>
      </c>
      <c r="G2" s="237"/>
      <c r="H2" s="238"/>
      <c r="I2" s="260"/>
      <c r="J2" s="260"/>
      <c r="K2" s="260"/>
    </row>
    <row r="3" spans="1:14" ht="60">
      <c r="A3" s="6" t="s">
        <v>57</v>
      </c>
      <c r="B3" s="70" t="s">
        <v>143</v>
      </c>
      <c r="C3" s="70" t="s">
        <v>144</v>
      </c>
      <c r="D3" s="70" t="s">
        <v>145</v>
      </c>
      <c r="E3" s="70" t="s">
        <v>146</v>
      </c>
      <c r="F3" s="70" t="s">
        <v>154</v>
      </c>
      <c r="G3" s="89" t="s">
        <v>155</v>
      </c>
      <c r="H3" s="238"/>
      <c r="I3" s="105" t="s">
        <v>115</v>
      </c>
      <c r="J3" s="105" t="s">
        <v>341</v>
      </c>
      <c r="K3" s="105" t="s">
        <v>113</v>
      </c>
    </row>
    <row r="4" spans="1:14">
      <c r="A4" s="35" t="s">
        <v>131</v>
      </c>
      <c r="B4" s="37" t="s">
        <v>121</v>
      </c>
      <c r="C4" s="37"/>
      <c r="D4" s="37" t="s">
        <v>121</v>
      </c>
      <c r="E4" s="37"/>
      <c r="F4" s="37" t="s">
        <v>121</v>
      </c>
      <c r="G4" s="90"/>
      <c r="H4" s="92"/>
      <c r="I4" s="11" t="s">
        <v>342</v>
      </c>
      <c r="J4" s="11" t="s">
        <v>343</v>
      </c>
      <c r="K4" s="9" t="s">
        <v>349</v>
      </c>
    </row>
    <row r="5" spans="1:14">
      <c r="A5" s="35" t="s">
        <v>129</v>
      </c>
      <c r="B5" s="37" t="s">
        <v>121</v>
      </c>
      <c r="C5" s="37"/>
      <c r="D5" s="37" t="s">
        <v>121</v>
      </c>
      <c r="E5" s="37"/>
      <c r="F5" s="37" t="s">
        <v>121</v>
      </c>
      <c r="G5" s="90"/>
      <c r="H5" s="92"/>
      <c r="I5" s="11" t="s">
        <v>342</v>
      </c>
      <c r="J5" s="40" t="s">
        <v>344</v>
      </c>
      <c r="K5" s="9" t="s">
        <v>349</v>
      </c>
    </row>
    <row r="6" spans="1:14">
      <c r="A6" s="35" t="s">
        <v>130</v>
      </c>
      <c r="B6" s="37"/>
      <c r="C6" s="37" t="s">
        <v>121</v>
      </c>
      <c r="D6" s="37" t="s">
        <v>121</v>
      </c>
      <c r="E6" s="37"/>
      <c r="F6" s="37" t="s">
        <v>121</v>
      </c>
      <c r="G6" s="90"/>
      <c r="H6" s="92"/>
      <c r="I6" s="11" t="s">
        <v>342</v>
      </c>
      <c r="J6" s="40" t="s">
        <v>345</v>
      </c>
      <c r="K6" s="9" t="s">
        <v>349</v>
      </c>
    </row>
    <row r="7" spans="1:14">
      <c r="A7" s="35" t="s">
        <v>132</v>
      </c>
      <c r="B7" s="37"/>
      <c r="C7" s="37" t="s">
        <v>121</v>
      </c>
      <c r="D7" s="37" t="s">
        <v>121</v>
      </c>
      <c r="E7" s="37"/>
      <c r="F7" s="37" t="s">
        <v>121</v>
      </c>
      <c r="G7" s="90"/>
      <c r="H7" s="92"/>
      <c r="I7" s="11" t="s">
        <v>342</v>
      </c>
      <c r="J7" s="40" t="s">
        <v>346</v>
      </c>
      <c r="K7" s="9" t="s">
        <v>349</v>
      </c>
    </row>
    <row r="8" spans="1:14">
      <c r="A8" s="35" t="s">
        <v>133</v>
      </c>
      <c r="B8" s="37" t="s">
        <v>121</v>
      </c>
      <c r="C8" s="37"/>
      <c r="D8" s="37" t="s">
        <v>121</v>
      </c>
      <c r="E8" s="37"/>
      <c r="F8" s="37" t="s">
        <v>121</v>
      </c>
      <c r="G8" s="90"/>
      <c r="H8" s="92"/>
      <c r="I8" s="11" t="s">
        <v>342</v>
      </c>
      <c r="J8" s="40" t="s">
        <v>347</v>
      </c>
      <c r="K8" s="9" t="s">
        <v>349</v>
      </c>
    </row>
    <row r="9" spans="1:14">
      <c r="A9" s="81" t="s">
        <v>134</v>
      </c>
      <c r="B9" s="37"/>
      <c r="C9" s="37" t="s">
        <v>121</v>
      </c>
      <c r="D9" s="37" t="s">
        <v>121</v>
      </c>
      <c r="E9" s="37"/>
      <c r="F9" s="37"/>
      <c r="G9" s="90" t="s">
        <v>121</v>
      </c>
      <c r="H9" s="92"/>
      <c r="I9" s="11" t="s">
        <v>342</v>
      </c>
      <c r="J9" s="40" t="s">
        <v>348</v>
      </c>
      <c r="K9" s="9" t="s">
        <v>349</v>
      </c>
    </row>
    <row r="10" spans="1:14">
      <c r="G10" s="78"/>
    </row>
    <row r="11" spans="1:14">
      <c r="A11" s="243" t="s">
        <v>128</v>
      </c>
      <c r="B11" s="245" t="s">
        <v>127</v>
      </c>
      <c r="C11" s="246"/>
      <c r="D11" s="246"/>
      <c r="E11" s="246"/>
      <c r="F11" s="246"/>
      <c r="G11" s="246"/>
      <c r="H11" s="246"/>
      <c r="I11" s="246"/>
      <c r="J11" s="246"/>
      <c r="K11" s="246"/>
      <c r="L11" s="246"/>
      <c r="M11" s="246"/>
      <c r="N11" s="247"/>
    </row>
    <row r="12" spans="1:14">
      <c r="A12" s="244"/>
      <c r="B12" s="248"/>
      <c r="C12" s="249"/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250"/>
    </row>
    <row r="13" spans="1:14">
      <c r="A13" s="70" t="s">
        <v>57</v>
      </c>
      <c r="B13" s="251"/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3"/>
    </row>
    <row r="14" spans="1:14" ht="42" customHeight="1">
      <c r="A14" s="71" t="s">
        <v>131</v>
      </c>
      <c r="B14" s="239" t="s">
        <v>166</v>
      </c>
      <c r="C14" s="240"/>
      <c r="D14" s="241"/>
      <c r="E14" s="11" t="s">
        <v>226</v>
      </c>
      <c r="F14" s="11" t="s">
        <v>201</v>
      </c>
      <c r="G14" s="9" t="s">
        <v>207</v>
      </c>
      <c r="H14" s="242" t="s">
        <v>217</v>
      </c>
      <c r="I14" s="242"/>
      <c r="J14" s="242"/>
      <c r="K14" s="242"/>
      <c r="L14" s="242"/>
      <c r="M14" s="242"/>
      <c r="N14" s="242"/>
    </row>
    <row r="15" spans="1:14" ht="42" customHeight="1">
      <c r="A15" s="71" t="s">
        <v>129</v>
      </c>
      <c r="B15" s="239" t="s">
        <v>166</v>
      </c>
      <c r="C15" s="240"/>
      <c r="D15" s="240"/>
      <c r="E15" s="11" t="s">
        <v>226</v>
      </c>
      <c r="F15" s="40" t="s">
        <v>202</v>
      </c>
      <c r="G15" s="9" t="s">
        <v>207</v>
      </c>
      <c r="H15" s="242" t="s">
        <v>218</v>
      </c>
      <c r="I15" s="242"/>
      <c r="J15" s="242"/>
      <c r="K15" s="242"/>
      <c r="L15" s="242"/>
      <c r="M15" s="242"/>
      <c r="N15" s="242"/>
    </row>
    <row r="16" spans="1:14" ht="42" customHeight="1">
      <c r="A16" s="71" t="s">
        <v>130</v>
      </c>
      <c r="B16" s="239" t="s">
        <v>166</v>
      </c>
      <c r="C16" s="240"/>
      <c r="D16" s="240"/>
      <c r="E16" s="11" t="s">
        <v>226</v>
      </c>
      <c r="F16" s="40" t="s">
        <v>203</v>
      </c>
      <c r="G16" s="9" t="s">
        <v>207</v>
      </c>
      <c r="H16" s="242" t="s">
        <v>219</v>
      </c>
      <c r="I16" s="242"/>
      <c r="J16" s="242"/>
      <c r="K16" s="242"/>
      <c r="L16" s="242"/>
      <c r="M16" s="242"/>
      <c r="N16" s="242"/>
    </row>
    <row r="17" spans="1:14" ht="42" customHeight="1">
      <c r="A17" s="71" t="s">
        <v>132</v>
      </c>
      <c r="B17" s="239" t="s">
        <v>166</v>
      </c>
      <c r="C17" s="240"/>
      <c r="D17" s="240"/>
      <c r="E17" s="11" t="s">
        <v>226</v>
      </c>
      <c r="F17" s="40" t="s">
        <v>204</v>
      </c>
      <c r="G17" s="9" t="s">
        <v>207</v>
      </c>
      <c r="H17" s="242" t="s">
        <v>220</v>
      </c>
      <c r="I17" s="242"/>
      <c r="J17" s="242"/>
      <c r="K17" s="242"/>
      <c r="L17" s="242"/>
      <c r="M17" s="242"/>
      <c r="N17" s="242"/>
    </row>
    <row r="18" spans="1:14" ht="42" customHeight="1">
      <c r="A18" s="71" t="s">
        <v>133</v>
      </c>
      <c r="B18" s="239" t="s">
        <v>198</v>
      </c>
      <c r="C18" s="240"/>
      <c r="D18" s="241"/>
      <c r="E18" s="11" t="s">
        <v>226</v>
      </c>
      <c r="F18" s="40" t="s">
        <v>205</v>
      </c>
      <c r="G18" s="9" t="s">
        <v>207</v>
      </c>
      <c r="H18" s="242" t="s">
        <v>221</v>
      </c>
      <c r="I18" s="242"/>
      <c r="J18" s="242"/>
      <c r="K18" s="242"/>
      <c r="L18" s="242"/>
      <c r="M18" s="242"/>
      <c r="N18" s="242"/>
    </row>
    <row r="19" spans="1:14" ht="42" customHeight="1">
      <c r="A19" s="71" t="s">
        <v>134</v>
      </c>
      <c r="B19" s="239" t="s">
        <v>157</v>
      </c>
      <c r="C19" s="240"/>
      <c r="D19" s="240"/>
      <c r="E19" s="11" t="s">
        <v>226</v>
      </c>
      <c r="F19" s="40" t="s">
        <v>206</v>
      </c>
      <c r="G19" s="9" t="s">
        <v>207</v>
      </c>
      <c r="H19" s="242" t="s">
        <v>222</v>
      </c>
      <c r="I19" s="242"/>
      <c r="J19" s="242"/>
      <c r="K19" s="242"/>
      <c r="L19" s="242"/>
      <c r="M19" s="242"/>
      <c r="N19" s="242"/>
    </row>
  </sheetData>
  <mergeCells count="21">
    <mergeCell ref="A1:A2"/>
    <mergeCell ref="B1:G1"/>
    <mergeCell ref="H1:H3"/>
    <mergeCell ref="B2:C2"/>
    <mergeCell ref="D2:E2"/>
    <mergeCell ref="F2:G2"/>
    <mergeCell ref="A11:A12"/>
    <mergeCell ref="B11:N13"/>
    <mergeCell ref="B14:D14"/>
    <mergeCell ref="H14:N14"/>
    <mergeCell ref="B15:D15"/>
    <mergeCell ref="H15:N15"/>
    <mergeCell ref="I1:K2"/>
    <mergeCell ref="B19:D19"/>
    <mergeCell ref="H19:N19"/>
    <mergeCell ref="B16:D16"/>
    <mergeCell ref="H16:N16"/>
    <mergeCell ref="B17:D17"/>
    <mergeCell ref="H17:N17"/>
    <mergeCell ref="B18:D18"/>
    <mergeCell ref="H18:N1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0"/>
  <sheetViews>
    <sheetView topLeftCell="AK61" workbookViewId="0">
      <selection activeCell="AX114" sqref="AX114"/>
    </sheetView>
  </sheetViews>
  <sheetFormatPr baseColWidth="10" defaultRowHeight="15" x14ac:dyDescent="0"/>
  <cols>
    <col min="1" max="1" width="2" customWidth="1"/>
    <col min="14" max="14" width="1.6640625" customWidth="1"/>
    <col min="17" max="17" width="2" customWidth="1"/>
    <col min="25" max="25" width="1.83203125" customWidth="1"/>
    <col min="27" max="27" width="15" customWidth="1"/>
    <col min="30" max="30" width="1.5" customWidth="1"/>
    <col min="31" max="31" width="9" customWidth="1"/>
    <col min="32" max="36" width="6" customWidth="1"/>
    <col min="37" max="37" width="2.33203125" customWidth="1"/>
    <col min="40" max="40" width="1.6640625" customWidth="1"/>
    <col min="42" max="42" width="13.83203125" customWidth="1"/>
    <col min="45" max="45" width="1.33203125" customWidth="1"/>
    <col min="48" max="48" width="1.33203125" customWidth="1"/>
    <col min="51" max="51" width="2" customWidth="1"/>
  </cols>
  <sheetData>
    <row r="1" spans="1:51" ht="25">
      <c r="A1" s="231" t="s">
        <v>244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3"/>
    </row>
    <row r="2" spans="1:51" ht="20">
      <c r="A2" s="257"/>
      <c r="B2" s="168" t="s">
        <v>137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9"/>
    </row>
    <row r="3" spans="1:51" ht="51" customHeight="1">
      <c r="A3" s="258"/>
      <c r="B3" s="35" t="s">
        <v>0</v>
      </c>
      <c r="C3" s="35" t="s">
        <v>1</v>
      </c>
      <c r="D3" s="35" t="s">
        <v>2</v>
      </c>
      <c r="E3" s="35" t="s">
        <v>3</v>
      </c>
      <c r="F3" s="170" t="s">
        <v>8</v>
      </c>
      <c r="G3" s="35" t="s">
        <v>0</v>
      </c>
      <c r="H3" s="35" t="s">
        <v>1</v>
      </c>
      <c r="I3" s="35" t="s">
        <v>2</v>
      </c>
      <c r="J3" s="35" t="s">
        <v>3</v>
      </c>
      <c r="K3" s="35" t="s">
        <v>4</v>
      </c>
      <c r="L3" s="10" t="s">
        <v>5</v>
      </c>
      <c r="M3" s="23"/>
      <c r="N3" s="94"/>
      <c r="O3" s="156" t="s">
        <v>114</v>
      </c>
      <c r="P3" s="157"/>
      <c r="Q3" s="3"/>
      <c r="R3" s="171" t="s">
        <v>46</v>
      </c>
      <c r="S3" s="172"/>
      <c r="T3" s="172"/>
      <c r="U3" s="173"/>
      <c r="V3" s="3"/>
      <c r="W3" s="174" t="s">
        <v>52</v>
      </c>
      <c r="X3" s="175"/>
      <c r="Y3" s="176"/>
      <c r="Z3" s="178" t="s">
        <v>48</v>
      </c>
      <c r="AA3" s="179"/>
      <c r="AB3" s="179"/>
      <c r="AC3" s="180"/>
      <c r="AD3" s="3"/>
      <c r="AE3" s="178" t="s">
        <v>54</v>
      </c>
      <c r="AF3" s="179"/>
      <c r="AG3" s="179"/>
      <c r="AH3" s="179"/>
      <c r="AI3" s="179"/>
      <c r="AJ3" s="180"/>
      <c r="AK3" s="3"/>
      <c r="AL3" s="174" t="s">
        <v>55</v>
      </c>
      <c r="AM3" s="175"/>
      <c r="AN3" s="176"/>
      <c r="AO3" s="178" t="s">
        <v>49</v>
      </c>
      <c r="AP3" s="179"/>
      <c r="AQ3" s="179"/>
      <c r="AR3" s="180"/>
      <c r="AS3" s="4"/>
      <c r="AT3" s="174" t="s">
        <v>51</v>
      </c>
      <c r="AU3" s="175"/>
      <c r="AV3" s="36"/>
      <c r="AW3" s="174" t="s">
        <v>27</v>
      </c>
      <c r="AX3" s="175"/>
      <c r="AY3" s="50"/>
    </row>
    <row r="4" spans="1:51" ht="30">
      <c r="A4" s="258"/>
      <c r="B4" s="35" t="s">
        <v>1</v>
      </c>
      <c r="C4" s="2">
        <v>1</v>
      </c>
      <c r="D4" s="37">
        <v>3</v>
      </c>
      <c r="E4" s="37">
        <v>3</v>
      </c>
      <c r="F4" s="170"/>
      <c r="G4" s="35" t="s">
        <v>1</v>
      </c>
      <c r="H4" s="38">
        <f>C4/C7</f>
        <v>0.60000000000000009</v>
      </c>
      <c r="I4" s="37">
        <f>D4/D7</f>
        <v>0.6</v>
      </c>
      <c r="J4" s="37">
        <f>E4/E7</f>
        <v>0.6</v>
      </c>
      <c r="K4" s="37">
        <f>SUM(H4:J4)</f>
        <v>1.8000000000000003</v>
      </c>
      <c r="L4" s="2">
        <f>K4/C9</f>
        <v>0.60000000000000009</v>
      </c>
      <c r="M4" s="24"/>
      <c r="N4" s="94"/>
      <c r="O4" s="58" t="s">
        <v>17</v>
      </c>
      <c r="P4" s="56" t="s">
        <v>78</v>
      </c>
      <c r="Q4" s="18"/>
      <c r="R4" s="17" t="s">
        <v>26</v>
      </c>
      <c r="S4" s="35" t="s">
        <v>1</v>
      </c>
      <c r="T4" s="35" t="s">
        <v>2</v>
      </c>
      <c r="U4" s="35" t="s">
        <v>3</v>
      </c>
      <c r="V4" s="13"/>
      <c r="W4" s="32" t="s">
        <v>26</v>
      </c>
      <c r="X4" s="97" t="s">
        <v>53</v>
      </c>
      <c r="Y4" s="176"/>
      <c r="Z4" s="35" t="s">
        <v>32</v>
      </c>
      <c r="AA4" s="98" t="s">
        <v>47</v>
      </c>
      <c r="AB4" s="178" t="s">
        <v>43</v>
      </c>
      <c r="AC4" s="180"/>
      <c r="AD4" s="4"/>
      <c r="AE4" s="10" t="s">
        <v>26</v>
      </c>
      <c r="AF4" s="35" t="s">
        <v>35</v>
      </c>
      <c r="AG4" s="35" t="s">
        <v>36</v>
      </c>
      <c r="AH4" s="35" t="s">
        <v>37</v>
      </c>
      <c r="AI4" s="35" t="s">
        <v>97</v>
      </c>
      <c r="AJ4" s="35" t="s">
        <v>98</v>
      </c>
      <c r="AK4" s="4"/>
      <c r="AL4" s="10" t="s">
        <v>26</v>
      </c>
      <c r="AM4" s="97" t="s">
        <v>53</v>
      </c>
      <c r="AN4" s="176"/>
      <c r="AO4" s="10" t="s">
        <v>28</v>
      </c>
      <c r="AP4" s="10" t="s">
        <v>47</v>
      </c>
      <c r="AQ4" s="181" t="s">
        <v>43</v>
      </c>
      <c r="AR4" s="182"/>
      <c r="AS4" s="4"/>
      <c r="AT4" s="35" t="s">
        <v>26</v>
      </c>
      <c r="AU4" s="97" t="s">
        <v>53</v>
      </c>
      <c r="AV4" s="36"/>
      <c r="AW4" s="98" t="s">
        <v>26</v>
      </c>
      <c r="AX4" s="98" t="s">
        <v>50</v>
      </c>
      <c r="AY4" s="50"/>
    </row>
    <row r="5" spans="1:51">
      <c r="A5" s="258"/>
      <c r="B5" s="35" t="s">
        <v>2</v>
      </c>
      <c r="C5" s="37">
        <f>1/D4</f>
        <v>0.33333333333333331</v>
      </c>
      <c r="D5" s="2">
        <v>1</v>
      </c>
      <c r="E5" s="37">
        <v>1</v>
      </c>
      <c r="F5" s="170"/>
      <c r="G5" s="35" t="s">
        <v>2</v>
      </c>
      <c r="H5" s="37">
        <f>C5/C7</f>
        <v>0.2</v>
      </c>
      <c r="I5" s="38">
        <f>D5/D7</f>
        <v>0.2</v>
      </c>
      <c r="J5" s="37">
        <f>E5/E7</f>
        <v>0.2</v>
      </c>
      <c r="K5" s="37">
        <f>SUM(H5:J5)</f>
        <v>0.60000000000000009</v>
      </c>
      <c r="L5" s="2">
        <f>K5/C9</f>
        <v>0.20000000000000004</v>
      </c>
      <c r="M5" s="24"/>
      <c r="N5" s="94"/>
      <c r="O5" s="58" t="s">
        <v>18</v>
      </c>
      <c r="P5" s="56" t="s">
        <v>77</v>
      </c>
      <c r="Q5" s="18"/>
      <c r="R5" s="11" t="s">
        <v>17</v>
      </c>
      <c r="S5" s="9">
        <v>1</v>
      </c>
      <c r="T5" s="9">
        <v>-0.5</v>
      </c>
      <c r="U5" s="9">
        <v>0</v>
      </c>
      <c r="V5" s="3"/>
      <c r="W5" s="11" t="s">
        <v>17</v>
      </c>
      <c r="X5" s="1">
        <f>(S5*L4)+(T5*L5)+(U5*L6)</f>
        <v>0.50000000000000011</v>
      </c>
      <c r="Y5" s="176"/>
      <c r="Z5" s="15" t="s">
        <v>34</v>
      </c>
      <c r="AA5" s="15">
        <v>1</v>
      </c>
      <c r="AB5" s="15">
        <f>1/(1+AA5)</f>
        <v>0.5</v>
      </c>
      <c r="AC5" s="15"/>
      <c r="AD5" s="4"/>
      <c r="AE5" s="11" t="s">
        <v>17</v>
      </c>
      <c r="AF5" s="28">
        <v>0</v>
      </c>
      <c r="AG5" s="28">
        <v>0</v>
      </c>
      <c r="AH5" s="28">
        <v>0</v>
      </c>
      <c r="AI5" s="28">
        <v>0</v>
      </c>
      <c r="AJ5" s="28">
        <v>1</v>
      </c>
      <c r="AK5" s="4"/>
      <c r="AL5" s="11" t="s">
        <v>17</v>
      </c>
      <c r="AM5" s="1">
        <f>(AF5*AC6)+(AG5*AC7)+(AC8*AH5)+(AI5*AC10)+(AC11*AJ5)</f>
        <v>0.33333333333333331</v>
      </c>
      <c r="AN5" s="176"/>
      <c r="AO5" s="15" t="s">
        <v>29</v>
      </c>
      <c r="AP5" s="15">
        <v>1</v>
      </c>
      <c r="AQ5" s="15">
        <f>1/(1+AP5)</f>
        <v>0.5</v>
      </c>
      <c r="AR5" s="15"/>
      <c r="AS5" s="4"/>
      <c r="AT5" s="11" t="s">
        <v>17</v>
      </c>
      <c r="AU5" s="1">
        <f>AR6</f>
        <v>0.5</v>
      </c>
      <c r="AV5" s="36"/>
      <c r="AW5" s="40" t="s">
        <v>63</v>
      </c>
      <c r="AX5" s="40">
        <v>0</v>
      </c>
      <c r="AY5" s="50"/>
    </row>
    <row r="6" spans="1:51" ht="30">
      <c r="A6" s="258"/>
      <c r="B6" s="35" t="s">
        <v>3</v>
      </c>
      <c r="C6" s="37">
        <f>1/E4</f>
        <v>0.33333333333333331</v>
      </c>
      <c r="D6" s="37">
        <f>1/E5</f>
        <v>1</v>
      </c>
      <c r="E6" s="2">
        <v>1</v>
      </c>
      <c r="F6" s="170"/>
      <c r="G6" s="35" t="s">
        <v>3</v>
      </c>
      <c r="H6" s="37">
        <f>C6/C7</f>
        <v>0.2</v>
      </c>
      <c r="I6" s="37">
        <f>D6/D7</f>
        <v>0.2</v>
      </c>
      <c r="J6" s="38">
        <f>E6/E7</f>
        <v>0.2</v>
      </c>
      <c r="K6" s="37">
        <f>SUM(H6:J6)</f>
        <v>0.60000000000000009</v>
      </c>
      <c r="L6" s="2">
        <f>K6/C9</f>
        <v>0.20000000000000004</v>
      </c>
      <c r="M6" s="24"/>
      <c r="N6" s="94"/>
      <c r="O6" s="58" t="s">
        <v>20</v>
      </c>
      <c r="P6" s="56" t="s">
        <v>80</v>
      </c>
      <c r="Q6" s="18"/>
      <c r="R6" s="11" t="s">
        <v>18</v>
      </c>
      <c r="S6" s="9">
        <v>-0.5</v>
      </c>
      <c r="T6" s="9">
        <v>1</v>
      </c>
      <c r="U6" s="9">
        <v>0</v>
      </c>
      <c r="V6" s="19"/>
      <c r="W6" s="11" t="s">
        <v>18</v>
      </c>
      <c r="X6" s="1">
        <f>(S6*L4)+(T6*L5)+(U6*L6)</f>
        <v>-0.1</v>
      </c>
      <c r="Y6" s="176"/>
      <c r="Z6" s="16" t="s">
        <v>35</v>
      </c>
      <c r="AA6" s="16" t="s">
        <v>44</v>
      </c>
      <c r="AB6" s="16">
        <v>1</v>
      </c>
      <c r="AC6" s="16">
        <f>AB6*AB5</f>
        <v>0.5</v>
      </c>
      <c r="AD6" s="4"/>
      <c r="AE6" s="11" t="s">
        <v>18</v>
      </c>
      <c r="AF6" s="28">
        <v>0</v>
      </c>
      <c r="AG6" s="28">
        <v>0</v>
      </c>
      <c r="AH6" s="28">
        <v>0</v>
      </c>
      <c r="AI6" s="28">
        <v>0</v>
      </c>
      <c r="AJ6" s="28">
        <v>-1</v>
      </c>
      <c r="AK6" s="4"/>
      <c r="AL6" s="11" t="s">
        <v>18</v>
      </c>
      <c r="AM6" s="1">
        <f>(AF6*AC6)+(AG6*AC7)+(AC8*AH6)+(AI6*AC10)+(AC11*AJ6)</f>
        <v>-0.33333333333333331</v>
      </c>
      <c r="AN6" s="176"/>
      <c r="AO6" s="16" t="s">
        <v>45</v>
      </c>
      <c r="AP6" s="16" t="s">
        <v>44</v>
      </c>
      <c r="AQ6" s="16">
        <v>1</v>
      </c>
      <c r="AR6" s="16">
        <f>AQ6*AQ5</f>
        <v>0.5</v>
      </c>
      <c r="AS6" s="4"/>
      <c r="AT6" s="11" t="s">
        <v>18</v>
      </c>
      <c r="AU6" s="1">
        <f>AR7</f>
        <v>0.5</v>
      </c>
      <c r="AV6" s="36"/>
      <c r="AW6" s="40" t="s">
        <v>16</v>
      </c>
      <c r="AX6" s="41">
        <v>0</v>
      </c>
      <c r="AY6" s="50"/>
    </row>
    <row r="7" spans="1:51">
      <c r="A7" s="258"/>
      <c r="B7" s="97" t="s">
        <v>4</v>
      </c>
      <c r="C7" s="39">
        <f>SUM(C4:C6)</f>
        <v>1.6666666666666665</v>
      </c>
      <c r="D7" s="39">
        <f>SUM(D4:D6)</f>
        <v>5</v>
      </c>
      <c r="E7" s="39">
        <f>SUM(E4:E6)</f>
        <v>5</v>
      </c>
      <c r="F7" s="170"/>
      <c r="G7" s="97" t="s">
        <v>4</v>
      </c>
      <c r="H7" s="39">
        <f>SUM(H4:H6)</f>
        <v>1</v>
      </c>
      <c r="I7" s="39">
        <f>SUM(I4:I6)</f>
        <v>1</v>
      </c>
      <c r="J7" s="39">
        <f>SUM(J4:J6)</f>
        <v>1</v>
      </c>
      <c r="K7" s="39">
        <f>SUM(K4:K6)</f>
        <v>3.0000000000000004</v>
      </c>
      <c r="L7" s="39">
        <f>SUM(L4:L6)</f>
        <v>1.0000000000000002</v>
      </c>
      <c r="M7" s="25"/>
      <c r="N7" s="94"/>
      <c r="O7" s="58" t="s">
        <v>21</v>
      </c>
      <c r="P7" s="56" t="s">
        <v>81</v>
      </c>
      <c r="Q7" s="18"/>
      <c r="R7" s="11" t="s">
        <v>20</v>
      </c>
      <c r="S7" s="9">
        <v>0</v>
      </c>
      <c r="T7" s="9">
        <v>0.5</v>
      </c>
      <c r="U7" s="9">
        <v>0</v>
      </c>
      <c r="V7" s="19"/>
      <c r="W7" s="11" t="s">
        <v>20</v>
      </c>
      <c r="X7" s="1">
        <f>(S7*L4)+(T7*L5)+(U7*L6)</f>
        <v>0.10000000000000002</v>
      </c>
      <c r="Y7" s="176"/>
      <c r="Z7" s="16" t="s">
        <v>36</v>
      </c>
      <c r="AA7" s="16" t="s">
        <v>44</v>
      </c>
      <c r="AB7" s="16">
        <v>1</v>
      </c>
      <c r="AC7" s="16">
        <f>AB7*AB5</f>
        <v>0.5</v>
      </c>
      <c r="AD7" s="4"/>
      <c r="AE7" s="11" t="s">
        <v>20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4"/>
      <c r="AL7" s="11" t="s">
        <v>20</v>
      </c>
      <c r="AM7" s="1">
        <f>(AF7*AC6)+(AG7*AC7)+(AH7*AC8)+(AI7*AC10)+(AJ7*AC11)</f>
        <v>0</v>
      </c>
      <c r="AN7" s="176"/>
      <c r="AO7" s="16" t="s">
        <v>58</v>
      </c>
      <c r="AP7" s="16" t="s">
        <v>44</v>
      </c>
      <c r="AQ7" s="16">
        <v>1</v>
      </c>
      <c r="AR7" s="16">
        <f>AQ7*AQ5</f>
        <v>0.5</v>
      </c>
      <c r="AS7" s="4"/>
      <c r="AT7" s="11" t="s">
        <v>20</v>
      </c>
      <c r="AU7" s="1">
        <f>AR9</f>
        <v>0.33333333333333331</v>
      </c>
      <c r="AV7" s="36"/>
      <c r="AW7" s="42" t="s">
        <v>17</v>
      </c>
      <c r="AX7" s="42">
        <f>X5+AM5+AU5</f>
        <v>1.3333333333333335</v>
      </c>
      <c r="AY7" s="50"/>
    </row>
    <row r="8" spans="1:51" ht="45">
      <c r="A8" s="258"/>
      <c r="B8" s="54"/>
      <c r="C8" s="54"/>
      <c r="D8" s="54"/>
      <c r="E8" s="54"/>
      <c r="F8" s="54"/>
      <c r="G8" s="54"/>
      <c r="H8" s="54"/>
      <c r="I8" s="54"/>
      <c r="J8" s="54"/>
      <c r="M8" s="47"/>
      <c r="N8" s="94"/>
      <c r="O8" s="58" t="s">
        <v>23</v>
      </c>
      <c r="P8" s="56" t="s">
        <v>83</v>
      </c>
      <c r="Q8" s="4"/>
      <c r="R8" s="11" t="s">
        <v>21</v>
      </c>
      <c r="S8" s="9">
        <v>0</v>
      </c>
      <c r="T8" s="9">
        <v>-0.5</v>
      </c>
      <c r="U8" s="9">
        <v>0</v>
      </c>
      <c r="V8" s="19"/>
      <c r="W8" s="11" t="s">
        <v>21</v>
      </c>
      <c r="X8" s="1">
        <f>(S8*L4)+(T8*L5)+(U8*L6)</f>
        <v>-0.10000000000000002</v>
      </c>
      <c r="Y8" s="176"/>
      <c r="Z8" s="16" t="s">
        <v>37</v>
      </c>
      <c r="AA8" s="16" t="s">
        <v>44</v>
      </c>
      <c r="AB8" s="16">
        <v>1</v>
      </c>
      <c r="AC8" s="16">
        <f>AB8*AB5</f>
        <v>0.5</v>
      </c>
      <c r="AD8" s="4"/>
      <c r="AE8" s="11" t="s">
        <v>21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4"/>
      <c r="AL8" s="11" t="s">
        <v>21</v>
      </c>
      <c r="AM8" s="1">
        <f>(AF8*AC6)+(AG8*AC7)+(AH8*AC8)+(AI8*AC10)+(AJ8*AC11)</f>
        <v>0</v>
      </c>
      <c r="AN8" s="176"/>
      <c r="AO8" s="15" t="s">
        <v>30</v>
      </c>
      <c r="AP8" s="15">
        <v>2</v>
      </c>
      <c r="AQ8" s="15">
        <f>1/(1+AP8)</f>
        <v>0.33333333333333331</v>
      </c>
      <c r="AR8" s="15"/>
      <c r="AS8" s="4"/>
      <c r="AT8" s="11" t="s">
        <v>21</v>
      </c>
      <c r="AU8" s="1">
        <f>AR10</f>
        <v>0.33333333333333331</v>
      </c>
      <c r="AV8" s="36"/>
      <c r="AW8" s="42" t="s">
        <v>18</v>
      </c>
      <c r="AX8" s="42">
        <f>X6+AM6++AU6</f>
        <v>6.6666666666666652E-2</v>
      </c>
      <c r="AY8" s="50"/>
    </row>
    <row r="9" spans="1:51" ht="30">
      <c r="A9" s="258"/>
      <c r="B9" s="98" t="s">
        <v>6</v>
      </c>
      <c r="C9" s="35">
        <v>3</v>
      </c>
      <c r="D9" s="4"/>
      <c r="E9" s="4"/>
      <c r="F9" s="4"/>
      <c r="G9" s="4"/>
      <c r="H9" s="4"/>
      <c r="I9" s="4"/>
      <c r="J9" s="4"/>
      <c r="M9" s="4"/>
      <c r="N9" s="94"/>
      <c r="O9" s="58" t="s">
        <v>24</v>
      </c>
      <c r="P9" s="56" t="s">
        <v>84</v>
      </c>
      <c r="Q9" s="4"/>
      <c r="R9" s="11" t="s">
        <v>23</v>
      </c>
      <c r="S9" s="9">
        <v>1</v>
      </c>
      <c r="T9" s="9">
        <v>0</v>
      </c>
      <c r="U9" s="9">
        <v>-0.5</v>
      </c>
      <c r="V9" s="19"/>
      <c r="W9" s="11" t="s">
        <v>23</v>
      </c>
      <c r="X9" s="1">
        <f>(S9*L4)+(T9*L5)+(U9*L6)</f>
        <v>0.50000000000000011</v>
      </c>
      <c r="Y9" s="176"/>
      <c r="Z9" s="31" t="s">
        <v>96</v>
      </c>
      <c r="AA9" s="31">
        <v>2</v>
      </c>
      <c r="AB9" s="31">
        <f>1/(1+AA9)</f>
        <v>0.33333333333333331</v>
      </c>
      <c r="AC9" s="31"/>
      <c r="AD9" s="4"/>
      <c r="AE9" s="11" t="s">
        <v>23</v>
      </c>
      <c r="AF9" s="28">
        <v>0</v>
      </c>
      <c r="AG9" s="28">
        <v>-1</v>
      </c>
      <c r="AH9" s="28">
        <v>0</v>
      </c>
      <c r="AI9" s="28">
        <v>0</v>
      </c>
      <c r="AJ9" s="28">
        <v>1</v>
      </c>
      <c r="AK9" s="4"/>
      <c r="AL9" s="11" t="s">
        <v>23</v>
      </c>
      <c r="AM9" s="1">
        <f>(AC6*AF9)+(AG9*AC7)+(AC8*AH9)+(AI9*AC10)+(AC11*AJ9)</f>
        <v>-0.16666666666666669</v>
      </c>
      <c r="AN9" s="176"/>
      <c r="AO9" s="16" t="s">
        <v>59</v>
      </c>
      <c r="AP9" s="16" t="s">
        <v>44</v>
      </c>
      <c r="AQ9" s="16">
        <v>1</v>
      </c>
      <c r="AR9" s="16">
        <f>AQ9*AQ8</f>
        <v>0.33333333333333331</v>
      </c>
      <c r="AS9" s="4"/>
      <c r="AT9" s="11" t="s">
        <v>23</v>
      </c>
      <c r="AU9" s="1">
        <f>AR12</f>
        <v>0.25</v>
      </c>
      <c r="AV9" s="36"/>
      <c r="AW9" s="41" t="s">
        <v>19</v>
      </c>
      <c r="AX9" s="41">
        <v>0</v>
      </c>
      <c r="AY9" s="50"/>
    </row>
    <row r="10" spans="1:51">
      <c r="A10" s="258"/>
      <c r="B10" s="53"/>
      <c r="C10" s="53"/>
      <c r="D10" s="53"/>
      <c r="E10" s="53"/>
      <c r="F10" s="53"/>
      <c r="G10" s="53"/>
      <c r="H10" s="53"/>
      <c r="I10" s="53"/>
      <c r="J10" s="53"/>
      <c r="M10" s="26"/>
      <c r="N10" s="94"/>
      <c r="O10" s="4"/>
      <c r="P10" s="4"/>
      <c r="Q10" s="4"/>
      <c r="R10" s="11" t="s">
        <v>24</v>
      </c>
      <c r="S10" s="9">
        <v>-0.5</v>
      </c>
      <c r="T10" s="9">
        <v>0</v>
      </c>
      <c r="U10" s="9">
        <v>1</v>
      </c>
      <c r="V10" s="19"/>
      <c r="W10" s="11" t="s">
        <v>24</v>
      </c>
      <c r="X10" s="1">
        <f>(S10*L4)+(T10*67)+(U10*L6)</f>
        <v>-0.1</v>
      </c>
      <c r="Y10" s="176"/>
      <c r="Z10" s="16" t="s">
        <v>97</v>
      </c>
      <c r="AA10" s="16" t="s">
        <v>44</v>
      </c>
      <c r="AB10" s="16">
        <v>1</v>
      </c>
      <c r="AC10" s="16">
        <f>AB10*AB9</f>
        <v>0.33333333333333331</v>
      </c>
      <c r="AD10" s="4"/>
      <c r="AE10" s="11" t="s">
        <v>24</v>
      </c>
      <c r="AF10" s="28">
        <v>0</v>
      </c>
      <c r="AG10" s="28">
        <v>1</v>
      </c>
      <c r="AH10" s="28">
        <v>0</v>
      </c>
      <c r="AI10" s="28">
        <v>0</v>
      </c>
      <c r="AJ10" s="28">
        <v>-1</v>
      </c>
      <c r="AK10" s="4"/>
      <c r="AL10" s="11" t="s">
        <v>24</v>
      </c>
      <c r="AM10" s="1">
        <f>(AC6*AF10)+(AC7*AG10)+(AC8*AH10)+(AI10*AC10)+(AC11*AJ10)</f>
        <v>0.16666666666666669</v>
      </c>
      <c r="AN10" s="176"/>
      <c r="AO10" s="16" t="s">
        <v>60</v>
      </c>
      <c r="AP10" s="16" t="s">
        <v>44</v>
      </c>
      <c r="AQ10" s="16">
        <v>1</v>
      </c>
      <c r="AR10" s="16">
        <f>AQ10*AQ8</f>
        <v>0.33333333333333331</v>
      </c>
      <c r="AS10" s="4"/>
      <c r="AT10" s="11" t="s">
        <v>24</v>
      </c>
      <c r="AU10" s="1">
        <f>AR13</f>
        <v>0.25</v>
      </c>
      <c r="AV10" s="36"/>
      <c r="AW10" s="42" t="s">
        <v>20</v>
      </c>
      <c r="AX10" s="42">
        <f>X7+AM7+AU7</f>
        <v>0.43333333333333335</v>
      </c>
      <c r="AY10" s="50"/>
    </row>
    <row r="11" spans="1:51">
      <c r="A11" s="258"/>
      <c r="B11" s="183" t="s">
        <v>14</v>
      </c>
      <c r="C11" s="183"/>
      <c r="D11" s="4"/>
      <c r="E11" s="35" t="s">
        <v>38</v>
      </c>
      <c r="F11" s="35" t="s">
        <v>39</v>
      </c>
      <c r="G11" s="35" t="s">
        <v>40</v>
      </c>
      <c r="H11" s="10" t="s">
        <v>41</v>
      </c>
      <c r="I11" s="10" t="s">
        <v>42</v>
      </c>
      <c r="J11" s="4"/>
      <c r="M11" s="4"/>
      <c r="N11" s="94"/>
      <c r="O11" s="156" t="s">
        <v>112</v>
      </c>
      <c r="P11" s="157"/>
      <c r="Q11" s="4"/>
      <c r="R11" s="33"/>
      <c r="S11" s="25"/>
      <c r="T11" s="25"/>
      <c r="U11" s="25"/>
      <c r="V11" s="30"/>
      <c r="W11" s="29"/>
      <c r="X11" s="29"/>
      <c r="Y11" s="176"/>
      <c r="Z11" s="16" t="s">
        <v>98</v>
      </c>
      <c r="AA11" s="16" t="s">
        <v>44</v>
      </c>
      <c r="AB11" s="16">
        <v>1</v>
      </c>
      <c r="AC11" s="16">
        <f>AB11*AB9</f>
        <v>0.33333333333333331</v>
      </c>
      <c r="AD11" s="4"/>
      <c r="AE11" s="29"/>
      <c r="AF11" s="25"/>
      <c r="AG11" s="25"/>
      <c r="AH11" s="25"/>
      <c r="AI11" s="25"/>
      <c r="AJ11" s="25"/>
      <c r="AK11" s="4"/>
      <c r="AL11" s="29"/>
      <c r="AM11" s="29"/>
      <c r="AN11" s="176"/>
      <c r="AO11" s="15" t="s">
        <v>31</v>
      </c>
      <c r="AP11" s="15">
        <v>3</v>
      </c>
      <c r="AQ11" s="15">
        <f>1/(1+AP11)</f>
        <v>0.25</v>
      </c>
      <c r="AR11" s="15"/>
      <c r="AS11" s="4"/>
      <c r="AT11" s="29"/>
      <c r="AU11" s="29"/>
      <c r="AV11" s="46"/>
      <c r="AW11" s="42" t="s">
        <v>21</v>
      </c>
      <c r="AX11" s="42">
        <f>X8+AM8+AU8</f>
        <v>0.23333333333333328</v>
      </c>
      <c r="AY11" s="50"/>
    </row>
    <row r="12" spans="1:51" ht="30">
      <c r="A12" s="258"/>
      <c r="B12" s="98" t="s">
        <v>7</v>
      </c>
      <c r="C12" s="76">
        <f>SUM(L4*C7,L5*D7,L6*E7)</f>
        <v>3</v>
      </c>
      <c r="D12" s="4"/>
      <c r="E12" s="35">
        <v>1</v>
      </c>
      <c r="F12" s="35">
        <v>3</v>
      </c>
      <c r="G12" s="35">
        <v>5</v>
      </c>
      <c r="H12" s="35">
        <v>7</v>
      </c>
      <c r="I12" s="35">
        <v>9</v>
      </c>
      <c r="J12" s="4"/>
      <c r="M12" s="4"/>
      <c r="N12" s="94"/>
      <c r="O12" s="57" t="s">
        <v>99</v>
      </c>
      <c r="P12" s="56" t="s">
        <v>102</v>
      </c>
      <c r="Q12" s="4"/>
      <c r="R12" s="33"/>
      <c r="S12" s="25"/>
      <c r="T12" s="25"/>
      <c r="U12" s="25"/>
      <c r="V12" s="30"/>
      <c r="W12" s="29"/>
      <c r="X12" s="29"/>
      <c r="Y12" s="176"/>
      <c r="Z12" s="30"/>
      <c r="AA12" s="30"/>
      <c r="AB12" s="30"/>
      <c r="AC12" s="30"/>
      <c r="AD12" s="4"/>
      <c r="AE12" s="29"/>
      <c r="AF12" s="25"/>
      <c r="AG12" s="25"/>
      <c r="AH12" s="25"/>
      <c r="AI12" s="25"/>
      <c r="AJ12" s="25"/>
      <c r="AK12" s="4"/>
      <c r="AL12" s="156" t="s">
        <v>115</v>
      </c>
      <c r="AM12" s="157"/>
      <c r="AN12" s="176"/>
      <c r="AO12" s="16" t="s">
        <v>61</v>
      </c>
      <c r="AP12" s="16" t="s">
        <v>44</v>
      </c>
      <c r="AQ12" s="16">
        <v>1</v>
      </c>
      <c r="AR12" s="16">
        <f>AQ12*AQ11</f>
        <v>0.25</v>
      </c>
      <c r="AS12" s="4"/>
      <c r="AT12" s="29"/>
      <c r="AU12" s="29"/>
      <c r="AV12" s="46"/>
      <c r="AW12" s="41" t="s">
        <v>22</v>
      </c>
      <c r="AX12" s="41">
        <v>0</v>
      </c>
      <c r="AY12" s="50"/>
    </row>
    <row r="13" spans="1:51" ht="30">
      <c r="A13" s="258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26"/>
      <c r="N13" s="94"/>
      <c r="O13" s="57" t="s">
        <v>100</v>
      </c>
      <c r="P13" s="56" t="s">
        <v>103</v>
      </c>
      <c r="Q13" s="4"/>
      <c r="R13" s="4"/>
      <c r="S13" s="18"/>
      <c r="T13" s="18"/>
      <c r="U13" s="18"/>
      <c r="V13" s="19"/>
      <c r="W13" s="4"/>
      <c r="X13" s="4"/>
      <c r="Y13" s="176"/>
      <c r="Z13" s="30"/>
      <c r="AA13" s="30"/>
      <c r="AB13" s="30"/>
      <c r="AC13" s="30"/>
      <c r="AD13" s="4"/>
      <c r="AE13" s="29"/>
      <c r="AF13" s="25"/>
      <c r="AG13" s="25"/>
      <c r="AH13" s="25"/>
      <c r="AI13" s="25"/>
      <c r="AJ13" s="25"/>
      <c r="AK13" s="4"/>
      <c r="AL13" s="58" t="s">
        <v>34</v>
      </c>
      <c r="AM13" s="56" t="s">
        <v>87</v>
      </c>
      <c r="AN13" s="176"/>
      <c r="AO13" s="16" t="s">
        <v>62</v>
      </c>
      <c r="AP13" s="16" t="s">
        <v>44</v>
      </c>
      <c r="AQ13" s="16">
        <v>1</v>
      </c>
      <c r="AR13" s="16">
        <f>AQ13*AQ11</f>
        <v>0.25</v>
      </c>
      <c r="AS13" s="4"/>
      <c r="AT13" s="29"/>
      <c r="AU13" s="29"/>
      <c r="AV13" s="46"/>
      <c r="AW13" s="42" t="s">
        <v>23</v>
      </c>
      <c r="AX13" s="42">
        <f>X9+AM9+AU9</f>
        <v>0.58333333333333348</v>
      </c>
      <c r="AY13" s="50"/>
    </row>
    <row r="14" spans="1:51" ht="30">
      <c r="A14" s="258"/>
      <c r="B14" s="185" t="s">
        <v>11</v>
      </c>
      <c r="C14" s="186"/>
      <c r="D14" s="6" t="s">
        <v>12</v>
      </c>
      <c r="E14" s="6">
        <v>1</v>
      </c>
      <c r="F14" s="6">
        <v>2</v>
      </c>
      <c r="G14" s="6">
        <v>3</v>
      </c>
      <c r="H14" s="6">
        <v>4</v>
      </c>
      <c r="I14" s="6">
        <v>5</v>
      </c>
      <c r="J14" s="6">
        <v>6</v>
      </c>
      <c r="K14" s="6">
        <v>7</v>
      </c>
      <c r="L14" s="6">
        <v>9</v>
      </c>
      <c r="M14" s="6">
        <v>10</v>
      </c>
      <c r="N14" s="94"/>
      <c r="O14" s="57" t="s">
        <v>101</v>
      </c>
      <c r="P14" s="56" t="s">
        <v>104</v>
      </c>
      <c r="Q14" s="4"/>
      <c r="R14" s="4"/>
      <c r="S14" s="18"/>
      <c r="T14" s="18"/>
      <c r="U14" s="18"/>
      <c r="V14" s="4"/>
      <c r="W14" s="4"/>
      <c r="X14" s="4"/>
      <c r="Y14" s="176"/>
      <c r="AB14" s="30"/>
      <c r="AC14" s="30"/>
      <c r="AD14" s="4"/>
      <c r="AE14" s="29"/>
      <c r="AF14" s="25"/>
      <c r="AG14" s="25"/>
      <c r="AH14" s="25"/>
      <c r="AI14" s="25"/>
      <c r="AJ14" s="25"/>
      <c r="AK14" s="4"/>
      <c r="AL14" s="103" t="s">
        <v>35</v>
      </c>
      <c r="AM14" s="84" t="s">
        <v>88</v>
      </c>
      <c r="AN14" s="176"/>
      <c r="AO14" s="19"/>
      <c r="AP14" s="19"/>
      <c r="AQ14" s="19"/>
      <c r="AR14" s="19"/>
      <c r="AS14" s="4"/>
      <c r="AT14" s="29"/>
      <c r="AU14" s="29"/>
      <c r="AV14" s="46"/>
      <c r="AW14" s="42" t="s">
        <v>24</v>
      </c>
      <c r="AX14" s="42">
        <f>X10+AM10+AU10</f>
        <v>0.31666666666666665</v>
      </c>
      <c r="AY14" s="50"/>
    </row>
    <row r="15" spans="1:51">
      <c r="A15" s="258"/>
      <c r="B15" s="187"/>
      <c r="C15" s="188"/>
      <c r="D15" s="6" t="s">
        <v>13</v>
      </c>
      <c r="E15" s="35">
        <v>0</v>
      </c>
      <c r="F15" s="35">
        <v>0</v>
      </c>
      <c r="G15" s="35">
        <v>0.57999999999999996</v>
      </c>
      <c r="H15" s="35">
        <v>0.9</v>
      </c>
      <c r="I15" s="35">
        <v>1.1200000000000001</v>
      </c>
      <c r="J15" s="35">
        <v>1.24</v>
      </c>
      <c r="K15" s="35">
        <v>1.32</v>
      </c>
      <c r="L15" s="35">
        <v>1.46</v>
      </c>
      <c r="M15" s="35">
        <v>1.49</v>
      </c>
      <c r="N15" s="94"/>
      <c r="Q15" s="4"/>
      <c r="R15" s="4"/>
      <c r="S15" s="18"/>
      <c r="T15" s="18"/>
      <c r="U15" s="18"/>
      <c r="V15" s="4"/>
      <c r="W15" s="4"/>
      <c r="X15" s="4"/>
      <c r="Y15" s="176"/>
      <c r="AB15" s="30"/>
      <c r="AC15" s="30"/>
      <c r="AD15" s="4"/>
      <c r="AE15" s="29"/>
      <c r="AF15" s="25"/>
      <c r="AG15" s="25"/>
      <c r="AH15" s="25"/>
      <c r="AI15" s="25"/>
      <c r="AJ15" s="25"/>
      <c r="AK15" s="4"/>
      <c r="AL15" s="103" t="s">
        <v>36</v>
      </c>
      <c r="AM15" s="84" t="s">
        <v>89</v>
      </c>
      <c r="AN15" s="176"/>
      <c r="AO15" s="30"/>
      <c r="AP15" s="30"/>
      <c r="AQ15" s="30"/>
      <c r="AR15" s="30"/>
      <c r="AS15" s="4"/>
      <c r="AT15" s="29"/>
      <c r="AU15" s="29"/>
      <c r="AV15" s="46"/>
      <c r="AW15" s="41" t="s">
        <v>25</v>
      </c>
      <c r="AX15" s="41">
        <v>0</v>
      </c>
      <c r="AY15" s="50"/>
    </row>
    <row r="16" spans="1:51">
      <c r="A16" s="258"/>
      <c r="B16" s="189" t="s">
        <v>9</v>
      </c>
      <c r="C16" s="190"/>
      <c r="D16" s="7">
        <v>0.57999999999999996</v>
      </c>
      <c r="E16" s="191"/>
      <c r="F16" s="192"/>
      <c r="G16" s="192"/>
      <c r="H16" s="192"/>
      <c r="I16" s="192"/>
      <c r="J16" s="192"/>
      <c r="K16" s="48"/>
      <c r="L16" s="48"/>
      <c r="M16" s="48"/>
      <c r="N16" s="94"/>
      <c r="Q16" s="4"/>
      <c r="R16" s="4"/>
      <c r="S16" s="18"/>
      <c r="T16" s="18"/>
      <c r="U16" s="18"/>
      <c r="V16" s="4"/>
      <c r="W16" s="4"/>
      <c r="X16" s="4"/>
      <c r="Y16" s="17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103" t="s">
        <v>37</v>
      </c>
      <c r="AM16" s="84" t="s">
        <v>90</v>
      </c>
      <c r="AN16" s="176"/>
      <c r="AO16" s="156" t="s">
        <v>113</v>
      </c>
      <c r="AP16" s="157"/>
      <c r="AQ16" s="4"/>
      <c r="AR16" s="4"/>
      <c r="AS16" s="4"/>
      <c r="AT16" s="4"/>
      <c r="AU16" s="4"/>
      <c r="AV16" s="46"/>
      <c r="AW16" s="4"/>
      <c r="AX16" s="4"/>
      <c r="AY16" s="50"/>
    </row>
    <row r="17" spans="1:51" ht="30">
      <c r="A17" s="258"/>
      <c r="B17" s="52"/>
      <c r="C17" s="52"/>
      <c r="D17" s="52"/>
      <c r="E17" s="52"/>
      <c r="H17" s="52"/>
      <c r="I17" s="52"/>
      <c r="J17" s="52"/>
      <c r="K17" s="52"/>
      <c r="L17" s="52"/>
      <c r="M17" s="47"/>
      <c r="N17" s="94"/>
      <c r="Q17" s="4"/>
      <c r="R17" s="4"/>
      <c r="S17" s="18"/>
      <c r="T17" s="18"/>
      <c r="U17" s="18"/>
      <c r="V17" s="4"/>
      <c r="W17" s="4"/>
      <c r="X17" s="4"/>
      <c r="Y17" s="176"/>
      <c r="Z17" s="4"/>
      <c r="AC17" s="4"/>
      <c r="AD17" s="4"/>
      <c r="AE17" s="4"/>
      <c r="AF17" s="4"/>
      <c r="AG17" s="4"/>
      <c r="AH17" s="4"/>
      <c r="AI17" s="4"/>
      <c r="AJ17" s="4"/>
      <c r="AK17" s="4"/>
      <c r="AL17" s="58" t="s">
        <v>96</v>
      </c>
      <c r="AM17" s="56" t="s">
        <v>91</v>
      </c>
      <c r="AN17" s="176"/>
      <c r="AO17" s="44" t="s">
        <v>29</v>
      </c>
      <c r="AP17" s="44" t="s">
        <v>76</v>
      </c>
      <c r="AQ17" s="4"/>
      <c r="AR17" s="4"/>
      <c r="AS17" s="4"/>
      <c r="AT17" s="4"/>
      <c r="AU17" s="4"/>
      <c r="AV17" s="46"/>
      <c r="AW17" s="4"/>
      <c r="AX17" s="4"/>
      <c r="AY17" s="50"/>
    </row>
    <row r="18" spans="1:51" ht="30">
      <c r="A18" s="258"/>
      <c r="B18" s="161" t="s">
        <v>15</v>
      </c>
      <c r="C18" s="161"/>
      <c r="D18" s="161"/>
      <c r="E18" s="4"/>
      <c r="H18" s="4"/>
      <c r="I18" s="4"/>
      <c r="J18" s="4"/>
      <c r="K18" s="4"/>
      <c r="L18" s="4"/>
      <c r="M18" s="4"/>
      <c r="N18" s="94"/>
      <c r="Q18" s="4"/>
      <c r="R18" s="4"/>
      <c r="S18" s="18"/>
      <c r="T18" s="18"/>
      <c r="U18" s="18"/>
      <c r="V18" s="4"/>
      <c r="W18" s="4"/>
      <c r="X18" s="4"/>
      <c r="Y18" s="176"/>
      <c r="Z18" s="227" t="s">
        <v>182</v>
      </c>
      <c r="AA18" s="228"/>
      <c r="AC18" s="4"/>
      <c r="AD18" s="4"/>
      <c r="AE18" s="4"/>
      <c r="AF18" s="4"/>
      <c r="AG18" s="4"/>
      <c r="AH18" s="4"/>
      <c r="AI18" s="4"/>
      <c r="AJ18" s="4"/>
      <c r="AK18" s="4"/>
      <c r="AL18" s="103" t="s">
        <v>97</v>
      </c>
      <c r="AM18" s="84" t="s">
        <v>92</v>
      </c>
      <c r="AN18" s="176"/>
      <c r="AO18" s="44" t="s">
        <v>30</v>
      </c>
      <c r="AP18" s="44" t="s">
        <v>79</v>
      </c>
      <c r="AQ18" s="4"/>
      <c r="AR18" s="4"/>
      <c r="AS18" s="4"/>
      <c r="AT18" s="4"/>
      <c r="AU18" s="4"/>
      <c r="AV18" s="46"/>
      <c r="AW18" s="4"/>
      <c r="AX18" s="4"/>
      <c r="AY18" s="50"/>
    </row>
    <row r="19" spans="1:51" ht="30">
      <c r="A19" s="258"/>
      <c r="B19" s="5" t="s">
        <v>10</v>
      </c>
      <c r="C19" s="8">
        <f>(C12-3)/3</f>
        <v>0</v>
      </c>
      <c r="D19" s="77">
        <f>C19*100</f>
        <v>0</v>
      </c>
      <c r="E19" s="4"/>
      <c r="H19" s="4"/>
      <c r="I19" s="4"/>
      <c r="J19" s="4"/>
      <c r="K19" s="4"/>
      <c r="L19" s="4"/>
      <c r="M19" s="4"/>
      <c r="N19" s="94"/>
      <c r="Q19" s="4"/>
      <c r="R19" s="4"/>
      <c r="S19" s="18"/>
      <c r="T19" s="18"/>
      <c r="U19" s="18"/>
      <c r="V19" s="4"/>
      <c r="W19" s="4"/>
      <c r="X19" s="4"/>
      <c r="Y19" s="176"/>
      <c r="Z19" s="225" t="s">
        <v>208</v>
      </c>
      <c r="AA19" s="226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103" t="s">
        <v>98</v>
      </c>
      <c r="AM19" s="84" t="s">
        <v>93</v>
      </c>
      <c r="AN19" s="176"/>
      <c r="AO19" s="44" t="s">
        <v>31</v>
      </c>
      <c r="AP19" s="44" t="s">
        <v>82</v>
      </c>
      <c r="AQ19" s="4"/>
      <c r="AR19" s="4"/>
      <c r="AS19" s="4"/>
      <c r="AT19" s="4"/>
      <c r="AU19" s="4"/>
      <c r="AV19" s="46"/>
      <c r="AW19" s="4"/>
      <c r="AX19" s="4"/>
      <c r="AY19" s="50"/>
    </row>
    <row r="20" spans="1:51">
      <c r="A20" s="259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96"/>
      <c r="N20" s="49"/>
      <c r="O20" s="96"/>
      <c r="P20" s="96"/>
      <c r="Q20" s="96"/>
      <c r="R20" s="96"/>
      <c r="S20" s="79"/>
      <c r="T20" s="79"/>
      <c r="U20" s="79"/>
      <c r="V20" s="96"/>
      <c r="W20" s="96"/>
      <c r="X20" s="96"/>
      <c r="Y20" s="177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51"/>
    </row>
    <row r="22" spans="1:51" ht="20">
      <c r="A22" s="257"/>
      <c r="B22" s="168" t="s">
        <v>140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9"/>
    </row>
    <row r="23" spans="1:51" ht="48" customHeight="1">
      <c r="A23" s="258"/>
      <c r="B23" s="35" t="s">
        <v>0</v>
      </c>
      <c r="C23" s="35" t="s">
        <v>1</v>
      </c>
      <c r="D23" s="35" t="s">
        <v>2</v>
      </c>
      <c r="E23" s="35" t="s">
        <v>3</v>
      </c>
      <c r="F23" s="170" t="s">
        <v>8</v>
      </c>
      <c r="G23" s="35" t="s">
        <v>0</v>
      </c>
      <c r="H23" s="35" t="s">
        <v>1</v>
      </c>
      <c r="I23" s="35" t="s">
        <v>2</v>
      </c>
      <c r="J23" s="35" t="s">
        <v>3</v>
      </c>
      <c r="K23" s="35" t="s">
        <v>4</v>
      </c>
      <c r="L23" s="10" t="s">
        <v>5</v>
      </c>
      <c r="M23" s="23"/>
      <c r="N23" s="94"/>
      <c r="O23" s="156" t="s">
        <v>114</v>
      </c>
      <c r="P23" s="157"/>
      <c r="Q23" s="3"/>
      <c r="R23" s="171" t="s">
        <v>46</v>
      </c>
      <c r="S23" s="172"/>
      <c r="T23" s="172"/>
      <c r="U23" s="173"/>
      <c r="V23" s="3"/>
      <c r="W23" s="174" t="s">
        <v>52</v>
      </c>
      <c r="X23" s="175"/>
      <c r="Y23" s="176"/>
      <c r="Z23" s="178" t="s">
        <v>48</v>
      </c>
      <c r="AA23" s="179"/>
      <c r="AB23" s="179"/>
      <c r="AC23" s="180"/>
      <c r="AD23" s="3"/>
      <c r="AE23" s="178" t="s">
        <v>54</v>
      </c>
      <c r="AF23" s="179"/>
      <c r="AG23" s="179"/>
      <c r="AH23" s="179"/>
      <c r="AI23" s="179"/>
      <c r="AJ23" s="180"/>
      <c r="AK23" s="3"/>
      <c r="AL23" s="174" t="s">
        <v>55</v>
      </c>
      <c r="AM23" s="175"/>
      <c r="AN23" s="176"/>
      <c r="AO23" s="178" t="s">
        <v>49</v>
      </c>
      <c r="AP23" s="179"/>
      <c r="AQ23" s="179"/>
      <c r="AR23" s="180"/>
      <c r="AS23" s="4"/>
      <c r="AT23" s="174" t="s">
        <v>51</v>
      </c>
      <c r="AU23" s="175"/>
      <c r="AV23" s="36"/>
      <c r="AW23" s="174" t="s">
        <v>27</v>
      </c>
      <c r="AX23" s="175"/>
      <c r="AY23" s="50"/>
    </row>
    <row r="24" spans="1:51" ht="30">
      <c r="A24" s="258"/>
      <c r="B24" s="35" t="s">
        <v>1</v>
      </c>
      <c r="C24" s="2">
        <v>1</v>
      </c>
      <c r="D24" s="37">
        <v>3</v>
      </c>
      <c r="E24" s="37">
        <v>3</v>
      </c>
      <c r="F24" s="170"/>
      <c r="G24" s="35" t="s">
        <v>1</v>
      </c>
      <c r="H24" s="38">
        <f>C24/C27</f>
        <v>0.60000000000000009</v>
      </c>
      <c r="I24" s="37">
        <f>D24/D27</f>
        <v>0.6</v>
      </c>
      <c r="J24" s="37">
        <f>E24/E27</f>
        <v>0.6</v>
      </c>
      <c r="K24" s="37">
        <f>SUM(H24:J24)</f>
        <v>1.8000000000000003</v>
      </c>
      <c r="L24" s="2">
        <f>K24/C29</f>
        <v>0.60000000000000009</v>
      </c>
      <c r="M24" s="24"/>
      <c r="N24" s="94"/>
      <c r="O24" s="58" t="s">
        <v>17</v>
      </c>
      <c r="P24" s="56" t="s">
        <v>78</v>
      </c>
      <c r="Q24" s="18"/>
      <c r="R24" s="17" t="s">
        <v>26</v>
      </c>
      <c r="S24" s="35" t="s">
        <v>1</v>
      </c>
      <c r="T24" s="35" t="s">
        <v>2</v>
      </c>
      <c r="U24" s="35" t="s">
        <v>3</v>
      </c>
      <c r="V24" s="13"/>
      <c r="W24" s="32" t="s">
        <v>26</v>
      </c>
      <c r="X24" s="97" t="s">
        <v>53</v>
      </c>
      <c r="Y24" s="176"/>
      <c r="Z24" s="35" t="s">
        <v>32</v>
      </c>
      <c r="AA24" s="98" t="s">
        <v>47</v>
      </c>
      <c r="AB24" s="178" t="s">
        <v>43</v>
      </c>
      <c r="AC24" s="180"/>
      <c r="AD24" s="4"/>
      <c r="AE24" s="10" t="s">
        <v>26</v>
      </c>
      <c r="AF24" s="35" t="s">
        <v>35</v>
      </c>
      <c r="AG24" s="35" t="s">
        <v>36</v>
      </c>
      <c r="AH24" s="35" t="s">
        <v>37</v>
      </c>
      <c r="AI24" s="35" t="s">
        <v>97</v>
      </c>
      <c r="AJ24" s="35" t="s">
        <v>98</v>
      </c>
      <c r="AK24" s="4"/>
      <c r="AL24" s="10" t="s">
        <v>26</v>
      </c>
      <c r="AM24" s="97" t="s">
        <v>53</v>
      </c>
      <c r="AN24" s="176"/>
      <c r="AO24" s="10" t="s">
        <v>28</v>
      </c>
      <c r="AP24" s="10" t="s">
        <v>47</v>
      </c>
      <c r="AQ24" s="181" t="s">
        <v>43</v>
      </c>
      <c r="AR24" s="182"/>
      <c r="AS24" s="4"/>
      <c r="AT24" s="35" t="s">
        <v>26</v>
      </c>
      <c r="AU24" s="97" t="s">
        <v>53</v>
      </c>
      <c r="AV24" s="36"/>
      <c r="AW24" s="98" t="s">
        <v>26</v>
      </c>
      <c r="AX24" s="98" t="s">
        <v>50</v>
      </c>
      <c r="AY24" s="50"/>
    </row>
    <row r="25" spans="1:51">
      <c r="A25" s="258"/>
      <c r="B25" s="35" t="s">
        <v>2</v>
      </c>
      <c r="C25" s="37">
        <f>1/D24</f>
        <v>0.33333333333333331</v>
      </c>
      <c r="D25" s="2">
        <v>1</v>
      </c>
      <c r="E25" s="37">
        <v>1</v>
      </c>
      <c r="F25" s="170"/>
      <c r="G25" s="35" t="s">
        <v>2</v>
      </c>
      <c r="H25" s="37">
        <f>C25/C27</f>
        <v>0.2</v>
      </c>
      <c r="I25" s="38">
        <f>D25/D27</f>
        <v>0.2</v>
      </c>
      <c r="J25" s="37">
        <f>E25/E27</f>
        <v>0.2</v>
      </c>
      <c r="K25" s="37">
        <f>SUM(H25:J25)</f>
        <v>0.60000000000000009</v>
      </c>
      <c r="L25" s="2">
        <f>K25/C29</f>
        <v>0.20000000000000004</v>
      </c>
      <c r="M25" s="24"/>
      <c r="N25" s="94"/>
      <c r="O25" s="58" t="s">
        <v>18</v>
      </c>
      <c r="P25" s="56" t="s">
        <v>77</v>
      </c>
      <c r="Q25" s="18"/>
      <c r="R25" s="11" t="s">
        <v>17</v>
      </c>
      <c r="S25" s="9">
        <v>1</v>
      </c>
      <c r="T25" s="9">
        <v>-0.5</v>
      </c>
      <c r="U25" s="9">
        <v>0</v>
      </c>
      <c r="V25" s="3"/>
      <c r="W25" s="11" t="s">
        <v>17</v>
      </c>
      <c r="X25" s="1">
        <f>(S25*L24)+(T25*L25)+(U25*L26)</f>
        <v>0.50000000000000011</v>
      </c>
      <c r="Y25" s="176"/>
      <c r="Z25" s="15" t="s">
        <v>34</v>
      </c>
      <c r="AA25" s="15">
        <v>1</v>
      </c>
      <c r="AB25" s="15">
        <f>1/(1+AA25)</f>
        <v>0.5</v>
      </c>
      <c r="AC25" s="15"/>
      <c r="AD25" s="4"/>
      <c r="AE25" s="11" t="s">
        <v>17</v>
      </c>
      <c r="AF25" s="28">
        <v>0</v>
      </c>
      <c r="AG25" s="28">
        <v>0</v>
      </c>
      <c r="AH25" s="28">
        <v>0</v>
      </c>
      <c r="AI25" s="28">
        <v>0</v>
      </c>
      <c r="AJ25" s="28">
        <v>1</v>
      </c>
      <c r="AK25" s="4"/>
      <c r="AL25" s="11" t="s">
        <v>17</v>
      </c>
      <c r="AM25" s="1">
        <f>(AF25*AC26)+(AG25*AC27)+(AC28*AH25)+(AI25*AC30)+(AC31*AJ25)</f>
        <v>0.33333333333333331</v>
      </c>
      <c r="AN25" s="176"/>
      <c r="AO25" s="15" t="s">
        <v>29</v>
      </c>
      <c r="AP25" s="15">
        <v>1</v>
      </c>
      <c r="AQ25" s="15">
        <f>1/(1+AP25)</f>
        <v>0.5</v>
      </c>
      <c r="AR25" s="15"/>
      <c r="AS25" s="4"/>
      <c r="AT25" s="11" t="s">
        <v>17</v>
      </c>
      <c r="AU25" s="1">
        <f>AR26</f>
        <v>0.5</v>
      </c>
      <c r="AV25" s="36"/>
      <c r="AW25" s="40" t="s">
        <v>63</v>
      </c>
      <c r="AX25" s="40">
        <v>0</v>
      </c>
      <c r="AY25" s="50"/>
    </row>
    <row r="26" spans="1:51" ht="30">
      <c r="A26" s="258"/>
      <c r="B26" s="35" t="s">
        <v>3</v>
      </c>
      <c r="C26" s="37">
        <f>1/E24</f>
        <v>0.33333333333333331</v>
      </c>
      <c r="D26" s="37">
        <f>1/E25</f>
        <v>1</v>
      </c>
      <c r="E26" s="2">
        <v>1</v>
      </c>
      <c r="F26" s="170"/>
      <c r="G26" s="35" t="s">
        <v>3</v>
      </c>
      <c r="H26" s="37">
        <f>C26/C27</f>
        <v>0.2</v>
      </c>
      <c r="I26" s="37">
        <f>D26/D27</f>
        <v>0.2</v>
      </c>
      <c r="J26" s="38">
        <f>E26/E27</f>
        <v>0.2</v>
      </c>
      <c r="K26" s="37">
        <f>SUM(H26:J26)</f>
        <v>0.60000000000000009</v>
      </c>
      <c r="L26" s="2">
        <f>K26/C29</f>
        <v>0.20000000000000004</v>
      </c>
      <c r="M26" s="24"/>
      <c r="N26" s="94"/>
      <c r="O26" s="58" t="s">
        <v>20</v>
      </c>
      <c r="P26" s="56" t="s">
        <v>80</v>
      </c>
      <c r="Q26" s="18"/>
      <c r="R26" s="11" t="s">
        <v>18</v>
      </c>
      <c r="S26" s="9">
        <v>-0.5</v>
      </c>
      <c r="T26" s="9">
        <v>1</v>
      </c>
      <c r="U26" s="9">
        <v>0</v>
      </c>
      <c r="V26" s="19"/>
      <c r="W26" s="11" t="s">
        <v>18</v>
      </c>
      <c r="X26" s="1">
        <f>(S26*L24)+(T26*L25)+(U26*L26)</f>
        <v>-0.1</v>
      </c>
      <c r="Y26" s="176"/>
      <c r="Z26" s="16" t="s">
        <v>35</v>
      </c>
      <c r="AA26" s="16" t="s">
        <v>44</v>
      </c>
      <c r="AB26" s="16">
        <v>1</v>
      </c>
      <c r="AC26" s="16">
        <f>AB26*AB25</f>
        <v>0.5</v>
      </c>
      <c r="AD26" s="4"/>
      <c r="AE26" s="11" t="s">
        <v>18</v>
      </c>
      <c r="AF26" s="28">
        <v>0</v>
      </c>
      <c r="AG26" s="28">
        <v>0</v>
      </c>
      <c r="AH26" s="28">
        <v>0</v>
      </c>
      <c r="AI26" s="28">
        <v>0</v>
      </c>
      <c r="AJ26" s="28">
        <v>-1</v>
      </c>
      <c r="AK26" s="4"/>
      <c r="AL26" s="11" t="s">
        <v>18</v>
      </c>
      <c r="AM26" s="1">
        <f>(AF26*AC26)+(AG26*AC27)+(AC28*AH26)+(AI26*AC30)+(AC31*AJ26)</f>
        <v>-0.33333333333333331</v>
      </c>
      <c r="AN26" s="176"/>
      <c r="AO26" s="16" t="s">
        <v>45</v>
      </c>
      <c r="AP26" s="16" t="s">
        <v>44</v>
      </c>
      <c r="AQ26" s="16">
        <v>1</v>
      </c>
      <c r="AR26" s="16">
        <f>AQ26*AQ25</f>
        <v>0.5</v>
      </c>
      <c r="AS26" s="4"/>
      <c r="AT26" s="11" t="s">
        <v>18</v>
      </c>
      <c r="AU26" s="1">
        <f>AR27</f>
        <v>0.5</v>
      </c>
      <c r="AV26" s="36"/>
      <c r="AW26" s="40" t="s">
        <v>16</v>
      </c>
      <c r="AX26" s="41">
        <v>0</v>
      </c>
      <c r="AY26" s="50"/>
    </row>
    <row r="27" spans="1:51">
      <c r="A27" s="258"/>
      <c r="B27" s="97" t="s">
        <v>4</v>
      </c>
      <c r="C27" s="39">
        <f>SUM(C24:C26)</f>
        <v>1.6666666666666665</v>
      </c>
      <c r="D27" s="39">
        <f>SUM(D24:D26)</f>
        <v>5</v>
      </c>
      <c r="E27" s="39">
        <f>SUM(E24:E26)</f>
        <v>5</v>
      </c>
      <c r="F27" s="170"/>
      <c r="G27" s="97" t="s">
        <v>4</v>
      </c>
      <c r="H27" s="39">
        <f>SUM(H24:H26)</f>
        <v>1</v>
      </c>
      <c r="I27" s="39">
        <f>SUM(I24:I26)</f>
        <v>1</v>
      </c>
      <c r="J27" s="39">
        <f>SUM(J24:J26)</f>
        <v>1</v>
      </c>
      <c r="K27" s="39">
        <f>SUM(K24:K26)</f>
        <v>3.0000000000000004</v>
      </c>
      <c r="L27" s="39">
        <f>SUM(L24:L26)</f>
        <v>1.0000000000000002</v>
      </c>
      <c r="M27" s="25"/>
      <c r="N27" s="94"/>
      <c r="O27" s="58" t="s">
        <v>21</v>
      </c>
      <c r="P27" s="56" t="s">
        <v>81</v>
      </c>
      <c r="Q27" s="18"/>
      <c r="R27" s="11" t="s">
        <v>20</v>
      </c>
      <c r="S27" s="9">
        <v>0</v>
      </c>
      <c r="T27" s="9">
        <v>0.5</v>
      </c>
      <c r="U27" s="9">
        <v>0</v>
      </c>
      <c r="V27" s="19"/>
      <c r="W27" s="11" t="s">
        <v>20</v>
      </c>
      <c r="X27" s="1">
        <f>(S27*L24)+(T27*L25)+(U27*L26)</f>
        <v>0.10000000000000002</v>
      </c>
      <c r="Y27" s="176"/>
      <c r="Z27" s="16" t="s">
        <v>36</v>
      </c>
      <c r="AA27" s="16" t="s">
        <v>44</v>
      </c>
      <c r="AB27" s="16">
        <v>1</v>
      </c>
      <c r="AC27" s="16">
        <f>AB27*AB25</f>
        <v>0.5</v>
      </c>
      <c r="AD27" s="4"/>
      <c r="AE27" s="11" t="s">
        <v>20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4"/>
      <c r="AL27" s="11" t="s">
        <v>20</v>
      </c>
      <c r="AM27" s="1">
        <f>(AF27*AC26)+(AG27*AC27)+(AH27*AC28)+(AI27*AC30)+(AJ27*AC31)</f>
        <v>0</v>
      </c>
      <c r="AN27" s="176"/>
      <c r="AO27" s="16" t="s">
        <v>58</v>
      </c>
      <c r="AP27" s="16" t="s">
        <v>44</v>
      </c>
      <c r="AQ27" s="16">
        <v>1</v>
      </c>
      <c r="AR27" s="16">
        <f>AQ27*AQ25</f>
        <v>0.5</v>
      </c>
      <c r="AS27" s="4"/>
      <c r="AT27" s="11" t="s">
        <v>20</v>
      </c>
      <c r="AU27" s="1">
        <f>AR29</f>
        <v>0.25</v>
      </c>
      <c r="AV27" s="36"/>
      <c r="AW27" s="42" t="s">
        <v>17</v>
      </c>
      <c r="AX27" s="42">
        <f>X25+AM25+AU25</f>
        <v>1.3333333333333335</v>
      </c>
      <c r="AY27" s="50"/>
    </row>
    <row r="28" spans="1:51" ht="45">
      <c r="A28" s="258"/>
      <c r="B28" s="54"/>
      <c r="C28" s="54"/>
      <c r="D28" s="54"/>
      <c r="E28" s="54"/>
      <c r="F28" s="54"/>
      <c r="G28" s="54"/>
      <c r="H28" s="54"/>
      <c r="I28" s="54"/>
      <c r="J28" s="54"/>
      <c r="M28" s="47"/>
      <c r="N28" s="94"/>
      <c r="O28" s="58" t="s">
        <v>23</v>
      </c>
      <c r="P28" s="56" t="s">
        <v>83</v>
      </c>
      <c r="Q28" s="4"/>
      <c r="R28" s="11" t="s">
        <v>21</v>
      </c>
      <c r="S28" s="9">
        <v>0</v>
      </c>
      <c r="T28" s="9">
        <v>-0.5</v>
      </c>
      <c r="U28" s="9">
        <v>0</v>
      </c>
      <c r="V28" s="19"/>
      <c r="W28" s="11" t="s">
        <v>21</v>
      </c>
      <c r="X28" s="1">
        <f>(S28*L24)+(T28*L25)+(U28*L26)</f>
        <v>-0.10000000000000002</v>
      </c>
      <c r="Y28" s="176"/>
      <c r="Z28" s="16" t="s">
        <v>37</v>
      </c>
      <c r="AA28" s="16" t="s">
        <v>44</v>
      </c>
      <c r="AB28" s="16">
        <v>1</v>
      </c>
      <c r="AC28" s="16">
        <f>AB28*AB25</f>
        <v>0.5</v>
      </c>
      <c r="AD28" s="4"/>
      <c r="AE28" s="11" t="s">
        <v>21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4"/>
      <c r="AL28" s="11" t="s">
        <v>21</v>
      </c>
      <c r="AM28" s="1">
        <f>(AF28*AC26)+(AG28*AC27)+(AH28*AC28)+(AI28*AC30)+(AJ28*AC31)</f>
        <v>0</v>
      </c>
      <c r="AN28" s="176"/>
      <c r="AO28" s="15" t="s">
        <v>30</v>
      </c>
      <c r="AP28" s="15">
        <v>3</v>
      </c>
      <c r="AQ28" s="15">
        <f>1/(1+AP28)</f>
        <v>0.25</v>
      </c>
      <c r="AR28" s="15"/>
      <c r="AS28" s="4"/>
      <c r="AT28" s="11" t="s">
        <v>21</v>
      </c>
      <c r="AU28" s="1">
        <f>AR30</f>
        <v>0.25</v>
      </c>
      <c r="AV28" s="36"/>
      <c r="AW28" s="42" t="s">
        <v>18</v>
      </c>
      <c r="AX28" s="42">
        <f>X26+AM26++AU26</f>
        <v>6.6666666666666652E-2</v>
      </c>
      <c r="AY28" s="50"/>
    </row>
    <row r="29" spans="1:51" ht="30">
      <c r="A29" s="258"/>
      <c r="B29" s="98" t="s">
        <v>6</v>
      </c>
      <c r="C29" s="35">
        <v>3</v>
      </c>
      <c r="D29" s="4"/>
      <c r="E29" s="4"/>
      <c r="F29" s="4"/>
      <c r="G29" s="4"/>
      <c r="H29" s="4"/>
      <c r="I29" s="4"/>
      <c r="J29" s="4"/>
      <c r="M29" s="4"/>
      <c r="N29" s="94"/>
      <c r="O29" s="58" t="s">
        <v>24</v>
      </c>
      <c r="P29" s="56" t="s">
        <v>84</v>
      </c>
      <c r="Q29" s="4"/>
      <c r="R29" s="11" t="s">
        <v>23</v>
      </c>
      <c r="S29" s="9">
        <v>1</v>
      </c>
      <c r="T29" s="9">
        <v>0</v>
      </c>
      <c r="U29" s="9">
        <v>-0.5</v>
      </c>
      <c r="V29" s="19"/>
      <c r="W29" s="11" t="s">
        <v>23</v>
      </c>
      <c r="X29" s="1">
        <f>(S29*L24)+(T29*L25)+(U29*L26)</f>
        <v>0.50000000000000011</v>
      </c>
      <c r="Y29" s="176"/>
      <c r="Z29" s="31" t="s">
        <v>96</v>
      </c>
      <c r="AA29" s="31">
        <v>2</v>
      </c>
      <c r="AB29" s="31">
        <f>1/(1+AA29)</f>
        <v>0.33333333333333331</v>
      </c>
      <c r="AC29" s="31"/>
      <c r="AD29" s="4"/>
      <c r="AE29" s="11" t="s">
        <v>23</v>
      </c>
      <c r="AF29" s="28">
        <v>0</v>
      </c>
      <c r="AG29" s="28">
        <v>-1</v>
      </c>
      <c r="AH29" s="28">
        <v>0</v>
      </c>
      <c r="AI29" s="28">
        <v>0</v>
      </c>
      <c r="AJ29" s="28">
        <v>1</v>
      </c>
      <c r="AK29" s="4"/>
      <c r="AL29" s="11" t="s">
        <v>23</v>
      </c>
      <c r="AM29" s="1">
        <f>(AC26*AF29)+(AG29*AC27)+(AC28*AH29)+(AI29*AC30)+(AC31*AJ29)</f>
        <v>-0.16666666666666669</v>
      </c>
      <c r="AN29" s="176"/>
      <c r="AO29" s="16" t="s">
        <v>59</v>
      </c>
      <c r="AP29" s="16" t="s">
        <v>44</v>
      </c>
      <c r="AQ29" s="16">
        <v>1</v>
      </c>
      <c r="AR29" s="16">
        <f>AQ29*AQ28</f>
        <v>0.25</v>
      </c>
      <c r="AS29" s="4"/>
      <c r="AT29" s="11" t="s">
        <v>23</v>
      </c>
      <c r="AU29" s="1">
        <f>AR32</f>
        <v>0.33333333333333331</v>
      </c>
      <c r="AV29" s="36"/>
      <c r="AW29" s="41" t="s">
        <v>19</v>
      </c>
      <c r="AX29" s="41">
        <v>0</v>
      </c>
      <c r="AY29" s="50"/>
    </row>
    <row r="30" spans="1:51">
      <c r="A30" s="258"/>
      <c r="B30" s="53"/>
      <c r="C30" s="53"/>
      <c r="D30" s="53"/>
      <c r="E30" s="53"/>
      <c r="F30" s="53"/>
      <c r="G30" s="53"/>
      <c r="H30" s="53"/>
      <c r="I30" s="53"/>
      <c r="J30" s="53"/>
      <c r="M30" s="26"/>
      <c r="N30" s="94"/>
      <c r="O30" s="4"/>
      <c r="P30" s="4"/>
      <c r="Q30" s="4"/>
      <c r="R30" s="11" t="s">
        <v>24</v>
      </c>
      <c r="S30" s="9">
        <v>-0.5</v>
      </c>
      <c r="T30" s="9">
        <v>0</v>
      </c>
      <c r="U30" s="9">
        <v>1</v>
      </c>
      <c r="V30" s="19"/>
      <c r="W30" s="11" t="s">
        <v>24</v>
      </c>
      <c r="X30" s="1">
        <f>(S30*L24)+(T30*67)+(U30*L26)</f>
        <v>-0.1</v>
      </c>
      <c r="Y30" s="176"/>
      <c r="Z30" s="16" t="s">
        <v>97</v>
      </c>
      <c r="AA30" s="16" t="s">
        <v>44</v>
      </c>
      <c r="AB30" s="16">
        <v>1</v>
      </c>
      <c r="AC30" s="16">
        <f>AB30*AB29</f>
        <v>0.33333333333333331</v>
      </c>
      <c r="AD30" s="4"/>
      <c r="AE30" s="11" t="s">
        <v>24</v>
      </c>
      <c r="AF30" s="28">
        <v>0</v>
      </c>
      <c r="AG30" s="28">
        <v>1</v>
      </c>
      <c r="AH30" s="28">
        <v>0</v>
      </c>
      <c r="AI30" s="28">
        <v>0</v>
      </c>
      <c r="AJ30" s="28">
        <v>-1</v>
      </c>
      <c r="AK30" s="4"/>
      <c r="AL30" s="11" t="s">
        <v>24</v>
      </c>
      <c r="AM30" s="1">
        <f>(AC26*AF30)+(AC27*AG30)+(AC28*AH30)+(AI30*AC30)+(AC31*AJ30)</f>
        <v>0.16666666666666669</v>
      </c>
      <c r="AN30" s="176"/>
      <c r="AO30" s="16" t="s">
        <v>60</v>
      </c>
      <c r="AP30" s="16" t="s">
        <v>44</v>
      </c>
      <c r="AQ30" s="16">
        <v>1</v>
      </c>
      <c r="AR30" s="16">
        <f>AQ30*AQ28</f>
        <v>0.25</v>
      </c>
      <c r="AS30" s="4"/>
      <c r="AT30" s="11" t="s">
        <v>24</v>
      </c>
      <c r="AU30" s="1">
        <f>AR33</f>
        <v>0.33333333333333331</v>
      </c>
      <c r="AV30" s="36"/>
      <c r="AW30" s="42" t="s">
        <v>20</v>
      </c>
      <c r="AX30" s="42">
        <f>X27+AM27+AU27</f>
        <v>0.35000000000000003</v>
      </c>
      <c r="AY30" s="50"/>
    </row>
    <row r="31" spans="1:51">
      <c r="A31" s="258"/>
      <c r="B31" s="183" t="s">
        <v>14</v>
      </c>
      <c r="C31" s="183"/>
      <c r="D31" s="4"/>
      <c r="E31" s="35" t="s">
        <v>38</v>
      </c>
      <c r="F31" s="35" t="s">
        <v>39</v>
      </c>
      <c r="G31" s="35" t="s">
        <v>40</v>
      </c>
      <c r="H31" s="10" t="s">
        <v>41</v>
      </c>
      <c r="I31" s="10" t="s">
        <v>42</v>
      </c>
      <c r="J31" s="4"/>
      <c r="M31" s="4"/>
      <c r="N31" s="94"/>
      <c r="O31" s="156" t="s">
        <v>112</v>
      </c>
      <c r="P31" s="157"/>
      <c r="Q31" s="4"/>
      <c r="R31" s="33"/>
      <c r="S31" s="25"/>
      <c r="T31" s="25"/>
      <c r="U31" s="25"/>
      <c r="V31" s="30"/>
      <c r="W31" s="29"/>
      <c r="X31" s="29"/>
      <c r="Y31" s="176"/>
      <c r="Z31" s="16" t="s">
        <v>98</v>
      </c>
      <c r="AA31" s="16" t="s">
        <v>44</v>
      </c>
      <c r="AB31" s="16">
        <v>1</v>
      </c>
      <c r="AC31" s="16">
        <f>AB31*AB29</f>
        <v>0.33333333333333331</v>
      </c>
      <c r="AD31" s="4"/>
      <c r="AE31" s="29"/>
      <c r="AF31" s="25"/>
      <c r="AG31" s="25"/>
      <c r="AH31" s="25"/>
      <c r="AI31" s="25"/>
      <c r="AJ31" s="25"/>
      <c r="AK31" s="4"/>
      <c r="AL31" s="29"/>
      <c r="AM31" s="29"/>
      <c r="AN31" s="176"/>
      <c r="AO31" s="15" t="s">
        <v>31</v>
      </c>
      <c r="AP31" s="15">
        <v>2</v>
      </c>
      <c r="AQ31" s="15">
        <f>1/(1+AP31)</f>
        <v>0.33333333333333331</v>
      </c>
      <c r="AR31" s="15"/>
      <c r="AS31" s="4"/>
      <c r="AT31" s="29"/>
      <c r="AU31" s="29"/>
      <c r="AV31" s="46"/>
      <c r="AW31" s="42" t="s">
        <v>21</v>
      </c>
      <c r="AX31" s="42">
        <f>X28+AM28+AU28</f>
        <v>0.14999999999999997</v>
      </c>
      <c r="AY31" s="50"/>
    </row>
    <row r="32" spans="1:51" ht="30">
      <c r="A32" s="258"/>
      <c r="B32" s="98" t="s">
        <v>7</v>
      </c>
      <c r="C32" s="76">
        <f>SUM(L24*C27,L25*D27,L26*E27)</f>
        <v>3</v>
      </c>
      <c r="D32" s="4"/>
      <c r="E32" s="35">
        <v>1</v>
      </c>
      <c r="F32" s="35">
        <v>3</v>
      </c>
      <c r="G32" s="35">
        <v>5</v>
      </c>
      <c r="H32" s="35">
        <v>7</v>
      </c>
      <c r="I32" s="35">
        <v>9</v>
      </c>
      <c r="J32" s="4"/>
      <c r="M32" s="4"/>
      <c r="N32" s="94"/>
      <c r="O32" s="57" t="s">
        <v>99</v>
      </c>
      <c r="P32" s="56" t="s">
        <v>102</v>
      </c>
      <c r="Q32" s="4"/>
      <c r="R32" s="33"/>
      <c r="S32" s="25"/>
      <c r="T32" s="25"/>
      <c r="U32" s="25"/>
      <c r="V32" s="30"/>
      <c r="W32" s="29"/>
      <c r="X32" s="29"/>
      <c r="Y32" s="176"/>
      <c r="Z32" s="30"/>
      <c r="AA32" s="30"/>
      <c r="AB32" s="30"/>
      <c r="AC32" s="30"/>
      <c r="AD32" s="4"/>
      <c r="AE32" s="29"/>
      <c r="AF32" s="25"/>
      <c r="AG32" s="25"/>
      <c r="AH32" s="25"/>
      <c r="AI32" s="25"/>
      <c r="AJ32" s="25"/>
      <c r="AK32" s="4"/>
      <c r="AL32" s="156" t="s">
        <v>115</v>
      </c>
      <c r="AM32" s="157"/>
      <c r="AN32" s="176"/>
      <c r="AO32" s="16" t="s">
        <v>61</v>
      </c>
      <c r="AP32" s="16" t="s">
        <v>44</v>
      </c>
      <c r="AQ32" s="16">
        <v>1</v>
      </c>
      <c r="AR32" s="16">
        <f>AQ32*AQ31</f>
        <v>0.33333333333333331</v>
      </c>
      <c r="AS32" s="4"/>
      <c r="AT32" s="29"/>
      <c r="AU32" s="29"/>
      <c r="AV32" s="46"/>
      <c r="AW32" s="41" t="s">
        <v>22</v>
      </c>
      <c r="AX32" s="41">
        <v>0</v>
      </c>
      <c r="AY32" s="50"/>
    </row>
    <row r="33" spans="1:51" ht="30">
      <c r="A33" s="258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26"/>
      <c r="N33" s="94"/>
      <c r="O33" s="57" t="s">
        <v>100</v>
      </c>
      <c r="P33" s="56" t="s">
        <v>103</v>
      </c>
      <c r="Q33" s="4"/>
      <c r="R33" s="4"/>
      <c r="S33" s="18"/>
      <c r="T33" s="18"/>
      <c r="U33" s="18"/>
      <c r="V33" s="19"/>
      <c r="W33" s="4"/>
      <c r="X33" s="4"/>
      <c r="Y33" s="176"/>
      <c r="Z33" s="30"/>
      <c r="AA33" s="30"/>
      <c r="AB33" s="30"/>
      <c r="AC33" s="30"/>
      <c r="AD33" s="4"/>
      <c r="AE33" s="29"/>
      <c r="AF33" s="25"/>
      <c r="AG33" s="25"/>
      <c r="AH33" s="25"/>
      <c r="AI33" s="25"/>
      <c r="AJ33" s="25"/>
      <c r="AK33" s="4"/>
      <c r="AL33" s="58" t="s">
        <v>34</v>
      </c>
      <c r="AM33" s="56" t="s">
        <v>87</v>
      </c>
      <c r="AN33" s="176"/>
      <c r="AO33" s="16" t="s">
        <v>62</v>
      </c>
      <c r="AP33" s="16" t="s">
        <v>44</v>
      </c>
      <c r="AQ33" s="16">
        <v>1</v>
      </c>
      <c r="AR33" s="16">
        <f>AQ33*AQ31</f>
        <v>0.33333333333333331</v>
      </c>
      <c r="AS33" s="4"/>
      <c r="AT33" s="29"/>
      <c r="AU33" s="29"/>
      <c r="AV33" s="46"/>
      <c r="AW33" s="42" t="s">
        <v>23</v>
      </c>
      <c r="AX33" s="42">
        <f>X29+AM29+AU29</f>
        <v>0.66666666666666674</v>
      </c>
      <c r="AY33" s="50"/>
    </row>
    <row r="34" spans="1:51" ht="30">
      <c r="A34" s="258"/>
      <c r="B34" s="185" t="s">
        <v>11</v>
      </c>
      <c r="C34" s="186"/>
      <c r="D34" s="6" t="s">
        <v>12</v>
      </c>
      <c r="E34" s="6">
        <v>1</v>
      </c>
      <c r="F34" s="6">
        <v>2</v>
      </c>
      <c r="G34" s="6">
        <v>3</v>
      </c>
      <c r="H34" s="6">
        <v>4</v>
      </c>
      <c r="I34" s="6">
        <v>5</v>
      </c>
      <c r="J34" s="6">
        <v>6</v>
      </c>
      <c r="K34" s="6">
        <v>7</v>
      </c>
      <c r="L34" s="6">
        <v>9</v>
      </c>
      <c r="M34" s="6">
        <v>10</v>
      </c>
      <c r="N34" s="94"/>
      <c r="O34" s="57" t="s">
        <v>101</v>
      </c>
      <c r="P34" s="56" t="s">
        <v>104</v>
      </c>
      <c r="Q34" s="4"/>
      <c r="R34" s="4"/>
      <c r="S34" s="18"/>
      <c r="T34" s="18"/>
      <c r="U34" s="18"/>
      <c r="V34" s="4"/>
      <c r="W34" s="4"/>
      <c r="X34" s="4"/>
      <c r="Y34" s="176"/>
      <c r="AB34" s="30"/>
      <c r="AC34" s="30"/>
      <c r="AD34" s="4"/>
      <c r="AE34" s="29"/>
      <c r="AF34" s="25"/>
      <c r="AG34" s="25"/>
      <c r="AH34" s="25"/>
      <c r="AI34" s="25"/>
      <c r="AJ34" s="25"/>
      <c r="AK34" s="4"/>
      <c r="AL34" s="103" t="s">
        <v>35</v>
      </c>
      <c r="AM34" s="84" t="s">
        <v>88</v>
      </c>
      <c r="AN34" s="176"/>
      <c r="AO34" s="19"/>
      <c r="AP34" s="19"/>
      <c r="AQ34" s="19"/>
      <c r="AR34" s="19"/>
      <c r="AS34" s="4"/>
      <c r="AT34" s="29"/>
      <c r="AU34" s="29"/>
      <c r="AV34" s="46"/>
      <c r="AW34" s="42" t="s">
        <v>24</v>
      </c>
      <c r="AX34" s="42">
        <f>X30+AM30+AU30</f>
        <v>0.4</v>
      </c>
      <c r="AY34" s="50"/>
    </row>
    <row r="35" spans="1:51">
      <c r="A35" s="258"/>
      <c r="B35" s="187"/>
      <c r="C35" s="188"/>
      <c r="D35" s="6" t="s">
        <v>13</v>
      </c>
      <c r="E35" s="35">
        <v>0</v>
      </c>
      <c r="F35" s="35">
        <v>0</v>
      </c>
      <c r="G35" s="35">
        <v>0.57999999999999996</v>
      </c>
      <c r="H35" s="35">
        <v>0.9</v>
      </c>
      <c r="I35" s="35">
        <v>1.1200000000000001</v>
      </c>
      <c r="J35" s="35">
        <v>1.24</v>
      </c>
      <c r="K35" s="35">
        <v>1.32</v>
      </c>
      <c r="L35" s="35">
        <v>1.46</v>
      </c>
      <c r="M35" s="35">
        <v>1.49</v>
      </c>
      <c r="N35" s="94"/>
      <c r="Q35" s="4"/>
      <c r="R35" s="4"/>
      <c r="S35" s="18"/>
      <c r="T35" s="18"/>
      <c r="U35" s="18"/>
      <c r="V35" s="4"/>
      <c r="W35" s="4"/>
      <c r="X35" s="4"/>
      <c r="Y35" s="176"/>
      <c r="AB35" s="30"/>
      <c r="AC35" s="30"/>
      <c r="AD35" s="4"/>
      <c r="AE35" s="29"/>
      <c r="AF35" s="25"/>
      <c r="AG35" s="25"/>
      <c r="AH35" s="25"/>
      <c r="AI35" s="25"/>
      <c r="AJ35" s="25"/>
      <c r="AK35" s="4"/>
      <c r="AL35" s="103" t="s">
        <v>36</v>
      </c>
      <c r="AM35" s="84" t="s">
        <v>89</v>
      </c>
      <c r="AN35" s="176"/>
      <c r="AO35" s="30"/>
      <c r="AP35" s="30"/>
      <c r="AQ35" s="30"/>
      <c r="AR35" s="30"/>
      <c r="AS35" s="4"/>
      <c r="AT35" s="29"/>
      <c r="AU35" s="29"/>
      <c r="AV35" s="46"/>
      <c r="AW35" s="41" t="s">
        <v>25</v>
      </c>
      <c r="AX35" s="41">
        <v>0</v>
      </c>
      <c r="AY35" s="50"/>
    </row>
    <row r="36" spans="1:51">
      <c r="A36" s="258"/>
      <c r="B36" s="189" t="s">
        <v>9</v>
      </c>
      <c r="C36" s="190"/>
      <c r="D36" s="7">
        <v>0.57999999999999996</v>
      </c>
      <c r="E36" s="191"/>
      <c r="F36" s="192"/>
      <c r="G36" s="192"/>
      <c r="H36" s="192"/>
      <c r="I36" s="192"/>
      <c r="J36" s="192"/>
      <c r="K36" s="48"/>
      <c r="L36" s="48"/>
      <c r="M36" s="48"/>
      <c r="N36" s="94"/>
      <c r="Q36" s="4"/>
      <c r="R36" s="4"/>
      <c r="S36" s="18"/>
      <c r="T36" s="18"/>
      <c r="U36" s="18"/>
      <c r="V36" s="4"/>
      <c r="W36" s="4"/>
      <c r="X36" s="4"/>
      <c r="Y36" s="176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103" t="s">
        <v>37</v>
      </c>
      <c r="AM36" s="84" t="s">
        <v>90</v>
      </c>
      <c r="AN36" s="176"/>
      <c r="AO36" s="156" t="s">
        <v>113</v>
      </c>
      <c r="AP36" s="157"/>
      <c r="AQ36" s="4"/>
      <c r="AR36" s="4"/>
      <c r="AS36" s="4"/>
      <c r="AT36" s="4"/>
      <c r="AU36" s="4"/>
      <c r="AV36" s="46"/>
      <c r="AW36" s="4"/>
      <c r="AX36" s="4"/>
      <c r="AY36" s="50"/>
    </row>
    <row r="37" spans="1:51" ht="30">
      <c r="A37" s="258"/>
      <c r="B37" s="52"/>
      <c r="C37" s="52"/>
      <c r="D37" s="52"/>
      <c r="E37" s="52"/>
      <c r="H37" s="52"/>
      <c r="I37" s="52"/>
      <c r="J37" s="52"/>
      <c r="K37" s="52"/>
      <c r="L37" s="52"/>
      <c r="M37" s="47"/>
      <c r="N37" s="94"/>
      <c r="Q37" s="4"/>
      <c r="R37" s="4"/>
      <c r="S37" s="18"/>
      <c r="T37" s="18"/>
      <c r="U37" s="18"/>
      <c r="V37" s="4"/>
      <c r="W37" s="4"/>
      <c r="X37" s="4"/>
      <c r="Y37" s="176"/>
      <c r="Z37" s="4"/>
      <c r="AC37" s="4"/>
      <c r="AD37" s="4"/>
      <c r="AE37" s="4"/>
      <c r="AF37" s="4"/>
      <c r="AG37" s="4"/>
      <c r="AH37" s="4"/>
      <c r="AI37" s="4"/>
      <c r="AJ37" s="4"/>
      <c r="AK37" s="4"/>
      <c r="AL37" s="58" t="s">
        <v>96</v>
      </c>
      <c r="AM37" s="56" t="s">
        <v>91</v>
      </c>
      <c r="AN37" s="176"/>
      <c r="AO37" s="44" t="s">
        <v>29</v>
      </c>
      <c r="AP37" s="44" t="s">
        <v>76</v>
      </c>
      <c r="AQ37" s="4"/>
      <c r="AR37" s="4"/>
      <c r="AS37" s="4"/>
      <c r="AT37" s="4"/>
      <c r="AU37" s="4"/>
      <c r="AV37" s="46"/>
      <c r="AW37" s="4"/>
      <c r="AX37" s="4"/>
      <c r="AY37" s="50"/>
    </row>
    <row r="38" spans="1:51" ht="30">
      <c r="A38" s="258"/>
      <c r="B38" s="161" t="s">
        <v>15</v>
      </c>
      <c r="C38" s="161"/>
      <c r="D38" s="161"/>
      <c r="E38" s="4"/>
      <c r="H38" s="4"/>
      <c r="I38" s="4"/>
      <c r="J38" s="4"/>
      <c r="K38" s="4"/>
      <c r="L38" s="4"/>
      <c r="M38" s="4"/>
      <c r="N38" s="94"/>
      <c r="Q38" s="4"/>
      <c r="R38" s="4"/>
      <c r="S38" s="18"/>
      <c r="T38" s="18"/>
      <c r="U38" s="18"/>
      <c r="V38" s="4"/>
      <c r="W38" s="4"/>
      <c r="X38" s="4"/>
      <c r="Y38" s="176"/>
      <c r="Z38" s="227" t="s">
        <v>182</v>
      </c>
      <c r="AA38" s="228"/>
      <c r="AC38" s="4"/>
      <c r="AD38" s="4"/>
      <c r="AE38" s="4"/>
      <c r="AF38" s="4"/>
      <c r="AG38" s="4"/>
      <c r="AH38" s="4"/>
      <c r="AI38" s="4"/>
      <c r="AJ38" s="4"/>
      <c r="AK38" s="4"/>
      <c r="AL38" s="103" t="s">
        <v>97</v>
      </c>
      <c r="AM38" s="84" t="s">
        <v>92</v>
      </c>
      <c r="AN38" s="176"/>
      <c r="AO38" s="44" t="s">
        <v>30</v>
      </c>
      <c r="AP38" s="44" t="s">
        <v>79</v>
      </c>
      <c r="AQ38" s="4"/>
      <c r="AR38" s="4"/>
      <c r="AS38" s="4"/>
      <c r="AT38" s="4"/>
      <c r="AU38" s="4"/>
      <c r="AV38" s="46"/>
      <c r="AW38" s="4"/>
      <c r="AX38" s="4"/>
      <c r="AY38" s="50"/>
    </row>
    <row r="39" spans="1:51" ht="30">
      <c r="A39" s="258"/>
      <c r="B39" s="5" t="s">
        <v>10</v>
      </c>
      <c r="C39" s="8">
        <f>(C32-3)/3</f>
        <v>0</v>
      </c>
      <c r="D39" s="77">
        <f>C39*100</f>
        <v>0</v>
      </c>
      <c r="E39" s="4"/>
      <c r="H39" s="4"/>
      <c r="I39" s="4"/>
      <c r="J39" s="4"/>
      <c r="K39" s="4"/>
      <c r="L39" s="4"/>
      <c r="M39" s="4"/>
      <c r="N39" s="94"/>
      <c r="Q39" s="4"/>
      <c r="R39" s="4"/>
      <c r="S39" s="18"/>
      <c r="T39" s="18"/>
      <c r="U39" s="18"/>
      <c r="V39" s="4"/>
      <c r="W39" s="4"/>
      <c r="X39" s="4"/>
      <c r="Y39" s="176"/>
      <c r="Z39" s="225" t="s">
        <v>208</v>
      </c>
      <c r="AA39" s="226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103" t="s">
        <v>98</v>
      </c>
      <c r="AM39" s="84" t="s">
        <v>93</v>
      </c>
      <c r="AN39" s="176"/>
      <c r="AO39" s="44" t="s">
        <v>31</v>
      </c>
      <c r="AP39" s="44" t="s">
        <v>82</v>
      </c>
      <c r="AQ39" s="4"/>
      <c r="AR39" s="4"/>
      <c r="AS39" s="4"/>
      <c r="AT39" s="4"/>
      <c r="AU39" s="4"/>
      <c r="AV39" s="46"/>
      <c r="AW39" s="4"/>
      <c r="AX39" s="4"/>
      <c r="AY39" s="50"/>
    </row>
    <row r="40" spans="1:51">
      <c r="A40" s="259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96"/>
      <c r="N40" s="49"/>
      <c r="O40" s="96"/>
      <c r="P40" s="96"/>
      <c r="Q40" s="96"/>
      <c r="R40" s="96"/>
      <c r="S40" s="79"/>
      <c r="T40" s="79"/>
      <c r="U40" s="79"/>
      <c r="V40" s="96"/>
      <c r="W40" s="96"/>
      <c r="X40" s="96"/>
      <c r="Y40" s="177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51"/>
    </row>
    <row r="42" spans="1:51" ht="20">
      <c r="A42" s="257"/>
      <c r="B42" s="168" t="s">
        <v>160</v>
      </c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9"/>
    </row>
    <row r="43" spans="1:51" ht="20">
      <c r="A43" s="258"/>
      <c r="B43" s="35" t="s">
        <v>0</v>
      </c>
      <c r="C43" s="35" t="s">
        <v>1</v>
      </c>
      <c r="D43" s="35" t="s">
        <v>2</v>
      </c>
      <c r="E43" s="35" t="s">
        <v>3</v>
      </c>
      <c r="F43" s="170" t="s">
        <v>8</v>
      </c>
      <c r="G43" s="35" t="s">
        <v>0</v>
      </c>
      <c r="H43" s="35" t="s">
        <v>1</v>
      </c>
      <c r="I43" s="35" t="s">
        <v>2</v>
      </c>
      <c r="J43" s="35" t="s">
        <v>3</v>
      </c>
      <c r="K43" s="35" t="s">
        <v>4</v>
      </c>
      <c r="L43" s="10" t="s">
        <v>5</v>
      </c>
      <c r="M43" s="23"/>
      <c r="N43" s="94"/>
      <c r="O43" s="156" t="s">
        <v>114</v>
      </c>
      <c r="P43" s="157"/>
      <c r="Q43" s="3"/>
      <c r="R43" s="171" t="s">
        <v>46</v>
      </c>
      <c r="S43" s="172"/>
      <c r="T43" s="172"/>
      <c r="U43" s="173"/>
      <c r="V43" s="3"/>
      <c r="W43" s="174" t="s">
        <v>52</v>
      </c>
      <c r="X43" s="175"/>
      <c r="Y43" s="176"/>
      <c r="Z43" s="178" t="s">
        <v>48</v>
      </c>
      <c r="AA43" s="179"/>
      <c r="AB43" s="179"/>
      <c r="AC43" s="180"/>
      <c r="AD43" s="3"/>
      <c r="AE43" s="178" t="s">
        <v>54</v>
      </c>
      <c r="AF43" s="179"/>
      <c r="AG43" s="179"/>
      <c r="AH43" s="179"/>
      <c r="AI43" s="179"/>
      <c r="AJ43" s="180"/>
      <c r="AK43" s="3"/>
      <c r="AL43" s="174" t="s">
        <v>55</v>
      </c>
      <c r="AM43" s="175"/>
      <c r="AN43" s="176"/>
      <c r="AO43" s="178" t="s">
        <v>49</v>
      </c>
      <c r="AP43" s="179"/>
      <c r="AQ43" s="179"/>
      <c r="AR43" s="180"/>
      <c r="AS43" s="4"/>
      <c r="AT43" s="174" t="s">
        <v>51</v>
      </c>
      <c r="AU43" s="175"/>
      <c r="AV43" s="36"/>
      <c r="AW43" s="174" t="s">
        <v>27</v>
      </c>
      <c r="AX43" s="175"/>
      <c r="AY43" s="50"/>
    </row>
    <row r="44" spans="1:51" ht="30">
      <c r="A44" s="258"/>
      <c r="B44" s="35" t="s">
        <v>1</v>
      </c>
      <c r="C44" s="2">
        <v>1</v>
      </c>
      <c r="D44" s="37">
        <v>3</v>
      </c>
      <c r="E44" s="37">
        <v>3</v>
      </c>
      <c r="F44" s="170"/>
      <c r="G44" s="35" t="s">
        <v>1</v>
      </c>
      <c r="H44" s="38">
        <f>C44/C47</f>
        <v>0.60000000000000009</v>
      </c>
      <c r="I44" s="37">
        <f>D44/D47</f>
        <v>0.6</v>
      </c>
      <c r="J44" s="37">
        <f>E44/E47</f>
        <v>0.6</v>
      </c>
      <c r="K44" s="37">
        <f>SUM(H44:J44)</f>
        <v>1.8000000000000003</v>
      </c>
      <c r="L44" s="2">
        <f>K44/C49</f>
        <v>0.60000000000000009</v>
      </c>
      <c r="M44" s="24"/>
      <c r="N44" s="94"/>
      <c r="O44" s="58" t="s">
        <v>17</v>
      </c>
      <c r="P44" s="56" t="s">
        <v>78</v>
      </c>
      <c r="Q44" s="18"/>
      <c r="R44" s="17" t="s">
        <v>26</v>
      </c>
      <c r="S44" s="35" t="s">
        <v>1</v>
      </c>
      <c r="T44" s="35" t="s">
        <v>2</v>
      </c>
      <c r="U44" s="35" t="s">
        <v>3</v>
      </c>
      <c r="V44" s="13"/>
      <c r="W44" s="32" t="s">
        <v>26</v>
      </c>
      <c r="X44" s="97" t="s">
        <v>53</v>
      </c>
      <c r="Y44" s="176"/>
      <c r="Z44" s="35" t="s">
        <v>32</v>
      </c>
      <c r="AA44" s="98" t="s">
        <v>47</v>
      </c>
      <c r="AB44" s="178" t="s">
        <v>43</v>
      </c>
      <c r="AC44" s="180"/>
      <c r="AD44" s="4"/>
      <c r="AE44" s="10" t="s">
        <v>26</v>
      </c>
      <c r="AF44" s="35" t="s">
        <v>35</v>
      </c>
      <c r="AG44" s="35" t="s">
        <v>36</v>
      </c>
      <c r="AH44" s="35" t="s">
        <v>37</v>
      </c>
      <c r="AI44" s="35" t="s">
        <v>97</v>
      </c>
      <c r="AJ44" s="35" t="s">
        <v>98</v>
      </c>
      <c r="AK44" s="4"/>
      <c r="AL44" s="10" t="s">
        <v>26</v>
      </c>
      <c r="AM44" s="97" t="s">
        <v>53</v>
      </c>
      <c r="AN44" s="176"/>
      <c r="AO44" s="10" t="s">
        <v>28</v>
      </c>
      <c r="AP44" s="10" t="s">
        <v>47</v>
      </c>
      <c r="AQ44" s="181" t="s">
        <v>43</v>
      </c>
      <c r="AR44" s="182"/>
      <c r="AS44" s="4"/>
      <c r="AT44" s="35" t="s">
        <v>26</v>
      </c>
      <c r="AU44" s="97" t="s">
        <v>53</v>
      </c>
      <c r="AV44" s="36"/>
      <c r="AW44" s="98" t="s">
        <v>26</v>
      </c>
      <c r="AX44" s="98" t="s">
        <v>50</v>
      </c>
      <c r="AY44" s="50"/>
    </row>
    <row r="45" spans="1:51">
      <c r="A45" s="258"/>
      <c r="B45" s="35" t="s">
        <v>2</v>
      </c>
      <c r="C45" s="37">
        <f>1/D44</f>
        <v>0.33333333333333331</v>
      </c>
      <c r="D45" s="2">
        <v>1</v>
      </c>
      <c r="E45" s="37">
        <v>1</v>
      </c>
      <c r="F45" s="170"/>
      <c r="G45" s="35" t="s">
        <v>2</v>
      </c>
      <c r="H45" s="37">
        <f>C45/C47</f>
        <v>0.2</v>
      </c>
      <c r="I45" s="38">
        <f>D45/D47</f>
        <v>0.2</v>
      </c>
      <c r="J45" s="37">
        <f>E45/E47</f>
        <v>0.2</v>
      </c>
      <c r="K45" s="37">
        <f>SUM(H45:J45)</f>
        <v>0.60000000000000009</v>
      </c>
      <c r="L45" s="2">
        <f>K45/C49</f>
        <v>0.20000000000000004</v>
      </c>
      <c r="M45" s="24"/>
      <c r="N45" s="94"/>
      <c r="O45" s="58" t="s">
        <v>18</v>
      </c>
      <c r="P45" s="56" t="s">
        <v>77</v>
      </c>
      <c r="Q45" s="18"/>
      <c r="R45" s="11" t="s">
        <v>17</v>
      </c>
      <c r="S45" s="9">
        <v>1</v>
      </c>
      <c r="T45" s="9">
        <v>-0.5</v>
      </c>
      <c r="U45" s="9">
        <v>0</v>
      </c>
      <c r="V45" s="3"/>
      <c r="W45" s="11" t="s">
        <v>17</v>
      </c>
      <c r="X45" s="1">
        <f>(S45*L44)+(T45*L45)+(U45*L46)</f>
        <v>0.50000000000000011</v>
      </c>
      <c r="Y45" s="176"/>
      <c r="Z45" s="15" t="s">
        <v>34</v>
      </c>
      <c r="AA45" s="15">
        <v>1</v>
      </c>
      <c r="AB45" s="15">
        <f>1/(1+AA45)</f>
        <v>0.5</v>
      </c>
      <c r="AC45" s="15"/>
      <c r="AD45" s="4"/>
      <c r="AE45" s="11" t="s">
        <v>17</v>
      </c>
      <c r="AF45" s="28">
        <v>0</v>
      </c>
      <c r="AG45" s="28">
        <v>0</v>
      </c>
      <c r="AH45" s="28">
        <v>0</v>
      </c>
      <c r="AI45" s="28">
        <v>0</v>
      </c>
      <c r="AJ45" s="28">
        <v>1</v>
      </c>
      <c r="AK45" s="4"/>
      <c r="AL45" s="11" t="s">
        <v>17</v>
      </c>
      <c r="AM45" s="1">
        <f>(AF45*AC46)+(AG45*AC47)+(AC48*AH45)+(AI45*AC50)+(AC51*AJ45)</f>
        <v>0.33333333333333331</v>
      </c>
      <c r="AN45" s="176"/>
      <c r="AO45" s="15" t="s">
        <v>29</v>
      </c>
      <c r="AP45" s="15">
        <v>2</v>
      </c>
      <c r="AQ45" s="15">
        <f>1/(1+AP45)</f>
        <v>0.33333333333333331</v>
      </c>
      <c r="AR45" s="15"/>
      <c r="AS45" s="4"/>
      <c r="AT45" s="11" t="s">
        <v>17</v>
      </c>
      <c r="AU45" s="1">
        <f>AR46</f>
        <v>0.33333333333333331</v>
      </c>
      <c r="AV45" s="36"/>
      <c r="AW45" s="40" t="s">
        <v>63</v>
      </c>
      <c r="AX45" s="40">
        <v>0</v>
      </c>
      <c r="AY45" s="50"/>
    </row>
    <row r="46" spans="1:51" ht="30">
      <c r="A46" s="258"/>
      <c r="B46" s="35" t="s">
        <v>3</v>
      </c>
      <c r="C46" s="37">
        <f>1/E44</f>
        <v>0.33333333333333331</v>
      </c>
      <c r="D46" s="37">
        <f>1/E45</f>
        <v>1</v>
      </c>
      <c r="E46" s="2">
        <v>1</v>
      </c>
      <c r="F46" s="170"/>
      <c r="G46" s="35" t="s">
        <v>3</v>
      </c>
      <c r="H46" s="37">
        <f>C46/C47</f>
        <v>0.2</v>
      </c>
      <c r="I46" s="37">
        <f>D46/D47</f>
        <v>0.2</v>
      </c>
      <c r="J46" s="38">
        <f>E46/E47</f>
        <v>0.2</v>
      </c>
      <c r="K46" s="37">
        <f>SUM(H46:J46)</f>
        <v>0.60000000000000009</v>
      </c>
      <c r="L46" s="2">
        <f>K46/C49</f>
        <v>0.20000000000000004</v>
      </c>
      <c r="M46" s="24"/>
      <c r="N46" s="94"/>
      <c r="O46" s="58" t="s">
        <v>20</v>
      </c>
      <c r="P46" s="56" t="s">
        <v>80</v>
      </c>
      <c r="Q46" s="18"/>
      <c r="R46" s="11" t="s">
        <v>18</v>
      </c>
      <c r="S46" s="9">
        <v>-0.5</v>
      </c>
      <c r="T46" s="9">
        <v>1</v>
      </c>
      <c r="U46" s="9">
        <v>0</v>
      </c>
      <c r="V46" s="19"/>
      <c r="W46" s="11" t="s">
        <v>18</v>
      </c>
      <c r="X46" s="1">
        <f>(S46*L44)+(T46*L45)+(U46*L46)</f>
        <v>-0.1</v>
      </c>
      <c r="Y46" s="176"/>
      <c r="Z46" s="16" t="s">
        <v>35</v>
      </c>
      <c r="AA46" s="16" t="s">
        <v>44</v>
      </c>
      <c r="AB46" s="16">
        <v>1</v>
      </c>
      <c r="AC46" s="16">
        <f>AB46*AB45</f>
        <v>0.5</v>
      </c>
      <c r="AD46" s="4"/>
      <c r="AE46" s="11" t="s">
        <v>18</v>
      </c>
      <c r="AF46" s="28">
        <v>0</v>
      </c>
      <c r="AG46" s="28">
        <v>0</v>
      </c>
      <c r="AH46" s="28">
        <v>0</v>
      </c>
      <c r="AI46" s="28">
        <v>0</v>
      </c>
      <c r="AJ46" s="28">
        <v>-1</v>
      </c>
      <c r="AK46" s="4"/>
      <c r="AL46" s="11" t="s">
        <v>18</v>
      </c>
      <c r="AM46" s="1">
        <f>(AF46*AC46)+(AG46*AC47)+(AC48*AH46)+(AI46*AC50)+(AC51*AJ46)</f>
        <v>-0.33333333333333331</v>
      </c>
      <c r="AN46" s="176"/>
      <c r="AO46" s="16" t="s">
        <v>45</v>
      </c>
      <c r="AP46" s="16" t="s">
        <v>44</v>
      </c>
      <c r="AQ46" s="16">
        <v>1</v>
      </c>
      <c r="AR46" s="16">
        <f>AQ46*AQ45</f>
        <v>0.33333333333333331</v>
      </c>
      <c r="AS46" s="4"/>
      <c r="AT46" s="11" t="s">
        <v>18</v>
      </c>
      <c r="AU46" s="1">
        <f>AR47</f>
        <v>0.33333333333333331</v>
      </c>
      <c r="AV46" s="36"/>
      <c r="AW46" s="40" t="s">
        <v>16</v>
      </c>
      <c r="AX46" s="41">
        <v>0</v>
      </c>
      <c r="AY46" s="50"/>
    </row>
    <row r="47" spans="1:51">
      <c r="A47" s="258"/>
      <c r="B47" s="97" t="s">
        <v>4</v>
      </c>
      <c r="C47" s="39">
        <f>SUM(C44:C46)</f>
        <v>1.6666666666666665</v>
      </c>
      <c r="D47" s="39">
        <f>SUM(D44:D46)</f>
        <v>5</v>
      </c>
      <c r="E47" s="39">
        <f>SUM(E44:E46)</f>
        <v>5</v>
      </c>
      <c r="F47" s="170"/>
      <c r="G47" s="97" t="s">
        <v>4</v>
      </c>
      <c r="H47" s="39">
        <f>SUM(H44:H46)</f>
        <v>1</v>
      </c>
      <c r="I47" s="39">
        <f>SUM(I44:I46)</f>
        <v>1</v>
      </c>
      <c r="J47" s="39">
        <f>SUM(J44:J46)</f>
        <v>1</v>
      </c>
      <c r="K47" s="39">
        <f>SUM(K44:K46)</f>
        <v>3.0000000000000004</v>
      </c>
      <c r="L47" s="39">
        <f>SUM(L44:L46)</f>
        <v>1.0000000000000002</v>
      </c>
      <c r="M47" s="25"/>
      <c r="N47" s="94"/>
      <c r="O47" s="58" t="s">
        <v>21</v>
      </c>
      <c r="P47" s="56" t="s">
        <v>81</v>
      </c>
      <c r="Q47" s="18"/>
      <c r="R47" s="11" t="s">
        <v>20</v>
      </c>
      <c r="S47" s="9">
        <v>0</v>
      </c>
      <c r="T47" s="9">
        <v>0.5</v>
      </c>
      <c r="U47" s="9">
        <v>0</v>
      </c>
      <c r="V47" s="19"/>
      <c r="W47" s="11" t="s">
        <v>20</v>
      </c>
      <c r="X47" s="1">
        <f>(S47*L44)+(T47*L45)+(U47*L46)</f>
        <v>0.10000000000000002</v>
      </c>
      <c r="Y47" s="176"/>
      <c r="Z47" s="16" t="s">
        <v>36</v>
      </c>
      <c r="AA47" s="16" t="s">
        <v>44</v>
      </c>
      <c r="AB47" s="16">
        <v>1</v>
      </c>
      <c r="AC47" s="16">
        <f>AB47*AB45</f>
        <v>0.5</v>
      </c>
      <c r="AD47" s="4"/>
      <c r="AE47" s="11" t="s">
        <v>20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4"/>
      <c r="AL47" s="11" t="s">
        <v>20</v>
      </c>
      <c r="AM47" s="1">
        <f>(AF47*AC46)+(AG47*AC47)+(AH47*AC48)+(AI47*AC50)+(AJ47*AC51)</f>
        <v>0</v>
      </c>
      <c r="AN47" s="176"/>
      <c r="AO47" s="16" t="s">
        <v>58</v>
      </c>
      <c r="AP47" s="16" t="s">
        <v>44</v>
      </c>
      <c r="AQ47" s="16">
        <v>1</v>
      </c>
      <c r="AR47" s="16">
        <f>AQ47*AQ45</f>
        <v>0.33333333333333331</v>
      </c>
      <c r="AS47" s="4"/>
      <c r="AT47" s="11" t="s">
        <v>20</v>
      </c>
      <c r="AU47" s="1">
        <f>AR49</f>
        <v>0.25</v>
      </c>
      <c r="AV47" s="36"/>
      <c r="AW47" s="42" t="s">
        <v>17</v>
      </c>
      <c r="AX47" s="42">
        <f>X45+AM45+AU45</f>
        <v>1.1666666666666667</v>
      </c>
      <c r="AY47" s="50"/>
    </row>
    <row r="48" spans="1:51" ht="45">
      <c r="A48" s="258"/>
      <c r="B48" s="54"/>
      <c r="C48" s="54"/>
      <c r="D48" s="54"/>
      <c r="E48" s="54"/>
      <c r="F48" s="54"/>
      <c r="G48" s="54"/>
      <c r="H48" s="54"/>
      <c r="I48" s="54"/>
      <c r="J48" s="54"/>
      <c r="M48" s="47"/>
      <c r="N48" s="94"/>
      <c r="O48" s="58" t="s">
        <v>23</v>
      </c>
      <c r="P48" s="56" t="s">
        <v>83</v>
      </c>
      <c r="Q48" s="4"/>
      <c r="R48" s="11" t="s">
        <v>21</v>
      </c>
      <c r="S48" s="9">
        <v>0</v>
      </c>
      <c r="T48" s="9">
        <v>-0.5</v>
      </c>
      <c r="U48" s="9">
        <v>0</v>
      </c>
      <c r="V48" s="19"/>
      <c r="W48" s="11" t="s">
        <v>21</v>
      </c>
      <c r="X48" s="1">
        <f>(S48*L44)+(T48*L45)+(U48*L46)</f>
        <v>-0.10000000000000002</v>
      </c>
      <c r="Y48" s="176"/>
      <c r="Z48" s="16" t="s">
        <v>37</v>
      </c>
      <c r="AA48" s="16" t="s">
        <v>44</v>
      </c>
      <c r="AB48" s="16">
        <v>1</v>
      </c>
      <c r="AC48" s="16">
        <f>AB48*AB45</f>
        <v>0.5</v>
      </c>
      <c r="AD48" s="4"/>
      <c r="AE48" s="11" t="s">
        <v>21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4"/>
      <c r="AL48" s="11" t="s">
        <v>21</v>
      </c>
      <c r="AM48" s="1">
        <f>(AF48*AC46)+(AG48*AC47)+(AH48*AC48)+(AI48*AC50)+(AJ48*AC51)</f>
        <v>0</v>
      </c>
      <c r="AN48" s="176"/>
      <c r="AO48" s="15" t="s">
        <v>30</v>
      </c>
      <c r="AP48" s="15">
        <v>3</v>
      </c>
      <c r="AQ48" s="15">
        <f>1/(1+AP48)</f>
        <v>0.25</v>
      </c>
      <c r="AR48" s="15"/>
      <c r="AS48" s="4"/>
      <c r="AT48" s="11" t="s">
        <v>21</v>
      </c>
      <c r="AU48" s="1">
        <f>AR50</f>
        <v>0.25</v>
      </c>
      <c r="AV48" s="36"/>
      <c r="AW48" s="42" t="s">
        <v>18</v>
      </c>
      <c r="AX48" s="42">
        <f>X46+AM46++AU46</f>
        <v>-0.10000000000000003</v>
      </c>
      <c r="AY48" s="50"/>
    </row>
    <row r="49" spans="1:51" ht="30">
      <c r="A49" s="258"/>
      <c r="B49" s="98" t="s">
        <v>6</v>
      </c>
      <c r="C49" s="35">
        <v>3</v>
      </c>
      <c r="D49" s="4"/>
      <c r="E49" s="4"/>
      <c r="F49" s="4"/>
      <c r="G49" s="4"/>
      <c r="H49" s="4"/>
      <c r="I49" s="4"/>
      <c r="J49" s="4"/>
      <c r="M49" s="4"/>
      <c r="N49" s="94"/>
      <c r="O49" s="58" t="s">
        <v>24</v>
      </c>
      <c r="P49" s="56" t="s">
        <v>84</v>
      </c>
      <c r="Q49" s="4"/>
      <c r="R49" s="11" t="s">
        <v>23</v>
      </c>
      <c r="S49" s="9">
        <v>1</v>
      </c>
      <c r="T49" s="9">
        <v>0</v>
      </c>
      <c r="U49" s="9">
        <v>-0.5</v>
      </c>
      <c r="V49" s="19"/>
      <c r="W49" s="11" t="s">
        <v>23</v>
      </c>
      <c r="X49" s="1">
        <f>(S49*L44)+(T49*L45)+(U49*L46)</f>
        <v>0.50000000000000011</v>
      </c>
      <c r="Y49" s="176"/>
      <c r="Z49" s="31" t="s">
        <v>96</v>
      </c>
      <c r="AA49" s="31">
        <v>2</v>
      </c>
      <c r="AB49" s="31">
        <f>1/(1+AA49)</f>
        <v>0.33333333333333331</v>
      </c>
      <c r="AC49" s="31"/>
      <c r="AD49" s="4"/>
      <c r="AE49" s="11" t="s">
        <v>23</v>
      </c>
      <c r="AF49" s="28">
        <v>0</v>
      </c>
      <c r="AG49" s="28">
        <v>-1</v>
      </c>
      <c r="AH49" s="28">
        <v>0</v>
      </c>
      <c r="AI49" s="28">
        <v>0</v>
      </c>
      <c r="AJ49" s="28">
        <v>1</v>
      </c>
      <c r="AK49" s="4"/>
      <c r="AL49" s="11" t="s">
        <v>23</v>
      </c>
      <c r="AM49" s="1">
        <f>(AC46*AF49)+(AG49*AC47)+(AC48*AH49)+(AI49*AC50)+(AC51*AJ49)</f>
        <v>-0.16666666666666669</v>
      </c>
      <c r="AN49" s="176"/>
      <c r="AO49" s="16" t="s">
        <v>59</v>
      </c>
      <c r="AP49" s="16" t="s">
        <v>44</v>
      </c>
      <c r="AQ49" s="16">
        <v>1</v>
      </c>
      <c r="AR49" s="16">
        <f>AQ49*AQ48</f>
        <v>0.25</v>
      </c>
      <c r="AS49" s="4"/>
      <c r="AT49" s="11" t="s">
        <v>23</v>
      </c>
      <c r="AU49" s="1">
        <f>AR52</f>
        <v>0.5</v>
      </c>
      <c r="AV49" s="36"/>
      <c r="AW49" s="41" t="s">
        <v>19</v>
      </c>
      <c r="AX49" s="41">
        <v>0</v>
      </c>
      <c r="AY49" s="50"/>
    </row>
    <row r="50" spans="1:51">
      <c r="A50" s="258"/>
      <c r="B50" s="53"/>
      <c r="C50" s="53"/>
      <c r="D50" s="53"/>
      <c r="E50" s="53"/>
      <c r="F50" s="53"/>
      <c r="G50" s="53"/>
      <c r="H50" s="53"/>
      <c r="I50" s="53"/>
      <c r="J50" s="53"/>
      <c r="M50" s="26"/>
      <c r="N50" s="94"/>
      <c r="O50" s="4"/>
      <c r="P50" s="4"/>
      <c r="Q50" s="4"/>
      <c r="R50" s="11" t="s">
        <v>24</v>
      </c>
      <c r="S50" s="9">
        <v>-0.5</v>
      </c>
      <c r="T50" s="9">
        <v>0</v>
      </c>
      <c r="U50" s="9">
        <v>1</v>
      </c>
      <c r="V50" s="19"/>
      <c r="W50" s="11" t="s">
        <v>24</v>
      </c>
      <c r="X50" s="1">
        <f>(S50*L44)+(T50*67)+(U50*L46)</f>
        <v>-0.1</v>
      </c>
      <c r="Y50" s="176"/>
      <c r="Z50" s="16" t="s">
        <v>97</v>
      </c>
      <c r="AA50" s="16" t="s">
        <v>44</v>
      </c>
      <c r="AB50" s="16">
        <v>1</v>
      </c>
      <c r="AC50" s="16">
        <f>AB50*AB49</f>
        <v>0.33333333333333331</v>
      </c>
      <c r="AD50" s="4"/>
      <c r="AE50" s="11" t="s">
        <v>24</v>
      </c>
      <c r="AF50" s="28">
        <v>0</v>
      </c>
      <c r="AG50" s="28">
        <v>1</v>
      </c>
      <c r="AH50" s="28">
        <v>0</v>
      </c>
      <c r="AI50" s="28">
        <v>0</v>
      </c>
      <c r="AJ50" s="28">
        <v>-1</v>
      </c>
      <c r="AK50" s="4"/>
      <c r="AL50" s="11" t="s">
        <v>24</v>
      </c>
      <c r="AM50" s="1">
        <f>(AC46*AF50)+(AC47*AG50)+(AC48*AH50)+(AI50*AC50)+(AC51*AJ50)</f>
        <v>0.16666666666666669</v>
      </c>
      <c r="AN50" s="176"/>
      <c r="AO50" s="16" t="s">
        <v>60</v>
      </c>
      <c r="AP50" s="16" t="s">
        <v>44</v>
      </c>
      <c r="AQ50" s="16">
        <v>1</v>
      </c>
      <c r="AR50" s="16">
        <f>AQ50*AQ48</f>
        <v>0.25</v>
      </c>
      <c r="AS50" s="4"/>
      <c r="AT50" s="11" t="s">
        <v>24</v>
      </c>
      <c r="AU50" s="1">
        <f>AR53</f>
        <v>0.5</v>
      </c>
      <c r="AV50" s="36"/>
      <c r="AW50" s="42" t="s">
        <v>20</v>
      </c>
      <c r="AX50" s="42">
        <f>X47+AM47+AU47</f>
        <v>0.35000000000000003</v>
      </c>
      <c r="AY50" s="50"/>
    </row>
    <row r="51" spans="1:51">
      <c r="A51" s="258"/>
      <c r="B51" s="183" t="s">
        <v>14</v>
      </c>
      <c r="C51" s="183"/>
      <c r="D51" s="4"/>
      <c r="E51" s="35" t="s">
        <v>38</v>
      </c>
      <c r="F51" s="35" t="s">
        <v>39</v>
      </c>
      <c r="G51" s="35" t="s">
        <v>40</v>
      </c>
      <c r="H51" s="10" t="s">
        <v>41</v>
      </c>
      <c r="I51" s="10" t="s">
        <v>42</v>
      </c>
      <c r="J51" s="4"/>
      <c r="M51" s="4"/>
      <c r="N51" s="94"/>
      <c r="O51" s="156" t="s">
        <v>112</v>
      </c>
      <c r="P51" s="157"/>
      <c r="Q51" s="4"/>
      <c r="R51" s="33"/>
      <c r="S51" s="25"/>
      <c r="T51" s="25"/>
      <c r="U51" s="25"/>
      <c r="V51" s="30"/>
      <c r="W51" s="29"/>
      <c r="X51" s="29"/>
      <c r="Y51" s="176"/>
      <c r="Z51" s="16" t="s">
        <v>98</v>
      </c>
      <c r="AA51" s="16" t="s">
        <v>44</v>
      </c>
      <c r="AB51" s="16">
        <v>1</v>
      </c>
      <c r="AC51" s="16">
        <f>AB51*AB49</f>
        <v>0.33333333333333331</v>
      </c>
      <c r="AD51" s="4"/>
      <c r="AE51" s="29"/>
      <c r="AF51" s="25"/>
      <c r="AG51" s="25"/>
      <c r="AH51" s="25"/>
      <c r="AI51" s="25"/>
      <c r="AJ51" s="25"/>
      <c r="AK51" s="4"/>
      <c r="AL51" s="29"/>
      <c r="AM51" s="29"/>
      <c r="AN51" s="176"/>
      <c r="AO51" s="15" t="s">
        <v>31</v>
      </c>
      <c r="AP51" s="15">
        <v>1</v>
      </c>
      <c r="AQ51" s="15">
        <f>1/(1+AP51)</f>
        <v>0.5</v>
      </c>
      <c r="AR51" s="15"/>
      <c r="AS51" s="4"/>
      <c r="AT51" s="29"/>
      <c r="AU51" s="29"/>
      <c r="AV51" s="46"/>
      <c r="AW51" s="42" t="s">
        <v>21</v>
      </c>
      <c r="AX51" s="42">
        <f>X48+AM48+AU48</f>
        <v>0.14999999999999997</v>
      </c>
      <c r="AY51" s="50"/>
    </row>
    <row r="52" spans="1:51" ht="30">
      <c r="A52" s="258"/>
      <c r="B52" s="98" t="s">
        <v>7</v>
      </c>
      <c r="C52" s="76">
        <f>SUM(L44*C47,L45*D47,L46*E47)</f>
        <v>3</v>
      </c>
      <c r="D52" s="4"/>
      <c r="E52" s="35">
        <v>1</v>
      </c>
      <c r="F52" s="35">
        <v>3</v>
      </c>
      <c r="G52" s="35">
        <v>5</v>
      </c>
      <c r="H52" s="35">
        <v>7</v>
      </c>
      <c r="I52" s="35">
        <v>9</v>
      </c>
      <c r="J52" s="4"/>
      <c r="M52" s="4"/>
      <c r="N52" s="94"/>
      <c r="O52" s="57" t="s">
        <v>99</v>
      </c>
      <c r="P52" s="56" t="s">
        <v>102</v>
      </c>
      <c r="Q52" s="4"/>
      <c r="R52" s="33"/>
      <c r="S52" s="25"/>
      <c r="T52" s="25"/>
      <c r="U52" s="25"/>
      <c r="V52" s="30"/>
      <c r="W52" s="29"/>
      <c r="X52" s="29"/>
      <c r="Y52" s="176"/>
      <c r="Z52" s="30"/>
      <c r="AA52" s="30"/>
      <c r="AB52" s="30"/>
      <c r="AC52" s="30"/>
      <c r="AD52" s="4"/>
      <c r="AE52" s="29"/>
      <c r="AF52" s="25"/>
      <c r="AG52" s="25"/>
      <c r="AH52" s="25"/>
      <c r="AI52" s="25"/>
      <c r="AJ52" s="25"/>
      <c r="AK52" s="4"/>
      <c r="AL52" s="156" t="s">
        <v>115</v>
      </c>
      <c r="AM52" s="157"/>
      <c r="AN52" s="176"/>
      <c r="AO52" s="16" t="s">
        <v>61</v>
      </c>
      <c r="AP52" s="16" t="s">
        <v>44</v>
      </c>
      <c r="AQ52" s="16">
        <v>1</v>
      </c>
      <c r="AR52" s="16">
        <f>AQ52*AQ51</f>
        <v>0.5</v>
      </c>
      <c r="AS52" s="4"/>
      <c r="AT52" s="29"/>
      <c r="AU52" s="29"/>
      <c r="AV52" s="46"/>
      <c r="AW52" s="41" t="s">
        <v>22</v>
      </c>
      <c r="AX52" s="41">
        <v>0</v>
      </c>
      <c r="AY52" s="50"/>
    </row>
    <row r="53" spans="1:51" ht="30">
      <c r="A53" s="258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26"/>
      <c r="N53" s="94"/>
      <c r="O53" s="57" t="s">
        <v>100</v>
      </c>
      <c r="P53" s="56" t="s">
        <v>103</v>
      </c>
      <c r="Q53" s="4"/>
      <c r="R53" s="4"/>
      <c r="S53" s="18"/>
      <c r="T53" s="18"/>
      <c r="U53" s="18"/>
      <c r="V53" s="19"/>
      <c r="W53" s="4"/>
      <c r="X53" s="4"/>
      <c r="Y53" s="176"/>
      <c r="Z53" s="30"/>
      <c r="AA53" s="30"/>
      <c r="AB53" s="30"/>
      <c r="AC53" s="30"/>
      <c r="AD53" s="4"/>
      <c r="AE53" s="29"/>
      <c r="AF53" s="25"/>
      <c r="AG53" s="25"/>
      <c r="AH53" s="25"/>
      <c r="AI53" s="25"/>
      <c r="AJ53" s="25"/>
      <c r="AK53" s="4"/>
      <c r="AL53" s="58" t="s">
        <v>34</v>
      </c>
      <c r="AM53" s="56" t="s">
        <v>87</v>
      </c>
      <c r="AN53" s="176"/>
      <c r="AO53" s="16" t="s">
        <v>62</v>
      </c>
      <c r="AP53" s="16" t="s">
        <v>44</v>
      </c>
      <c r="AQ53" s="16">
        <v>1</v>
      </c>
      <c r="AR53" s="16">
        <f>AQ53*AQ51</f>
        <v>0.5</v>
      </c>
      <c r="AS53" s="4"/>
      <c r="AT53" s="29"/>
      <c r="AU53" s="29"/>
      <c r="AV53" s="46"/>
      <c r="AW53" s="42" t="s">
        <v>23</v>
      </c>
      <c r="AX53" s="42">
        <f>X49+AM49+AU49</f>
        <v>0.83333333333333348</v>
      </c>
      <c r="AY53" s="50"/>
    </row>
    <row r="54" spans="1:51" ht="30">
      <c r="A54" s="258"/>
      <c r="B54" s="185" t="s">
        <v>11</v>
      </c>
      <c r="C54" s="186"/>
      <c r="D54" s="6" t="s">
        <v>12</v>
      </c>
      <c r="E54" s="6">
        <v>1</v>
      </c>
      <c r="F54" s="6">
        <v>2</v>
      </c>
      <c r="G54" s="6">
        <v>3</v>
      </c>
      <c r="H54" s="6">
        <v>4</v>
      </c>
      <c r="I54" s="6">
        <v>5</v>
      </c>
      <c r="J54" s="6">
        <v>6</v>
      </c>
      <c r="K54" s="6">
        <v>7</v>
      </c>
      <c r="L54" s="6">
        <v>9</v>
      </c>
      <c r="M54" s="6">
        <v>10</v>
      </c>
      <c r="N54" s="94"/>
      <c r="O54" s="57" t="s">
        <v>101</v>
      </c>
      <c r="P54" s="56" t="s">
        <v>104</v>
      </c>
      <c r="Q54" s="4"/>
      <c r="R54" s="4"/>
      <c r="S54" s="18"/>
      <c r="T54" s="18"/>
      <c r="U54" s="18"/>
      <c r="V54" s="4"/>
      <c r="W54" s="4"/>
      <c r="X54" s="4"/>
      <c r="Y54" s="176"/>
      <c r="AB54" s="30"/>
      <c r="AC54" s="30"/>
      <c r="AD54" s="4"/>
      <c r="AE54" s="29"/>
      <c r="AF54" s="25"/>
      <c r="AG54" s="25"/>
      <c r="AH54" s="25"/>
      <c r="AI54" s="25"/>
      <c r="AJ54" s="25"/>
      <c r="AK54" s="4"/>
      <c r="AL54" s="103" t="s">
        <v>35</v>
      </c>
      <c r="AM54" s="84" t="s">
        <v>88</v>
      </c>
      <c r="AN54" s="176"/>
      <c r="AO54" s="19"/>
      <c r="AP54" s="19"/>
      <c r="AQ54" s="19"/>
      <c r="AR54" s="19"/>
      <c r="AS54" s="4"/>
      <c r="AT54" s="29"/>
      <c r="AU54" s="29"/>
      <c r="AV54" s="46"/>
      <c r="AW54" s="42" t="s">
        <v>24</v>
      </c>
      <c r="AX54" s="42">
        <f>X50+AM50+AU50</f>
        <v>0.56666666666666665</v>
      </c>
      <c r="AY54" s="50"/>
    </row>
    <row r="55" spans="1:51">
      <c r="A55" s="258"/>
      <c r="B55" s="187"/>
      <c r="C55" s="188"/>
      <c r="D55" s="6" t="s">
        <v>13</v>
      </c>
      <c r="E55" s="35">
        <v>0</v>
      </c>
      <c r="F55" s="35">
        <v>0</v>
      </c>
      <c r="G55" s="35">
        <v>0.57999999999999996</v>
      </c>
      <c r="H55" s="35">
        <v>0.9</v>
      </c>
      <c r="I55" s="35">
        <v>1.1200000000000001</v>
      </c>
      <c r="J55" s="35">
        <v>1.24</v>
      </c>
      <c r="K55" s="35">
        <v>1.32</v>
      </c>
      <c r="L55" s="35">
        <v>1.46</v>
      </c>
      <c r="M55" s="35">
        <v>1.49</v>
      </c>
      <c r="N55" s="94"/>
      <c r="Q55" s="4"/>
      <c r="R55" s="4"/>
      <c r="S55" s="18"/>
      <c r="T55" s="18"/>
      <c r="U55" s="18"/>
      <c r="V55" s="4"/>
      <c r="W55" s="4"/>
      <c r="X55" s="4"/>
      <c r="Y55" s="176"/>
      <c r="AB55" s="30"/>
      <c r="AC55" s="30"/>
      <c r="AD55" s="4"/>
      <c r="AE55" s="29"/>
      <c r="AF55" s="25"/>
      <c r="AG55" s="25"/>
      <c r="AH55" s="25"/>
      <c r="AI55" s="25"/>
      <c r="AJ55" s="25"/>
      <c r="AK55" s="4"/>
      <c r="AL55" s="103" t="s">
        <v>36</v>
      </c>
      <c r="AM55" s="84" t="s">
        <v>89</v>
      </c>
      <c r="AN55" s="176"/>
      <c r="AO55" s="30"/>
      <c r="AP55" s="30"/>
      <c r="AQ55" s="30"/>
      <c r="AR55" s="30"/>
      <c r="AS55" s="4"/>
      <c r="AT55" s="29"/>
      <c r="AU55" s="29"/>
      <c r="AV55" s="46"/>
      <c r="AW55" s="41" t="s">
        <v>25</v>
      </c>
      <c r="AX55" s="41">
        <v>0</v>
      </c>
      <c r="AY55" s="50"/>
    </row>
    <row r="56" spans="1:51">
      <c r="A56" s="258"/>
      <c r="B56" s="189" t="s">
        <v>9</v>
      </c>
      <c r="C56" s="190"/>
      <c r="D56" s="7">
        <v>0.57999999999999996</v>
      </c>
      <c r="E56" s="191"/>
      <c r="F56" s="192"/>
      <c r="G56" s="192"/>
      <c r="H56" s="192"/>
      <c r="I56" s="192"/>
      <c r="J56" s="192"/>
      <c r="K56" s="48"/>
      <c r="L56" s="48"/>
      <c r="M56" s="48"/>
      <c r="N56" s="94"/>
      <c r="Q56" s="4"/>
      <c r="R56" s="4"/>
      <c r="S56" s="18"/>
      <c r="T56" s="18"/>
      <c r="U56" s="18"/>
      <c r="V56" s="4"/>
      <c r="W56" s="4"/>
      <c r="X56" s="4"/>
      <c r="Y56" s="176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103" t="s">
        <v>37</v>
      </c>
      <c r="AM56" s="84" t="s">
        <v>90</v>
      </c>
      <c r="AN56" s="176"/>
      <c r="AO56" s="156" t="s">
        <v>113</v>
      </c>
      <c r="AP56" s="157"/>
      <c r="AQ56" s="4"/>
      <c r="AR56" s="4"/>
      <c r="AS56" s="4"/>
      <c r="AT56" s="4"/>
      <c r="AU56" s="4"/>
      <c r="AV56" s="46"/>
      <c r="AW56" s="4"/>
      <c r="AX56" s="4"/>
      <c r="AY56" s="50"/>
    </row>
    <row r="57" spans="1:51" ht="30">
      <c r="A57" s="258"/>
      <c r="B57" s="52"/>
      <c r="C57" s="52"/>
      <c r="D57" s="52"/>
      <c r="E57" s="52"/>
      <c r="H57" s="52"/>
      <c r="I57" s="52"/>
      <c r="J57" s="52"/>
      <c r="K57" s="52"/>
      <c r="L57" s="52"/>
      <c r="M57" s="47"/>
      <c r="N57" s="94"/>
      <c r="Q57" s="4"/>
      <c r="R57" s="4"/>
      <c r="S57" s="18"/>
      <c r="T57" s="18"/>
      <c r="U57" s="18"/>
      <c r="V57" s="4"/>
      <c r="W57" s="4"/>
      <c r="X57" s="4"/>
      <c r="Y57" s="176"/>
      <c r="Z57" s="4"/>
      <c r="AC57" s="4"/>
      <c r="AD57" s="4"/>
      <c r="AE57" s="4"/>
      <c r="AF57" s="4"/>
      <c r="AG57" s="4"/>
      <c r="AH57" s="4"/>
      <c r="AI57" s="4"/>
      <c r="AJ57" s="4"/>
      <c r="AK57" s="4"/>
      <c r="AL57" s="58" t="s">
        <v>96</v>
      </c>
      <c r="AM57" s="56" t="s">
        <v>91</v>
      </c>
      <c r="AN57" s="176"/>
      <c r="AO57" s="44" t="s">
        <v>29</v>
      </c>
      <c r="AP57" s="44" t="s">
        <v>76</v>
      </c>
      <c r="AQ57" s="4"/>
      <c r="AR57" s="4"/>
      <c r="AS57" s="4"/>
      <c r="AT57" s="4"/>
      <c r="AU57" s="4"/>
      <c r="AV57" s="46"/>
      <c r="AW57" s="4"/>
      <c r="AX57" s="4"/>
      <c r="AY57" s="50"/>
    </row>
    <row r="58" spans="1:51" ht="30">
      <c r="A58" s="258"/>
      <c r="B58" s="161" t="s">
        <v>15</v>
      </c>
      <c r="C58" s="161"/>
      <c r="D58" s="161"/>
      <c r="E58" s="4"/>
      <c r="H58" s="4"/>
      <c r="I58" s="4"/>
      <c r="J58" s="4"/>
      <c r="K58" s="4"/>
      <c r="L58" s="4"/>
      <c r="M58" s="4"/>
      <c r="N58" s="94"/>
      <c r="Q58" s="4"/>
      <c r="R58" s="4"/>
      <c r="S58" s="18"/>
      <c r="T58" s="18"/>
      <c r="U58" s="18"/>
      <c r="V58" s="4"/>
      <c r="W58" s="4"/>
      <c r="X58" s="4"/>
      <c r="Y58" s="176"/>
      <c r="Z58" s="227" t="s">
        <v>182</v>
      </c>
      <c r="AA58" s="228"/>
      <c r="AC58" s="4"/>
      <c r="AD58" s="4"/>
      <c r="AE58" s="4"/>
      <c r="AF58" s="4"/>
      <c r="AG58" s="4"/>
      <c r="AH58" s="4"/>
      <c r="AI58" s="4"/>
      <c r="AJ58" s="4"/>
      <c r="AK58" s="4"/>
      <c r="AL58" s="103" t="s">
        <v>97</v>
      </c>
      <c r="AM58" s="84" t="s">
        <v>92</v>
      </c>
      <c r="AN58" s="176"/>
      <c r="AO58" s="44" t="s">
        <v>30</v>
      </c>
      <c r="AP58" s="44" t="s">
        <v>79</v>
      </c>
      <c r="AQ58" s="4"/>
      <c r="AR58" s="4"/>
      <c r="AS58" s="4"/>
      <c r="AT58" s="4"/>
      <c r="AU58" s="4"/>
      <c r="AV58" s="46"/>
      <c r="AW58" s="4"/>
      <c r="AX58" s="4"/>
      <c r="AY58" s="50"/>
    </row>
    <row r="59" spans="1:51" ht="30">
      <c r="A59" s="258"/>
      <c r="B59" s="5" t="s">
        <v>10</v>
      </c>
      <c r="C59" s="8">
        <f>(C52-3)/3</f>
        <v>0</v>
      </c>
      <c r="D59" s="77">
        <f>C59*100</f>
        <v>0</v>
      </c>
      <c r="E59" s="4"/>
      <c r="H59" s="4"/>
      <c r="I59" s="4"/>
      <c r="J59" s="4"/>
      <c r="K59" s="4"/>
      <c r="L59" s="4"/>
      <c r="M59" s="4"/>
      <c r="N59" s="94"/>
      <c r="Q59" s="4"/>
      <c r="R59" s="4"/>
      <c r="S59" s="18"/>
      <c r="T59" s="18"/>
      <c r="U59" s="18"/>
      <c r="V59" s="4"/>
      <c r="W59" s="4"/>
      <c r="X59" s="4"/>
      <c r="Y59" s="176"/>
      <c r="Z59" s="225" t="s">
        <v>208</v>
      </c>
      <c r="AA59" s="226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103" t="s">
        <v>98</v>
      </c>
      <c r="AM59" s="84" t="s">
        <v>93</v>
      </c>
      <c r="AN59" s="176"/>
      <c r="AO59" s="44" t="s">
        <v>31</v>
      </c>
      <c r="AP59" s="44" t="s">
        <v>82</v>
      </c>
      <c r="AQ59" s="4"/>
      <c r="AR59" s="4"/>
      <c r="AS59" s="4"/>
      <c r="AT59" s="4"/>
      <c r="AU59" s="4"/>
      <c r="AV59" s="46"/>
      <c r="AW59" s="4"/>
      <c r="AX59" s="4"/>
      <c r="AY59" s="50"/>
    </row>
    <row r="60" spans="1:51">
      <c r="A60" s="259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96"/>
      <c r="N60" s="49"/>
      <c r="O60" s="96"/>
      <c r="P60" s="96"/>
      <c r="Q60" s="96"/>
      <c r="R60" s="96"/>
      <c r="S60" s="79"/>
      <c r="T60" s="79"/>
      <c r="U60" s="79"/>
      <c r="V60" s="96"/>
      <c r="W60" s="96"/>
      <c r="X60" s="96"/>
      <c r="Y60" s="177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51"/>
    </row>
    <row r="62" spans="1:51" ht="20">
      <c r="A62" s="257"/>
      <c r="B62" s="168" t="s">
        <v>162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9"/>
    </row>
    <row r="63" spans="1:51" ht="37" customHeight="1">
      <c r="A63" s="258"/>
      <c r="B63" s="35" t="s">
        <v>0</v>
      </c>
      <c r="C63" s="35" t="s">
        <v>1</v>
      </c>
      <c r="D63" s="35" t="s">
        <v>2</v>
      </c>
      <c r="E63" s="35" t="s">
        <v>3</v>
      </c>
      <c r="F63" s="170" t="s">
        <v>8</v>
      </c>
      <c r="G63" s="35" t="s">
        <v>0</v>
      </c>
      <c r="H63" s="35" t="s">
        <v>1</v>
      </c>
      <c r="I63" s="35" t="s">
        <v>2</v>
      </c>
      <c r="J63" s="35" t="s">
        <v>3</v>
      </c>
      <c r="K63" s="35" t="s">
        <v>4</v>
      </c>
      <c r="L63" s="10" t="s">
        <v>5</v>
      </c>
      <c r="M63" s="23"/>
      <c r="N63" s="94"/>
      <c r="O63" s="156" t="s">
        <v>114</v>
      </c>
      <c r="P63" s="157"/>
      <c r="Q63" s="3"/>
      <c r="R63" s="171" t="s">
        <v>46</v>
      </c>
      <c r="S63" s="172"/>
      <c r="T63" s="172"/>
      <c r="U63" s="173"/>
      <c r="V63" s="3"/>
      <c r="W63" s="174" t="s">
        <v>52</v>
      </c>
      <c r="X63" s="175"/>
      <c r="Y63" s="176"/>
      <c r="Z63" s="178" t="s">
        <v>48</v>
      </c>
      <c r="AA63" s="179"/>
      <c r="AB63" s="179"/>
      <c r="AC63" s="180"/>
      <c r="AD63" s="3"/>
      <c r="AE63" s="178" t="s">
        <v>54</v>
      </c>
      <c r="AF63" s="179"/>
      <c r="AG63" s="179"/>
      <c r="AH63" s="179"/>
      <c r="AI63" s="179"/>
      <c r="AJ63" s="180"/>
      <c r="AK63" s="3"/>
      <c r="AL63" s="174" t="s">
        <v>55</v>
      </c>
      <c r="AM63" s="175"/>
      <c r="AN63" s="176"/>
      <c r="AO63" s="178" t="s">
        <v>49</v>
      </c>
      <c r="AP63" s="179"/>
      <c r="AQ63" s="179"/>
      <c r="AR63" s="180"/>
      <c r="AS63" s="4"/>
      <c r="AT63" s="174" t="s">
        <v>51</v>
      </c>
      <c r="AU63" s="175"/>
      <c r="AV63" s="36"/>
      <c r="AW63" s="174" t="s">
        <v>27</v>
      </c>
      <c r="AX63" s="175"/>
      <c r="AY63" s="50"/>
    </row>
    <row r="64" spans="1:51" ht="30">
      <c r="A64" s="258"/>
      <c r="B64" s="35" t="s">
        <v>1</v>
      </c>
      <c r="C64" s="2">
        <v>1</v>
      </c>
      <c r="D64" s="37">
        <v>3</v>
      </c>
      <c r="E64" s="37">
        <v>3</v>
      </c>
      <c r="F64" s="170"/>
      <c r="G64" s="35" t="s">
        <v>1</v>
      </c>
      <c r="H64" s="38">
        <f>C64/C67</f>
        <v>0.60000000000000009</v>
      </c>
      <c r="I64" s="37">
        <f>D64/D67</f>
        <v>0.6</v>
      </c>
      <c r="J64" s="37">
        <f>E64/E67</f>
        <v>0.6</v>
      </c>
      <c r="K64" s="37">
        <f>SUM(H64:J64)</f>
        <v>1.8000000000000003</v>
      </c>
      <c r="L64" s="2">
        <f>K64/C69</f>
        <v>0.60000000000000009</v>
      </c>
      <c r="M64" s="24"/>
      <c r="N64" s="94"/>
      <c r="O64" s="58" t="s">
        <v>17</v>
      </c>
      <c r="P64" s="56" t="s">
        <v>78</v>
      </c>
      <c r="Q64" s="18"/>
      <c r="R64" s="17" t="s">
        <v>26</v>
      </c>
      <c r="S64" s="35" t="s">
        <v>1</v>
      </c>
      <c r="T64" s="35" t="s">
        <v>2</v>
      </c>
      <c r="U64" s="35" t="s">
        <v>3</v>
      </c>
      <c r="V64" s="13"/>
      <c r="W64" s="32" t="s">
        <v>26</v>
      </c>
      <c r="X64" s="97" t="s">
        <v>53</v>
      </c>
      <c r="Y64" s="176"/>
      <c r="Z64" s="35" t="s">
        <v>32</v>
      </c>
      <c r="AA64" s="98" t="s">
        <v>47</v>
      </c>
      <c r="AB64" s="178" t="s">
        <v>43</v>
      </c>
      <c r="AC64" s="180"/>
      <c r="AD64" s="4"/>
      <c r="AE64" s="10" t="s">
        <v>26</v>
      </c>
      <c r="AF64" s="35" t="s">
        <v>35</v>
      </c>
      <c r="AG64" s="35" t="s">
        <v>36</v>
      </c>
      <c r="AH64" s="35" t="s">
        <v>37</v>
      </c>
      <c r="AI64" s="35" t="s">
        <v>97</v>
      </c>
      <c r="AJ64" s="35" t="s">
        <v>98</v>
      </c>
      <c r="AK64" s="4"/>
      <c r="AL64" s="10" t="s">
        <v>26</v>
      </c>
      <c r="AM64" s="97" t="s">
        <v>53</v>
      </c>
      <c r="AN64" s="176"/>
      <c r="AO64" s="10" t="s">
        <v>28</v>
      </c>
      <c r="AP64" s="10" t="s">
        <v>47</v>
      </c>
      <c r="AQ64" s="181" t="s">
        <v>43</v>
      </c>
      <c r="AR64" s="182"/>
      <c r="AS64" s="4"/>
      <c r="AT64" s="35" t="s">
        <v>26</v>
      </c>
      <c r="AU64" s="97" t="s">
        <v>53</v>
      </c>
      <c r="AV64" s="36"/>
      <c r="AW64" s="98" t="s">
        <v>26</v>
      </c>
      <c r="AX64" s="98" t="s">
        <v>50</v>
      </c>
      <c r="AY64" s="50"/>
    </row>
    <row r="65" spans="1:51">
      <c r="A65" s="258"/>
      <c r="B65" s="35" t="s">
        <v>2</v>
      </c>
      <c r="C65" s="37">
        <f>1/D64</f>
        <v>0.33333333333333331</v>
      </c>
      <c r="D65" s="2">
        <v>1</v>
      </c>
      <c r="E65" s="37">
        <v>1</v>
      </c>
      <c r="F65" s="170"/>
      <c r="G65" s="35" t="s">
        <v>2</v>
      </c>
      <c r="H65" s="37">
        <f>C65/C67</f>
        <v>0.2</v>
      </c>
      <c r="I65" s="38">
        <f>D65/D67</f>
        <v>0.2</v>
      </c>
      <c r="J65" s="37">
        <f>E65/E67</f>
        <v>0.2</v>
      </c>
      <c r="K65" s="37">
        <f>SUM(H65:J65)</f>
        <v>0.60000000000000009</v>
      </c>
      <c r="L65" s="2">
        <f>K65/C69</f>
        <v>0.20000000000000004</v>
      </c>
      <c r="M65" s="24"/>
      <c r="N65" s="94"/>
      <c r="O65" s="58" t="s">
        <v>18</v>
      </c>
      <c r="P65" s="56" t="s">
        <v>77</v>
      </c>
      <c r="Q65" s="18"/>
      <c r="R65" s="11" t="s">
        <v>17</v>
      </c>
      <c r="S65" s="9">
        <v>1</v>
      </c>
      <c r="T65" s="9">
        <v>-0.5</v>
      </c>
      <c r="U65" s="9">
        <v>0</v>
      </c>
      <c r="V65" s="3"/>
      <c r="W65" s="11" t="s">
        <v>17</v>
      </c>
      <c r="X65" s="1">
        <f>(S65*L64)+(T65*L65)+(U65*L66)</f>
        <v>0.50000000000000011</v>
      </c>
      <c r="Y65" s="176"/>
      <c r="Z65" s="15" t="s">
        <v>34</v>
      </c>
      <c r="AA65" s="15">
        <v>1</v>
      </c>
      <c r="AB65" s="15">
        <f>1/(1+AA65)</f>
        <v>0.5</v>
      </c>
      <c r="AC65" s="15"/>
      <c r="AD65" s="4"/>
      <c r="AE65" s="11" t="s">
        <v>17</v>
      </c>
      <c r="AF65" s="28">
        <v>0</v>
      </c>
      <c r="AG65" s="28">
        <v>0</v>
      </c>
      <c r="AH65" s="28">
        <v>0</v>
      </c>
      <c r="AI65" s="28">
        <v>0</v>
      </c>
      <c r="AJ65" s="28">
        <v>1</v>
      </c>
      <c r="AK65" s="4"/>
      <c r="AL65" s="11" t="s">
        <v>17</v>
      </c>
      <c r="AM65" s="1">
        <f>(AF65*AC66)+(AG65*AC67)+(AC68*AH65)+(AI65*AC70)+(AC71*AJ65)</f>
        <v>0.33333333333333331</v>
      </c>
      <c r="AN65" s="176"/>
      <c r="AO65" s="15" t="s">
        <v>29</v>
      </c>
      <c r="AP65" s="15">
        <v>2</v>
      </c>
      <c r="AQ65" s="15">
        <f>1/(1+AP65)</f>
        <v>0.33333333333333331</v>
      </c>
      <c r="AR65" s="15"/>
      <c r="AS65" s="4"/>
      <c r="AT65" s="11" t="s">
        <v>17</v>
      </c>
      <c r="AU65" s="1">
        <f>AR66</f>
        <v>0.33333333333333331</v>
      </c>
      <c r="AV65" s="36"/>
      <c r="AW65" s="40" t="s">
        <v>63</v>
      </c>
      <c r="AX65" s="40">
        <v>0</v>
      </c>
      <c r="AY65" s="50"/>
    </row>
    <row r="66" spans="1:51" ht="30">
      <c r="A66" s="258"/>
      <c r="B66" s="35" t="s">
        <v>3</v>
      </c>
      <c r="C66" s="37">
        <f>1/E64</f>
        <v>0.33333333333333331</v>
      </c>
      <c r="D66" s="37">
        <f>1/E65</f>
        <v>1</v>
      </c>
      <c r="E66" s="2">
        <v>1</v>
      </c>
      <c r="F66" s="170"/>
      <c r="G66" s="35" t="s">
        <v>3</v>
      </c>
      <c r="H66" s="37">
        <f>C66/C67</f>
        <v>0.2</v>
      </c>
      <c r="I66" s="37">
        <f>D66/D67</f>
        <v>0.2</v>
      </c>
      <c r="J66" s="38">
        <f>E66/E67</f>
        <v>0.2</v>
      </c>
      <c r="K66" s="37">
        <f>SUM(H66:J66)</f>
        <v>0.60000000000000009</v>
      </c>
      <c r="L66" s="2">
        <f>K66/C69</f>
        <v>0.20000000000000004</v>
      </c>
      <c r="M66" s="24"/>
      <c r="N66" s="94"/>
      <c r="O66" s="58" t="s">
        <v>20</v>
      </c>
      <c r="P66" s="56" t="s">
        <v>80</v>
      </c>
      <c r="Q66" s="18"/>
      <c r="R66" s="11" t="s">
        <v>18</v>
      </c>
      <c r="S66" s="9">
        <v>-0.5</v>
      </c>
      <c r="T66" s="9">
        <v>1</v>
      </c>
      <c r="U66" s="9">
        <v>0</v>
      </c>
      <c r="V66" s="19"/>
      <c r="W66" s="11" t="s">
        <v>18</v>
      </c>
      <c r="X66" s="1">
        <f>(S66*L64)+(T66*L65)+(U66*L66)</f>
        <v>-0.1</v>
      </c>
      <c r="Y66" s="176"/>
      <c r="Z66" s="16" t="s">
        <v>35</v>
      </c>
      <c r="AA66" s="16" t="s">
        <v>44</v>
      </c>
      <c r="AB66" s="16">
        <v>1</v>
      </c>
      <c r="AC66" s="16">
        <f>AB66*AB65</f>
        <v>0.5</v>
      </c>
      <c r="AD66" s="4"/>
      <c r="AE66" s="11" t="s">
        <v>18</v>
      </c>
      <c r="AF66" s="28">
        <v>0</v>
      </c>
      <c r="AG66" s="28">
        <v>0</v>
      </c>
      <c r="AH66" s="28">
        <v>0</v>
      </c>
      <c r="AI66" s="28">
        <v>0</v>
      </c>
      <c r="AJ66" s="28">
        <v>-1</v>
      </c>
      <c r="AK66" s="4"/>
      <c r="AL66" s="11" t="s">
        <v>18</v>
      </c>
      <c r="AM66" s="1">
        <f>(AF66*AC66)+(AG66*AC67)+(AC68*AH66)+(AI66*AC70)+(AC71*AJ66)</f>
        <v>-0.33333333333333331</v>
      </c>
      <c r="AN66" s="176"/>
      <c r="AO66" s="16" t="s">
        <v>45</v>
      </c>
      <c r="AP66" s="16" t="s">
        <v>44</v>
      </c>
      <c r="AQ66" s="16">
        <v>1</v>
      </c>
      <c r="AR66" s="16">
        <f>AQ66*AQ65</f>
        <v>0.33333333333333331</v>
      </c>
      <c r="AS66" s="4"/>
      <c r="AT66" s="11" t="s">
        <v>18</v>
      </c>
      <c r="AU66" s="1">
        <f>AR67</f>
        <v>0.33333333333333331</v>
      </c>
      <c r="AV66" s="36"/>
      <c r="AW66" s="40" t="s">
        <v>16</v>
      </c>
      <c r="AX66" s="41">
        <v>0</v>
      </c>
      <c r="AY66" s="50"/>
    </row>
    <row r="67" spans="1:51">
      <c r="A67" s="258"/>
      <c r="B67" s="97" t="s">
        <v>4</v>
      </c>
      <c r="C67" s="39">
        <f>SUM(C64:C66)</f>
        <v>1.6666666666666665</v>
      </c>
      <c r="D67" s="39">
        <f>SUM(D64:D66)</f>
        <v>5</v>
      </c>
      <c r="E67" s="39">
        <f>SUM(E64:E66)</f>
        <v>5</v>
      </c>
      <c r="F67" s="170"/>
      <c r="G67" s="97" t="s">
        <v>4</v>
      </c>
      <c r="H67" s="39">
        <f>SUM(H64:H66)</f>
        <v>1</v>
      </c>
      <c r="I67" s="39">
        <f>SUM(I64:I66)</f>
        <v>1</v>
      </c>
      <c r="J67" s="39">
        <f>SUM(J64:J66)</f>
        <v>1</v>
      </c>
      <c r="K67" s="39">
        <f>SUM(K64:K66)</f>
        <v>3.0000000000000004</v>
      </c>
      <c r="L67" s="39">
        <f>SUM(L64:L66)</f>
        <v>1.0000000000000002</v>
      </c>
      <c r="M67" s="25"/>
      <c r="N67" s="94"/>
      <c r="O67" s="58" t="s">
        <v>21</v>
      </c>
      <c r="P67" s="56" t="s">
        <v>81</v>
      </c>
      <c r="Q67" s="18"/>
      <c r="R67" s="11" t="s">
        <v>20</v>
      </c>
      <c r="S67" s="9">
        <v>0</v>
      </c>
      <c r="T67" s="9">
        <v>0.5</v>
      </c>
      <c r="U67" s="9">
        <v>0</v>
      </c>
      <c r="V67" s="19"/>
      <c r="W67" s="11" t="s">
        <v>20</v>
      </c>
      <c r="X67" s="1">
        <f>(S67*L64)+(T67*L65)+(U67*L66)</f>
        <v>0.10000000000000002</v>
      </c>
      <c r="Y67" s="176"/>
      <c r="Z67" s="16" t="s">
        <v>36</v>
      </c>
      <c r="AA67" s="16" t="s">
        <v>44</v>
      </c>
      <c r="AB67" s="16">
        <v>1</v>
      </c>
      <c r="AC67" s="16">
        <f>AB67*AB65</f>
        <v>0.5</v>
      </c>
      <c r="AD67" s="4"/>
      <c r="AE67" s="11" t="s">
        <v>20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4"/>
      <c r="AL67" s="11" t="s">
        <v>20</v>
      </c>
      <c r="AM67" s="1">
        <f>(AF67*AC66)+(AG67*AC67)+(AH67*AC68)+(AI67*AC70)+(AJ67*AC71)</f>
        <v>0</v>
      </c>
      <c r="AN67" s="176"/>
      <c r="AO67" s="16" t="s">
        <v>58</v>
      </c>
      <c r="AP67" s="16" t="s">
        <v>44</v>
      </c>
      <c r="AQ67" s="16">
        <v>1</v>
      </c>
      <c r="AR67" s="16">
        <f>AQ67*AQ65</f>
        <v>0.33333333333333331</v>
      </c>
      <c r="AS67" s="4"/>
      <c r="AT67" s="11" t="s">
        <v>20</v>
      </c>
      <c r="AU67" s="1">
        <f>AR69</f>
        <v>0.5</v>
      </c>
      <c r="AV67" s="36"/>
      <c r="AW67" s="42" t="s">
        <v>17</v>
      </c>
      <c r="AX67" s="42">
        <f>X65+AM65+AU65</f>
        <v>1.1666666666666667</v>
      </c>
      <c r="AY67" s="50"/>
    </row>
    <row r="68" spans="1:51" ht="45">
      <c r="A68" s="258"/>
      <c r="B68" s="54"/>
      <c r="C68" s="54"/>
      <c r="D68" s="54"/>
      <c r="E68" s="54"/>
      <c r="F68" s="54"/>
      <c r="G68" s="54"/>
      <c r="H68" s="54"/>
      <c r="I68" s="54"/>
      <c r="J68" s="54"/>
      <c r="M68" s="47"/>
      <c r="N68" s="94"/>
      <c r="O68" s="58" t="s">
        <v>23</v>
      </c>
      <c r="P68" s="56" t="s">
        <v>83</v>
      </c>
      <c r="Q68" s="4"/>
      <c r="R68" s="11" t="s">
        <v>21</v>
      </c>
      <c r="S68" s="9">
        <v>0</v>
      </c>
      <c r="T68" s="9">
        <v>-0.5</v>
      </c>
      <c r="U68" s="9">
        <v>0</v>
      </c>
      <c r="V68" s="19"/>
      <c r="W68" s="11" t="s">
        <v>21</v>
      </c>
      <c r="X68" s="1">
        <f>(S68*L64)+(T68*L65)+(U68*L66)</f>
        <v>-0.10000000000000002</v>
      </c>
      <c r="Y68" s="176"/>
      <c r="Z68" s="16" t="s">
        <v>37</v>
      </c>
      <c r="AA68" s="16" t="s">
        <v>44</v>
      </c>
      <c r="AB68" s="16">
        <v>1</v>
      </c>
      <c r="AC68" s="16">
        <f>AB68*AB65</f>
        <v>0.5</v>
      </c>
      <c r="AD68" s="4"/>
      <c r="AE68" s="11" t="s">
        <v>21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4"/>
      <c r="AL68" s="11" t="s">
        <v>21</v>
      </c>
      <c r="AM68" s="1">
        <f>(AF68*AC66)+(AG68*AC67)+(AH68*AC68)+(AI68*AC70)+(AJ68*AC71)</f>
        <v>0</v>
      </c>
      <c r="AN68" s="176"/>
      <c r="AO68" s="15" t="s">
        <v>30</v>
      </c>
      <c r="AP68" s="15">
        <v>1</v>
      </c>
      <c r="AQ68" s="15">
        <f>1/(1+AP68)</f>
        <v>0.5</v>
      </c>
      <c r="AR68" s="15"/>
      <c r="AS68" s="4"/>
      <c r="AT68" s="11" t="s">
        <v>21</v>
      </c>
      <c r="AU68" s="1">
        <f>AR70</f>
        <v>0.5</v>
      </c>
      <c r="AV68" s="36"/>
      <c r="AW68" s="42" t="s">
        <v>18</v>
      </c>
      <c r="AX68" s="42">
        <f>X66+AM66++AU66</f>
        <v>-0.10000000000000003</v>
      </c>
      <c r="AY68" s="50"/>
    </row>
    <row r="69" spans="1:51" ht="30">
      <c r="A69" s="258"/>
      <c r="B69" s="98" t="s">
        <v>6</v>
      </c>
      <c r="C69" s="35">
        <v>3</v>
      </c>
      <c r="D69" s="4"/>
      <c r="E69" s="4"/>
      <c r="F69" s="4"/>
      <c r="G69" s="4"/>
      <c r="H69" s="4"/>
      <c r="I69" s="4"/>
      <c r="J69" s="4"/>
      <c r="M69" s="4"/>
      <c r="N69" s="94"/>
      <c r="O69" s="58" t="s">
        <v>24</v>
      </c>
      <c r="P69" s="56" t="s">
        <v>84</v>
      </c>
      <c r="Q69" s="4"/>
      <c r="R69" s="11" t="s">
        <v>23</v>
      </c>
      <c r="S69" s="9">
        <v>1</v>
      </c>
      <c r="T69" s="9">
        <v>0</v>
      </c>
      <c r="U69" s="9">
        <v>-0.5</v>
      </c>
      <c r="V69" s="19"/>
      <c r="W69" s="11" t="s">
        <v>23</v>
      </c>
      <c r="X69" s="1">
        <f>(S69*L64)+(T69*L65)+(U69*L66)</f>
        <v>0.50000000000000011</v>
      </c>
      <c r="Y69" s="176"/>
      <c r="Z69" s="31" t="s">
        <v>96</v>
      </c>
      <c r="AA69" s="31">
        <v>2</v>
      </c>
      <c r="AB69" s="31">
        <f>1/(1+AA69)</f>
        <v>0.33333333333333331</v>
      </c>
      <c r="AC69" s="31"/>
      <c r="AD69" s="4"/>
      <c r="AE69" s="11" t="s">
        <v>23</v>
      </c>
      <c r="AF69" s="28">
        <v>0</v>
      </c>
      <c r="AG69" s="28">
        <v>-1</v>
      </c>
      <c r="AH69" s="28">
        <v>0</v>
      </c>
      <c r="AI69" s="28">
        <v>0</v>
      </c>
      <c r="AJ69" s="28">
        <v>1</v>
      </c>
      <c r="AK69" s="4"/>
      <c r="AL69" s="11" t="s">
        <v>23</v>
      </c>
      <c r="AM69" s="1">
        <f>(AC66*AF69)+(AG69*AC67)+(AC68*AH69)+(AI69*AC70)+(AC71*AJ69)</f>
        <v>-0.16666666666666669</v>
      </c>
      <c r="AN69" s="176"/>
      <c r="AO69" s="16" t="s">
        <v>59</v>
      </c>
      <c r="AP69" s="16" t="s">
        <v>44</v>
      </c>
      <c r="AQ69" s="16">
        <v>1</v>
      </c>
      <c r="AR69" s="16">
        <f>AQ69*AQ68</f>
        <v>0.5</v>
      </c>
      <c r="AS69" s="4"/>
      <c r="AT69" s="11" t="s">
        <v>23</v>
      </c>
      <c r="AU69" s="1">
        <f>AR72</f>
        <v>0.25</v>
      </c>
      <c r="AV69" s="36"/>
      <c r="AW69" s="41" t="s">
        <v>19</v>
      </c>
      <c r="AX69" s="41">
        <v>0</v>
      </c>
      <c r="AY69" s="50"/>
    </row>
    <row r="70" spans="1:51">
      <c r="A70" s="258"/>
      <c r="B70" s="53"/>
      <c r="C70" s="53"/>
      <c r="D70" s="53"/>
      <c r="E70" s="53"/>
      <c r="F70" s="53"/>
      <c r="G70" s="53"/>
      <c r="H70" s="53"/>
      <c r="I70" s="53"/>
      <c r="J70" s="53"/>
      <c r="M70" s="26"/>
      <c r="N70" s="94"/>
      <c r="O70" s="4"/>
      <c r="P70" s="4"/>
      <c r="Q70" s="4"/>
      <c r="R70" s="11" t="s">
        <v>24</v>
      </c>
      <c r="S70" s="9">
        <v>-0.5</v>
      </c>
      <c r="T70" s="9">
        <v>0</v>
      </c>
      <c r="U70" s="9">
        <v>1</v>
      </c>
      <c r="V70" s="19"/>
      <c r="W70" s="11" t="s">
        <v>24</v>
      </c>
      <c r="X70" s="1">
        <f>(S70*L64)+(T70*67)+(U70*L66)</f>
        <v>-0.1</v>
      </c>
      <c r="Y70" s="176"/>
      <c r="Z70" s="16" t="s">
        <v>97</v>
      </c>
      <c r="AA70" s="16" t="s">
        <v>44</v>
      </c>
      <c r="AB70" s="16">
        <v>1</v>
      </c>
      <c r="AC70" s="16">
        <f>AB70*AB69</f>
        <v>0.33333333333333331</v>
      </c>
      <c r="AD70" s="4"/>
      <c r="AE70" s="11" t="s">
        <v>24</v>
      </c>
      <c r="AF70" s="28">
        <v>0</v>
      </c>
      <c r="AG70" s="28">
        <v>1</v>
      </c>
      <c r="AH70" s="28">
        <v>0</v>
      </c>
      <c r="AI70" s="28">
        <v>0</v>
      </c>
      <c r="AJ70" s="28">
        <v>-1</v>
      </c>
      <c r="AK70" s="4"/>
      <c r="AL70" s="11" t="s">
        <v>24</v>
      </c>
      <c r="AM70" s="1">
        <f>(AC66*AF70)+(AC67*AG70)+(AC68*AH70)+(AI70*AC70)+(AC71*AJ70)</f>
        <v>0.16666666666666669</v>
      </c>
      <c r="AN70" s="176"/>
      <c r="AO70" s="16" t="s">
        <v>60</v>
      </c>
      <c r="AP70" s="16" t="s">
        <v>44</v>
      </c>
      <c r="AQ70" s="16">
        <v>1</v>
      </c>
      <c r="AR70" s="16">
        <f>AQ70*AQ68</f>
        <v>0.5</v>
      </c>
      <c r="AS70" s="4"/>
      <c r="AT70" s="11" t="s">
        <v>24</v>
      </c>
      <c r="AU70" s="1">
        <f>AR73</f>
        <v>0.25</v>
      </c>
      <c r="AV70" s="36"/>
      <c r="AW70" s="42" t="s">
        <v>20</v>
      </c>
      <c r="AX70" s="42">
        <f>X67+AM67+AU67</f>
        <v>0.6</v>
      </c>
      <c r="AY70" s="50"/>
    </row>
    <row r="71" spans="1:51">
      <c r="A71" s="258"/>
      <c r="B71" s="183" t="s">
        <v>14</v>
      </c>
      <c r="C71" s="183"/>
      <c r="D71" s="4"/>
      <c r="E71" s="35" t="s">
        <v>38</v>
      </c>
      <c r="F71" s="35" t="s">
        <v>39</v>
      </c>
      <c r="G71" s="35" t="s">
        <v>40</v>
      </c>
      <c r="H71" s="10" t="s">
        <v>41</v>
      </c>
      <c r="I71" s="10" t="s">
        <v>42</v>
      </c>
      <c r="J71" s="4"/>
      <c r="M71" s="4"/>
      <c r="N71" s="94"/>
      <c r="O71" s="156" t="s">
        <v>112</v>
      </c>
      <c r="P71" s="157"/>
      <c r="Q71" s="4"/>
      <c r="R71" s="33"/>
      <c r="S71" s="25"/>
      <c r="T71" s="25"/>
      <c r="U71" s="25"/>
      <c r="V71" s="30"/>
      <c r="W71" s="29"/>
      <c r="X71" s="29"/>
      <c r="Y71" s="176"/>
      <c r="Z71" s="16" t="s">
        <v>98</v>
      </c>
      <c r="AA71" s="16" t="s">
        <v>44</v>
      </c>
      <c r="AB71" s="16">
        <v>1</v>
      </c>
      <c r="AC71" s="16">
        <f>AB71*AB69</f>
        <v>0.33333333333333331</v>
      </c>
      <c r="AD71" s="4"/>
      <c r="AE71" s="29"/>
      <c r="AF71" s="25"/>
      <c r="AG71" s="25"/>
      <c r="AH71" s="25"/>
      <c r="AI71" s="25"/>
      <c r="AJ71" s="25"/>
      <c r="AK71" s="4"/>
      <c r="AL71" s="29"/>
      <c r="AM71" s="29"/>
      <c r="AN71" s="176"/>
      <c r="AO71" s="15" t="s">
        <v>31</v>
      </c>
      <c r="AP71" s="15">
        <v>3</v>
      </c>
      <c r="AQ71" s="15">
        <f>1/(1+AP71)</f>
        <v>0.25</v>
      </c>
      <c r="AR71" s="15"/>
      <c r="AS71" s="4"/>
      <c r="AT71" s="29"/>
      <c r="AU71" s="29"/>
      <c r="AV71" s="46"/>
      <c r="AW71" s="42" t="s">
        <v>21</v>
      </c>
      <c r="AX71" s="42">
        <f>X68+AM68+AU68</f>
        <v>0.39999999999999997</v>
      </c>
      <c r="AY71" s="50"/>
    </row>
    <row r="72" spans="1:51" ht="30">
      <c r="A72" s="258"/>
      <c r="B72" s="98" t="s">
        <v>7</v>
      </c>
      <c r="C72" s="76">
        <f>SUM(L64*C67,L65*D67,L66*E67)</f>
        <v>3</v>
      </c>
      <c r="D72" s="4"/>
      <c r="E72" s="35">
        <v>1</v>
      </c>
      <c r="F72" s="35">
        <v>3</v>
      </c>
      <c r="G72" s="35">
        <v>5</v>
      </c>
      <c r="H72" s="35">
        <v>7</v>
      </c>
      <c r="I72" s="35">
        <v>9</v>
      </c>
      <c r="J72" s="4"/>
      <c r="M72" s="4"/>
      <c r="N72" s="94"/>
      <c r="O72" s="57" t="s">
        <v>99</v>
      </c>
      <c r="P72" s="56" t="s">
        <v>102</v>
      </c>
      <c r="Q72" s="4"/>
      <c r="R72" s="33"/>
      <c r="S72" s="25"/>
      <c r="T72" s="25"/>
      <c r="U72" s="25"/>
      <c r="V72" s="30"/>
      <c r="W72" s="29"/>
      <c r="X72" s="29"/>
      <c r="Y72" s="176"/>
      <c r="Z72" s="30"/>
      <c r="AA72" s="30"/>
      <c r="AB72" s="30"/>
      <c r="AC72" s="30"/>
      <c r="AD72" s="4"/>
      <c r="AE72" s="29"/>
      <c r="AF72" s="25"/>
      <c r="AG72" s="25"/>
      <c r="AH72" s="25"/>
      <c r="AI72" s="25"/>
      <c r="AJ72" s="25"/>
      <c r="AK72" s="4"/>
      <c r="AL72" s="156" t="s">
        <v>115</v>
      </c>
      <c r="AM72" s="157"/>
      <c r="AN72" s="176"/>
      <c r="AO72" s="16" t="s">
        <v>61</v>
      </c>
      <c r="AP72" s="16" t="s">
        <v>44</v>
      </c>
      <c r="AQ72" s="16">
        <v>1</v>
      </c>
      <c r="AR72" s="16">
        <f>AQ72*AQ71</f>
        <v>0.25</v>
      </c>
      <c r="AS72" s="4"/>
      <c r="AT72" s="29"/>
      <c r="AU72" s="29"/>
      <c r="AV72" s="46"/>
      <c r="AW72" s="41" t="s">
        <v>22</v>
      </c>
      <c r="AX72" s="41">
        <v>0</v>
      </c>
      <c r="AY72" s="50"/>
    </row>
    <row r="73" spans="1:51" ht="30">
      <c r="A73" s="258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26"/>
      <c r="N73" s="94"/>
      <c r="O73" s="57" t="s">
        <v>100</v>
      </c>
      <c r="P73" s="56" t="s">
        <v>103</v>
      </c>
      <c r="Q73" s="4"/>
      <c r="R73" s="4"/>
      <c r="S73" s="18"/>
      <c r="T73" s="18"/>
      <c r="U73" s="18"/>
      <c r="V73" s="19"/>
      <c r="W73" s="4"/>
      <c r="X73" s="4"/>
      <c r="Y73" s="176"/>
      <c r="Z73" s="30"/>
      <c r="AA73" s="30"/>
      <c r="AB73" s="30"/>
      <c r="AC73" s="30"/>
      <c r="AD73" s="4"/>
      <c r="AE73" s="29"/>
      <c r="AF73" s="25"/>
      <c r="AG73" s="25"/>
      <c r="AH73" s="25"/>
      <c r="AI73" s="25"/>
      <c r="AJ73" s="25"/>
      <c r="AK73" s="4"/>
      <c r="AL73" s="58" t="s">
        <v>34</v>
      </c>
      <c r="AM73" s="56" t="s">
        <v>87</v>
      </c>
      <c r="AN73" s="176"/>
      <c r="AO73" s="16" t="s">
        <v>62</v>
      </c>
      <c r="AP73" s="16" t="s">
        <v>44</v>
      </c>
      <c r="AQ73" s="16">
        <v>1</v>
      </c>
      <c r="AR73" s="16">
        <f>AQ73*AQ71</f>
        <v>0.25</v>
      </c>
      <c r="AS73" s="4"/>
      <c r="AT73" s="29"/>
      <c r="AU73" s="29"/>
      <c r="AV73" s="46"/>
      <c r="AW73" s="42" t="s">
        <v>23</v>
      </c>
      <c r="AX73" s="42">
        <f>X69+AM69+AU69</f>
        <v>0.58333333333333348</v>
      </c>
      <c r="AY73" s="50"/>
    </row>
    <row r="74" spans="1:51" ht="30">
      <c r="A74" s="258"/>
      <c r="B74" s="185" t="s">
        <v>11</v>
      </c>
      <c r="C74" s="186"/>
      <c r="D74" s="6" t="s">
        <v>12</v>
      </c>
      <c r="E74" s="6">
        <v>1</v>
      </c>
      <c r="F74" s="6">
        <v>2</v>
      </c>
      <c r="G74" s="6">
        <v>3</v>
      </c>
      <c r="H74" s="6">
        <v>4</v>
      </c>
      <c r="I74" s="6">
        <v>5</v>
      </c>
      <c r="J74" s="6">
        <v>6</v>
      </c>
      <c r="K74" s="6">
        <v>7</v>
      </c>
      <c r="L74" s="6">
        <v>9</v>
      </c>
      <c r="M74" s="6">
        <v>10</v>
      </c>
      <c r="N74" s="94"/>
      <c r="O74" s="57" t="s">
        <v>101</v>
      </c>
      <c r="P74" s="56" t="s">
        <v>104</v>
      </c>
      <c r="Q74" s="4"/>
      <c r="R74" s="4"/>
      <c r="S74" s="18"/>
      <c r="T74" s="18"/>
      <c r="U74" s="18"/>
      <c r="V74" s="4"/>
      <c r="W74" s="4"/>
      <c r="X74" s="4"/>
      <c r="Y74" s="176"/>
      <c r="AB74" s="30"/>
      <c r="AC74" s="30"/>
      <c r="AD74" s="4"/>
      <c r="AE74" s="29"/>
      <c r="AF74" s="25"/>
      <c r="AG74" s="25"/>
      <c r="AH74" s="25"/>
      <c r="AI74" s="25"/>
      <c r="AJ74" s="25"/>
      <c r="AK74" s="4"/>
      <c r="AL74" s="103" t="s">
        <v>35</v>
      </c>
      <c r="AM74" s="84" t="s">
        <v>88</v>
      </c>
      <c r="AN74" s="176"/>
      <c r="AO74" s="19"/>
      <c r="AP74" s="19"/>
      <c r="AQ74" s="19"/>
      <c r="AR74" s="19"/>
      <c r="AS74" s="4"/>
      <c r="AT74" s="29"/>
      <c r="AU74" s="29"/>
      <c r="AV74" s="46"/>
      <c r="AW74" s="42" t="s">
        <v>24</v>
      </c>
      <c r="AX74" s="42">
        <f>X70+AM70+AU70</f>
        <v>0.31666666666666665</v>
      </c>
      <c r="AY74" s="50"/>
    </row>
    <row r="75" spans="1:51">
      <c r="A75" s="258"/>
      <c r="B75" s="187"/>
      <c r="C75" s="188"/>
      <c r="D75" s="6" t="s">
        <v>13</v>
      </c>
      <c r="E75" s="35">
        <v>0</v>
      </c>
      <c r="F75" s="35">
        <v>0</v>
      </c>
      <c r="G75" s="35">
        <v>0.57999999999999996</v>
      </c>
      <c r="H75" s="35">
        <v>0.9</v>
      </c>
      <c r="I75" s="35">
        <v>1.1200000000000001</v>
      </c>
      <c r="J75" s="35">
        <v>1.24</v>
      </c>
      <c r="K75" s="35">
        <v>1.32</v>
      </c>
      <c r="L75" s="35">
        <v>1.46</v>
      </c>
      <c r="M75" s="35">
        <v>1.49</v>
      </c>
      <c r="N75" s="94"/>
      <c r="Q75" s="4"/>
      <c r="R75" s="4"/>
      <c r="S75" s="18"/>
      <c r="T75" s="18"/>
      <c r="U75" s="18"/>
      <c r="V75" s="4"/>
      <c r="W75" s="4"/>
      <c r="X75" s="4"/>
      <c r="Y75" s="176"/>
      <c r="AB75" s="30"/>
      <c r="AC75" s="30"/>
      <c r="AD75" s="4"/>
      <c r="AE75" s="29"/>
      <c r="AF75" s="25"/>
      <c r="AG75" s="25"/>
      <c r="AH75" s="25"/>
      <c r="AI75" s="25"/>
      <c r="AJ75" s="25"/>
      <c r="AK75" s="4"/>
      <c r="AL75" s="103" t="s">
        <v>36</v>
      </c>
      <c r="AM75" s="84" t="s">
        <v>89</v>
      </c>
      <c r="AN75" s="176"/>
      <c r="AO75" s="30"/>
      <c r="AP75" s="30"/>
      <c r="AQ75" s="30"/>
      <c r="AR75" s="30"/>
      <c r="AS75" s="4"/>
      <c r="AT75" s="29"/>
      <c r="AU75" s="29"/>
      <c r="AV75" s="46"/>
      <c r="AW75" s="41" t="s">
        <v>25</v>
      </c>
      <c r="AX75" s="41">
        <v>0</v>
      </c>
      <c r="AY75" s="50"/>
    </row>
    <row r="76" spans="1:51">
      <c r="A76" s="258"/>
      <c r="B76" s="189" t="s">
        <v>9</v>
      </c>
      <c r="C76" s="190"/>
      <c r="D76" s="7">
        <v>0.57999999999999996</v>
      </c>
      <c r="E76" s="191"/>
      <c r="F76" s="192"/>
      <c r="G76" s="192"/>
      <c r="H76" s="192"/>
      <c r="I76" s="192"/>
      <c r="J76" s="192"/>
      <c r="K76" s="48"/>
      <c r="L76" s="48"/>
      <c r="M76" s="48"/>
      <c r="N76" s="94"/>
      <c r="Q76" s="4"/>
      <c r="R76" s="4"/>
      <c r="S76" s="18"/>
      <c r="T76" s="18"/>
      <c r="U76" s="18"/>
      <c r="V76" s="4"/>
      <c r="W76" s="4"/>
      <c r="X76" s="4"/>
      <c r="Y76" s="176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103" t="s">
        <v>37</v>
      </c>
      <c r="AM76" s="84" t="s">
        <v>90</v>
      </c>
      <c r="AN76" s="176"/>
      <c r="AO76" s="156" t="s">
        <v>113</v>
      </c>
      <c r="AP76" s="157"/>
      <c r="AQ76" s="4"/>
      <c r="AR76" s="4"/>
      <c r="AS76" s="4"/>
      <c r="AT76" s="4"/>
      <c r="AU76" s="4"/>
      <c r="AV76" s="46"/>
      <c r="AW76" s="4"/>
      <c r="AX76" s="4"/>
      <c r="AY76" s="50"/>
    </row>
    <row r="77" spans="1:51" ht="30">
      <c r="A77" s="258"/>
      <c r="B77" s="52"/>
      <c r="C77" s="52"/>
      <c r="D77" s="52"/>
      <c r="E77" s="52"/>
      <c r="H77" s="52"/>
      <c r="I77" s="52"/>
      <c r="J77" s="52"/>
      <c r="K77" s="52"/>
      <c r="L77" s="52"/>
      <c r="M77" s="47"/>
      <c r="N77" s="94"/>
      <c r="Q77" s="4"/>
      <c r="R77" s="4"/>
      <c r="S77" s="18"/>
      <c r="T77" s="18"/>
      <c r="U77" s="18"/>
      <c r="V77" s="4"/>
      <c r="W77" s="4"/>
      <c r="X77" s="4"/>
      <c r="Y77" s="176"/>
      <c r="Z77" s="4"/>
      <c r="AC77" s="4"/>
      <c r="AD77" s="4"/>
      <c r="AE77" s="4"/>
      <c r="AF77" s="4"/>
      <c r="AG77" s="4"/>
      <c r="AH77" s="4"/>
      <c r="AI77" s="4"/>
      <c r="AJ77" s="4"/>
      <c r="AK77" s="4"/>
      <c r="AL77" s="58" t="s">
        <v>96</v>
      </c>
      <c r="AM77" s="56" t="s">
        <v>91</v>
      </c>
      <c r="AN77" s="176"/>
      <c r="AO77" s="44" t="s">
        <v>29</v>
      </c>
      <c r="AP77" s="44" t="s">
        <v>76</v>
      </c>
      <c r="AQ77" s="4"/>
      <c r="AR77" s="4"/>
      <c r="AS77" s="4"/>
      <c r="AT77" s="4"/>
      <c r="AU77" s="4"/>
      <c r="AV77" s="46"/>
      <c r="AW77" s="4"/>
      <c r="AX77" s="4"/>
      <c r="AY77" s="50"/>
    </row>
    <row r="78" spans="1:51" ht="30">
      <c r="A78" s="258"/>
      <c r="B78" s="161" t="s">
        <v>15</v>
      </c>
      <c r="C78" s="161"/>
      <c r="D78" s="161"/>
      <c r="E78" s="4"/>
      <c r="H78" s="4"/>
      <c r="I78" s="4"/>
      <c r="J78" s="4"/>
      <c r="K78" s="4"/>
      <c r="L78" s="4"/>
      <c r="M78" s="4"/>
      <c r="N78" s="94"/>
      <c r="Q78" s="4"/>
      <c r="R78" s="4"/>
      <c r="S78" s="18"/>
      <c r="T78" s="18"/>
      <c r="U78" s="18"/>
      <c r="V78" s="4"/>
      <c r="W78" s="4"/>
      <c r="X78" s="4"/>
      <c r="Y78" s="176"/>
      <c r="Z78" s="227" t="s">
        <v>182</v>
      </c>
      <c r="AA78" s="228"/>
      <c r="AC78" s="4"/>
      <c r="AD78" s="4"/>
      <c r="AE78" s="4"/>
      <c r="AF78" s="4"/>
      <c r="AG78" s="4"/>
      <c r="AH78" s="4"/>
      <c r="AI78" s="4"/>
      <c r="AJ78" s="4"/>
      <c r="AK78" s="4"/>
      <c r="AL78" s="103" t="s">
        <v>97</v>
      </c>
      <c r="AM78" s="84" t="s">
        <v>92</v>
      </c>
      <c r="AN78" s="176"/>
      <c r="AO78" s="44" t="s">
        <v>30</v>
      </c>
      <c r="AP78" s="44" t="s">
        <v>79</v>
      </c>
      <c r="AQ78" s="4"/>
      <c r="AR78" s="4"/>
      <c r="AS78" s="4"/>
      <c r="AT78" s="4"/>
      <c r="AU78" s="4"/>
      <c r="AV78" s="46"/>
      <c r="AW78" s="4"/>
      <c r="AX78" s="4"/>
      <c r="AY78" s="50"/>
    </row>
    <row r="79" spans="1:51" ht="30">
      <c r="A79" s="258"/>
      <c r="B79" s="5" t="s">
        <v>10</v>
      </c>
      <c r="C79" s="8">
        <f>(C72-3)/3</f>
        <v>0</v>
      </c>
      <c r="D79" s="77">
        <f>C79*100</f>
        <v>0</v>
      </c>
      <c r="E79" s="4"/>
      <c r="H79" s="4"/>
      <c r="I79" s="4"/>
      <c r="J79" s="4"/>
      <c r="K79" s="4"/>
      <c r="L79" s="4"/>
      <c r="M79" s="4"/>
      <c r="N79" s="94"/>
      <c r="Q79" s="4"/>
      <c r="R79" s="4"/>
      <c r="S79" s="18"/>
      <c r="T79" s="18"/>
      <c r="U79" s="18"/>
      <c r="V79" s="4"/>
      <c r="W79" s="4"/>
      <c r="X79" s="4"/>
      <c r="Y79" s="176"/>
      <c r="Z79" s="225" t="s">
        <v>208</v>
      </c>
      <c r="AA79" s="226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103" t="s">
        <v>98</v>
      </c>
      <c r="AM79" s="84" t="s">
        <v>93</v>
      </c>
      <c r="AN79" s="176"/>
      <c r="AO79" s="44" t="s">
        <v>31</v>
      </c>
      <c r="AP79" s="44" t="s">
        <v>82</v>
      </c>
      <c r="AQ79" s="4"/>
      <c r="AR79" s="4"/>
      <c r="AS79" s="4"/>
      <c r="AT79" s="4"/>
      <c r="AU79" s="4"/>
      <c r="AV79" s="46"/>
      <c r="AW79" s="4"/>
      <c r="AX79" s="4"/>
      <c r="AY79" s="50"/>
    </row>
    <row r="80" spans="1:51">
      <c r="A80" s="259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96"/>
      <c r="N80" s="49"/>
      <c r="O80" s="96"/>
      <c r="P80" s="96"/>
      <c r="Q80" s="96"/>
      <c r="R80" s="96"/>
      <c r="S80" s="79"/>
      <c r="T80" s="79"/>
      <c r="U80" s="79"/>
      <c r="V80" s="96"/>
      <c r="W80" s="96"/>
      <c r="X80" s="96"/>
      <c r="Y80" s="177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51"/>
    </row>
    <row r="82" spans="1:51" ht="20">
      <c r="A82" s="257"/>
      <c r="B82" s="168" t="s">
        <v>165</v>
      </c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  <c r="AY82" s="169"/>
    </row>
    <row r="83" spans="1:51" ht="35" customHeight="1">
      <c r="A83" s="258"/>
      <c r="B83" s="35" t="s">
        <v>0</v>
      </c>
      <c r="C83" s="35" t="s">
        <v>1</v>
      </c>
      <c r="D83" s="35" t="s">
        <v>2</v>
      </c>
      <c r="E83" s="35" t="s">
        <v>3</v>
      </c>
      <c r="F83" s="170" t="s">
        <v>8</v>
      </c>
      <c r="G83" s="35" t="s">
        <v>0</v>
      </c>
      <c r="H83" s="35" t="s">
        <v>1</v>
      </c>
      <c r="I83" s="35" t="s">
        <v>2</v>
      </c>
      <c r="J83" s="35" t="s">
        <v>3</v>
      </c>
      <c r="K83" s="35" t="s">
        <v>4</v>
      </c>
      <c r="L83" s="10" t="s">
        <v>5</v>
      </c>
      <c r="M83" s="23"/>
      <c r="N83" s="94"/>
      <c r="O83" s="156" t="s">
        <v>114</v>
      </c>
      <c r="P83" s="157"/>
      <c r="Q83" s="3"/>
      <c r="R83" s="171" t="s">
        <v>46</v>
      </c>
      <c r="S83" s="172"/>
      <c r="T83" s="172"/>
      <c r="U83" s="173"/>
      <c r="V83" s="3"/>
      <c r="W83" s="174" t="s">
        <v>52</v>
      </c>
      <c r="X83" s="175"/>
      <c r="Y83" s="176"/>
      <c r="Z83" s="178" t="s">
        <v>48</v>
      </c>
      <c r="AA83" s="179"/>
      <c r="AB83" s="179"/>
      <c r="AC83" s="180"/>
      <c r="AD83" s="3"/>
      <c r="AE83" s="178" t="s">
        <v>54</v>
      </c>
      <c r="AF83" s="179"/>
      <c r="AG83" s="179"/>
      <c r="AH83" s="179"/>
      <c r="AI83" s="179"/>
      <c r="AJ83" s="180"/>
      <c r="AK83" s="3"/>
      <c r="AL83" s="174" t="s">
        <v>55</v>
      </c>
      <c r="AM83" s="175"/>
      <c r="AN83" s="176"/>
      <c r="AO83" s="178" t="s">
        <v>49</v>
      </c>
      <c r="AP83" s="179"/>
      <c r="AQ83" s="179"/>
      <c r="AR83" s="180"/>
      <c r="AS83" s="4"/>
      <c r="AT83" s="174" t="s">
        <v>51</v>
      </c>
      <c r="AU83" s="175"/>
      <c r="AV83" s="36"/>
      <c r="AW83" s="174" t="s">
        <v>27</v>
      </c>
      <c r="AX83" s="175"/>
      <c r="AY83" s="50"/>
    </row>
    <row r="84" spans="1:51" ht="30">
      <c r="A84" s="258"/>
      <c r="B84" s="35" t="s">
        <v>1</v>
      </c>
      <c r="C84" s="2">
        <v>1</v>
      </c>
      <c r="D84" s="37">
        <v>3</v>
      </c>
      <c r="E84" s="37">
        <v>3</v>
      </c>
      <c r="F84" s="170"/>
      <c r="G84" s="35" t="s">
        <v>1</v>
      </c>
      <c r="H84" s="38">
        <f>C84/C87</f>
        <v>0.60000000000000009</v>
      </c>
      <c r="I84" s="37">
        <f>D84/D87</f>
        <v>0.6</v>
      </c>
      <c r="J84" s="37">
        <f>E84/E87</f>
        <v>0.6</v>
      </c>
      <c r="K84" s="37">
        <f>SUM(H84:J84)</f>
        <v>1.8000000000000003</v>
      </c>
      <c r="L84" s="2">
        <f>K84/C89</f>
        <v>0.60000000000000009</v>
      </c>
      <c r="M84" s="24"/>
      <c r="N84" s="94"/>
      <c r="O84" s="58" t="s">
        <v>17</v>
      </c>
      <c r="P84" s="56" t="s">
        <v>78</v>
      </c>
      <c r="Q84" s="18"/>
      <c r="R84" s="17" t="s">
        <v>26</v>
      </c>
      <c r="S84" s="35" t="s">
        <v>1</v>
      </c>
      <c r="T84" s="35" t="s">
        <v>2</v>
      </c>
      <c r="U84" s="35" t="s">
        <v>3</v>
      </c>
      <c r="V84" s="13"/>
      <c r="W84" s="32" t="s">
        <v>26</v>
      </c>
      <c r="X84" s="97" t="s">
        <v>53</v>
      </c>
      <c r="Y84" s="176"/>
      <c r="Z84" s="35" t="s">
        <v>32</v>
      </c>
      <c r="AA84" s="98" t="s">
        <v>47</v>
      </c>
      <c r="AB84" s="178" t="s">
        <v>43</v>
      </c>
      <c r="AC84" s="180"/>
      <c r="AD84" s="4"/>
      <c r="AE84" s="10" t="s">
        <v>26</v>
      </c>
      <c r="AF84" s="35" t="s">
        <v>35</v>
      </c>
      <c r="AG84" s="35" t="s">
        <v>36</v>
      </c>
      <c r="AH84" s="35" t="s">
        <v>37</v>
      </c>
      <c r="AI84" s="35" t="s">
        <v>97</v>
      </c>
      <c r="AJ84" s="35" t="s">
        <v>98</v>
      </c>
      <c r="AK84" s="4"/>
      <c r="AL84" s="10" t="s">
        <v>26</v>
      </c>
      <c r="AM84" s="97" t="s">
        <v>53</v>
      </c>
      <c r="AN84" s="176"/>
      <c r="AO84" s="10" t="s">
        <v>28</v>
      </c>
      <c r="AP84" s="10" t="s">
        <v>47</v>
      </c>
      <c r="AQ84" s="181" t="s">
        <v>43</v>
      </c>
      <c r="AR84" s="182"/>
      <c r="AS84" s="4"/>
      <c r="AT84" s="35" t="s">
        <v>26</v>
      </c>
      <c r="AU84" s="97" t="s">
        <v>53</v>
      </c>
      <c r="AV84" s="36"/>
      <c r="AW84" s="98" t="s">
        <v>26</v>
      </c>
      <c r="AX84" s="98" t="s">
        <v>50</v>
      </c>
      <c r="AY84" s="50"/>
    </row>
    <row r="85" spans="1:51">
      <c r="A85" s="258"/>
      <c r="B85" s="35" t="s">
        <v>2</v>
      </c>
      <c r="C85" s="37">
        <f>1/D84</f>
        <v>0.33333333333333331</v>
      </c>
      <c r="D85" s="2">
        <v>1</v>
      </c>
      <c r="E85" s="37">
        <v>1</v>
      </c>
      <c r="F85" s="170"/>
      <c r="G85" s="35" t="s">
        <v>2</v>
      </c>
      <c r="H85" s="37">
        <f>C85/C87</f>
        <v>0.2</v>
      </c>
      <c r="I85" s="38">
        <f>D85/D87</f>
        <v>0.2</v>
      </c>
      <c r="J85" s="37">
        <f>E85/E87</f>
        <v>0.2</v>
      </c>
      <c r="K85" s="37">
        <f>SUM(H85:J85)</f>
        <v>0.60000000000000009</v>
      </c>
      <c r="L85" s="2">
        <f>K85/C89</f>
        <v>0.20000000000000004</v>
      </c>
      <c r="M85" s="24"/>
      <c r="N85" s="94"/>
      <c r="O85" s="58" t="s">
        <v>18</v>
      </c>
      <c r="P85" s="56" t="s">
        <v>77</v>
      </c>
      <c r="Q85" s="18"/>
      <c r="R85" s="11" t="s">
        <v>17</v>
      </c>
      <c r="S85" s="9">
        <v>1</v>
      </c>
      <c r="T85" s="9">
        <v>-0.5</v>
      </c>
      <c r="U85" s="9">
        <v>0</v>
      </c>
      <c r="V85" s="3"/>
      <c r="W85" s="11" t="s">
        <v>17</v>
      </c>
      <c r="X85" s="1">
        <f>(S85*L84)+(T85*L85)+(U85*L86)</f>
        <v>0.50000000000000011</v>
      </c>
      <c r="Y85" s="176"/>
      <c r="Z85" s="15" t="s">
        <v>34</v>
      </c>
      <c r="AA85" s="15">
        <v>1</v>
      </c>
      <c r="AB85" s="15">
        <f>1/(1+AA85)</f>
        <v>0.5</v>
      </c>
      <c r="AC85" s="15"/>
      <c r="AD85" s="4"/>
      <c r="AE85" s="11" t="s">
        <v>17</v>
      </c>
      <c r="AF85" s="28">
        <v>0</v>
      </c>
      <c r="AG85" s="28">
        <v>0</v>
      </c>
      <c r="AH85" s="28">
        <v>0</v>
      </c>
      <c r="AI85" s="28">
        <v>0</v>
      </c>
      <c r="AJ85" s="28">
        <v>1</v>
      </c>
      <c r="AK85" s="4"/>
      <c r="AL85" s="11" t="s">
        <v>17</v>
      </c>
      <c r="AM85" s="1">
        <f>(AF85*AC86)+(AG85*AC87)+(AC88*AH85)+(AI85*AC90)+(AC91*AJ85)</f>
        <v>0.33333333333333331</v>
      </c>
      <c r="AN85" s="176"/>
      <c r="AO85" s="15" t="s">
        <v>29</v>
      </c>
      <c r="AP85" s="15">
        <v>3</v>
      </c>
      <c r="AQ85" s="15">
        <f>1/(1+AP85)</f>
        <v>0.25</v>
      </c>
      <c r="AR85" s="15"/>
      <c r="AS85" s="4"/>
      <c r="AT85" s="11" t="s">
        <v>17</v>
      </c>
      <c r="AU85" s="1">
        <f>AR86</f>
        <v>0.25</v>
      </c>
      <c r="AV85" s="36"/>
      <c r="AW85" s="40" t="s">
        <v>63</v>
      </c>
      <c r="AX85" s="40">
        <v>0</v>
      </c>
      <c r="AY85" s="50"/>
    </row>
    <row r="86" spans="1:51" ht="30">
      <c r="A86" s="258"/>
      <c r="B86" s="35" t="s">
        <v>3</v>
      </c>
      <c r="C86" s="37">
        <f>1/E84</f>
        <v>0.33333333333333331</v>
      </c>
      <c r="D86" s="37">
        <f>1/E85</f>
        <v>1</v>
      </c>
      <c r="E86" s="2">
        <v>1</v>
      </c>
      <c r="F86" s="170"/>
      <c r="G86" s="35" t="s">
        <v>3</v>
      </c>
      <c r="H86" s="37">
        <f>C86/C87</f>
        <v>0.2</v>
      </c>
      <c r="I86" s="37">
        <f>D86/D87</f>
        <v>0.2</v>
      </c>
      <c r="J86" s="38">
        <f>E86/E87</f>
        <v>0.2</v>
      </c>
      <c r="K86" s="37">
        <f>SUM(H86:J86)</f>
        <v>0.60000000000000009</v>
      </c>
      <c r="L86" s="2">
        <f>K86/C89</f>
        <v>0.20000000000000004</v>
      </c>
      <c r="M86" s="24"/>
      <c r="N86" s="94"/>
      <c r="O86" s="58" t="s">
        <v>20</v>
      </c>
      <c r="P86" s="56" t="s">
        <v>80</v>
      </c>
      <c r="Q86" s="18"/>
      <c r="R86" s="11" t="s">
        <v>18</v>
      </c>
      <c r="S86" s="9">
        <v>-0.5</v>
      </c>
      <c r="T86" s="9">
        <v>1</v>
      </c>
      <c r="U86" s="9">
        <v>0</v>
      </c>
      <c r="V86" s="19"/>
      <c r="W86" s="11" t="s">
        <v>18</v>
      </c>
      <c r="X86" s="1">
        <f>(S86*L84)+(T86*L85)+(U86*L86)</f>
        <v>-0.1</v>
      </c>
      <c r="Y86" s="176"/>
      <c r="Z86" s="16" t="s">
        <v>35</v>
      </c>
      <c r="AA86" s="16" t="s">
        <v>44</v>
      </c>
      <c r="AB86" s="16">
        <v>1</v>
      </c>
      <c r="AC86" s="16">
        <f>AB86*AB85</f>
        <v>0.5</v>
      </c>
      <c r="AD86" s="4"/>
      <c r="AE86" s="11" t="s">
        <v>18</v>
      </c>
      <c r="AF86" s="28">
        <v>0</v>
      </c>
      <c r="AG86" s="28">
        <v>0</v>
      </c>
      <c r="AH86" s="28">
        <v>0</v>
      </c>
      <c r="AI86" s="28">
        <v>0</v>
      </c>
      <c r="AJ86" s="28">
        <v>-1</v>
      </c>
      <c r="AK86" s="4"/>
      <c r="AL86" s="11" t="s">
        <v>18</v>
      </c>
      <c r="AM86" s="1">
        <f>(AF86*AC86)+(AG86*AC87)+(AC88*AH86)+(AI86*AC90)+(AC91*AJ86)</f>
        <v>-0.33333333333333331</v>
      </c>
      <c r="AN86" s="176"/>
      <c r="AO86" s="16" t="s">
        <v>45</v>
      </c>
      <c r="AP86" s="16" t="s">
        <v>44</v>
      </c>
      <c r="AQ86" s="16">
        <v>1</v>
      </c>
      <c r="AR86" s="16">
        <f>AQ86*AQ85</f>
        <v>0.25</v>
      </c>
      <c r="AS86" s="4"/>
      <c r="AT86" s="11" t="s">
        <v>18</v>
      </c>
      <c r="AU86" s="1">
        <f>AR87</f>
        <v>0.25</v>
      </c>
      <c r="AV86" s="36"/>
      <c r="AW86" s="40" t="s">
        <v>16</v>
      </c>
      <c r="AX86" s="41">
        <v>0</v>
      </c>
      <c r="AY86" s="50"/>
    </row>
    <row r="87" spans="1:51">
      <c r="A87" s="258"/>
      <c r="B87" s="97" t="s">
        <v>4</v>
      </c>
      <c r="C87" s="39">
        <f>SUM(C84:C86)</f>
        <v>1.6666666666666665</v>
      </c>
      <c r="D87" s="39">
        <f>SUM(D84:D86)</f>
        <v>5</v>
      </c>
      <c r="E87" s="39">
        <f>SUM(E84:E86)</f>
        <v>5</v>
      </c>
      <c r="F87" s="170"/>
      <c r="G87" s="97" t="s">
        <v>4</v>
      </c>
      <c r="H87" s="39">
        <f>SUM(H84:H86)</f>
        <v>1</v>
      </c>
      <c r="I87" s="39">
        <f>SUM(I84:I86)</f>
        <v>1</v>
      </c>
      <c r="J87" s="39">
        <f>SUM(J84:J86)</f>
        <v>1</v>
      </c>
      <c r="K87" s="39">
        <f>SUM(K84:K86)</f>
        <v>3.0000000000000004</v>
      </c>
      <c r="L87" s="39">
        <f>SUM(L84:L86)</f>
        <v>1.0000000000000002</v>
      </c>
      <c r="M87" s="25"/>
      <c r="N87" s="94"/>
      <c r="O87" s="58" t="s">
        <v>21</v>
      </c>
      <c r="P87" s="56" t="s">
        <v>81</v>
      </c>
      <c r="Q87" s="18"/>
      <c r="R87" s="11" t="s">
        <v>20</v>
      </c>
      <c r="S87" s="9">
        <v>0</v>
      </c>
      <c r="T87" s="9">
        <v>0.5</v>
      </c>
      <c r="U87" s="9">
        <v>0</v>
      </c>
      <c r="V87" s="19"/>
      <c r="W87" s="11" t="s">
        <v>20</v>
      </c>
      <c r="X87" s="1">
        <f>(S87*L84)+(T87*L85)+(U87*L86)</f>
        <v>0.10000000000000002</v>
      </c>
      <c r="Y87" s="176"/>
      <c r="Z87" s="16" t="s">
        <v>36</v>
      </c>
      <c r="AA87" s="16" t="s">
        <v>44</v>
      </c>
      <c r="AB87" s="16">
        <v>1</v>
      </c>
      <c r="AC87" s="16">
        <f>AB87*AB85</f>
        <v>0.5</v>
      </c>
      <c r="AD87" s="4"/>
      <c r="AE87" s="11" t="s">
        <v>20</v>
      </c>
      <c r="AF87" s="28">
        <v>0</v>
      </c>
      <c r="AG87" s="28">
        <v>0</v>
      </c>
      <c r="AH87" s="28">
        <v>0</v>
      </c>
      <c r="AI87" s="28">
        <v>0</v>
      </c>
      <c r="AJ87" s="28">
        <v>0</v>
      </c>
      <c r="AK87" s="4"/>
      <c r="AL87" s="11" t="s">
        <v>20</v>
      </c>
      <c r="AM87" s="1">
        <f>(AF87*AC86)+(AG87*AC87)+(AH87*AC88)+(AI87*AC90)+(AJ87*AC91)</f>
        <v>0</v>
      </c>
      <c r="AN87" s="176"/>
      <c r="AO87" s="16" t="s">
        <v>58</v>
      </c>
      <c r="AP87" s="16" t="s">
        <v>44</v>
      </c>
      <c r="AQ87" s="16">
        <v>1</v>
      </c>
      <c r="AR87" s="16">
        <f>AQ87*AQ85</f>
        <v>0.25</v>
      </c>
      <c r="AS87" s="4"/>
      <c r="AT87" s="11" t="s">
        <v>20</v>
      </c>
      <c r="AU87" s="1">
        <f>AR89</f>
        <v>0.33333333333333331</v>
      </c>
      <c r="AV87" s="36"/>
      <c r="AW87" s="42" t="s">
        <v>17</v>
      </c>
      <c r="AX87" s="42">
        <f>X85+AM85+AU85</f>
        <v>1.0833333333333335</v>
      </c>
      <c r="AY87" s="50"/>
    </row>
    <row r="88" spans="1:51" ht="45">
      <c r="A88" s="258"/>
      <c r="B88" s="54"/>
      <c r="C88" s="54"/>
      <c r="D88" s="54"/>
      <c r="E88" s="54"/>
      <c r="F88" s="54"/>
      <c r="G88" s="54"/>
      <c r="H88" s="54"/>
      <c r="I88" s="54"/>
      <c r="J88" s="54"/>
      <c r="M88" s="47"/>
      <c r="N88" s="94"/>
      <c r="O88" s="58" t="s">
        <v>23</v>
      </c>
      <c r="P88" s="56" t="s">
        <v>83</v>
      </c>
      <c r="Q88" s="4"/>
      <c r="R88" s="11" t="s">
        <v>21</v>
      </c>
      <c r="S88" s="9">
        <v>0</v>
      </c>
      <c r="T88" s="9">
        <v>-0.5</v>
      </c>
      <c r="U88" s="9">
        <v>0</v>
      </c>
      <c r="V88" s="19"/>
      <c r="W88" s="11" t="s">
        <v>21</v>
      </c>
      <c r="X88" s="1">
        <f>(S88*L84)+(T88*L85)+(U88*L86)</f>
        <v>-0.10000000000000002</v>
      </c>
      <c r="Y88" s="176"/>
      <c r="Z88" s="16" t="s">
        <v>37</v>
      </c>
      <c r="AA88" s="16" t="s">
        <v>44</v>
      </c>
      <c r="AB88" s="16">
        <v>1</v>
      </c>
      <c r="AC88" s="16">
        <f>AB88*AB85</f>
        <v>0.5</v>
      </c>
      <c r="AD88" s="4"/>
      <c r="AE88" s="11" t="s">
        <v>21</v>
      </c>
      <c r="AF88" s="28">
        <v>0</v>
      </c>
      <c r="AG88" s="28">
        <v>0</v>
      </c>
      <c r="AH88" s="28">
        <v>0</v>
      </c>
      <c r="AI88" s="28">
        <v>0</v>
      </c>
      <c r="AJ88" s="28">
        <v>0</v>
      </c>
      <c r="AK88" s="4"/>
      <c r="AL88" s="11" t="s">
        <v>21</v>
      </c>
      <c r="AM88" s="1">
        <f>(AF88*AC86)+(AG88*AC87)+(AH88*AC88)+(AI88*AC90)+(AJ88*AC91)</f>
        <v>0</v>
      </c>
      <c r="AN88" s="176"/>
      <c r="AO88" s="15" t="s">
        <v>30</v>
      </c>
      <c r="AP88" s="15">
        <v>2</v>
      </c>
      <c r="AQ88" s="15">
        <f>1/(1+AP88)</f>
        <v>0.33333333333333331</v>
      </c>
      <c r="AR88" s="15"/>
      <c r="AS88" s="4"/>
      <c r="AT88" s="11" t="s">
        <v>21</v>
      </c>
      <c r="AU88" s="1">
        <f>AR90</f>
        <v>0.33333333333333331</v>
      </c>
      <c r="AV88" s="36"/>
      <c r="AW88" s="42" t="s">
        <v>18</v>
      </c>
      <c r="AX88" s="42">
        <f>X86+AM86++AU86</f>
        <v>-0.18333333333333335</v>
      </c>
      <c r="AY88" s="50"/>
    </row>
    <row r="89" spans="1:51" ht="30">
      <c r="A89" s="258"/>
      <c r="B89" s="98" t="s">
        <v>6</v>
      </c>
      <c r="C89" s="35">
        <v>3</v>
      </c>
      <c r="D89" s="4"/>
      <c r="E89" s="4"/>
      <c r="F89" s="4"/>
      <c r="G89" s="4"/>
      <c r="H89" s="4"/>
      <c r="I89" s="4"/>
      <c r="J89" s="4"/>
      <c r="M89" s="4"/>
      <c r="N89" s="94"/>
      <c r="O89" s="58" t="s">
        <v>24</v>
      </c>
      <c r="P89" s="56" t="s">
        <v>84</v>
      </c>
      <c r="Q89" s="4"/>
      <c r="R89" s="11" t="s">
        <v>23</v>
      </c>
      <c r="S89" s="9">
        <v>1</v>
      </c>
      <c r="T89" s="9">
        <v>0</v>
      </c>
      <c r="U89" s="9">
        <v>-0.5</v>
      </c>
      <c r="V89" s="19"/>
      <c r="W89" s="11" t="s">
        <v>23</v>
      </c>
      <c r="X89" s="1">
        <f>(S89*L84)+(T89*L85)+(U89*L86)</f>
        <v>0.50000000000000011</v>
      </c>
      <c r="Y89" s="176"/>
      <c r="Z89" s="31" t="s">
        <v>96</v>
      </c>
      <c r="AA89" s="31">
        <v>2</v>
      </c>
      <c r="AB89" s="31">
        <f>1/(1+AA89)</f>
        <v>0.33333333333333331</v>
      </c>
      <c r="AC89" s="31"/>
      <c r="AD89" s="4"/>
      <c r="AE89" s="11" t="s">
        <v>23</v>
      </c>
      <c r="AF89" s="28">
        <v>0</v>
      </c>
      <c r="AG89" s="28">
        <v>-1</v>
      </c>
      <c r="AH89" s="28">
        <v>0</v>
      </c>
      <c r="AI89" s="28">
        <v>0</v>
      </c>
      <c r="AJ89" s="28">
        <v>1</v>
      </c>
      <c r="AK89" s="4"/>
      <c r="AL89" s="11" t="s">
        <v>23</v>
      </c>
      <c r="AM89" s="1">
        <f>(AC86*AF89)+(AG89*AC87)+(AC88*AH89)+(AI89*AC90)+(AC91*AJ89)</f>
        <v>-0.16666666666666669</v>
      </c>
      <c r="AN89" s="176"/>
      <c r="AO89" s="16" t="s">
        <v>59</v>
      </c>
      <c r="AP89" s="16" t="s">
        <v>44</v>
      </c>
      <c r="AQ89" s="16">
        <v>1</v>
      </c>
      <c r="AR89" s="16">
        <f>AQ89*AQ88</f>
        <v>0.33333333333333331</v>
      </c>
      <c r="AS89" s="4"/>
      <c r="AT89" s="11" t="s">
        <v>23</v>
      </c>
      <c r="AU89" s="1">
        <f>AR92</f>
        <v>0.5</v>
      </c>
      <c r="AV89" s="36"/>
      <c r="AW89" s="41" t="s">
        <v>19</v>
      </c>
      <c r="AX89" s="41">
        <v>0</v>
      </c>
      <c r="AY89" s="50"/>
    </row>
    <row r="90" spans="1:51">
      <c r="A90" s="258"/>
      <c r="B90" s="53"/>
      <c r="C90" s="53"/>
      <c r="D90" s="53"/>
      <c r="E90" s="53"/>
      <c r="F90" s="53"/>
      <c r="G90" s="53"/>
      <c r="H90" s="53"/>
      <c r="I90" s="53"/>
      <c r="J90" s="53"/>
      <c r="M90" s="26"/>
      <c r="N90" s="94"/>
      <c r="O90" s="4"/>
      <c r="P90" s="4"/>
      <c r="Q90" s="4"/>
      <c r="R90" s="11" t="s">
        <v>24</v>
      </c>
      <c r="S90" s="9">
        <v>-0.5</v>
      </c>
      <c r="T90" s="9">
        <v>0</v>
      </c>
      <c r="U90" s="9">
        <v>1</v>
      </c>
      <c r="V90" s="19"/>
      <c r="W90" s="11" t="s">
        <v>24</v>
      </c>
      <c r="X90" s="1">
        <f>(S90*L84)+(T90*67)+(U90*L86)</f>
        <v>-0.1</v>
      </c>
      <c r="Y90" s="176"/>
      <c r="Z90" s="16" t="s">
        <v>97</v>
      </c>
      <c r="AA90" s="16" t="s">
        <v>44</v>
      </c>
      <c r="AB90" s="16">
        <v>1</v>
      </c>
      <c r="AC90" s="16">
        <f>AB90*AB89</f>
        <v>0.33333333333333331</v>
      </c>
      <c r="AD90" s="4"/>
      <c r="AE90" s="11" t="s">
        <v>24</v>
      </c>
      <c r="AF90" s="28">
        <v>0</v>
      </c>
      <c r="AG90" s="28">
        <v>1</v>
      </c>
      <c r="AH90" s="28">
        <v>0</v>
      </c>
      <c r="AI90" s="28">
        <v>0</v>
      </c>
      <c r="AJ90" s="28">
        <v>-1</v>
      </c>
      <c r="AK90" s="4"/>
      <c r="AL90" s="11" t="s">
        <v>24</v>
      </c>
      <c r="AM90" s="1">
        <f>(AC86*AF90)+(AC87*AG90)+(AC88*AH90)+(AI90*AC90)+(AC91*AJ90)</f>
        <v>0.16666666666666669</v>
      </c>
      <c r="AN90" s="176"/>
      <c r="AO90" s="16" t="s">
        <v>60</v>
      </c>
      <c r="AP90" s="16" t="s">
        <v>44</v>
      </c>
      <c r="AQ90" s="16">
        <v>1</v>
      </c>
      <c r="AR90" s="16">
        <f>AQ90*AQ88</f>
        <v>0.33333333333333331</v>
      </c>
      <c r="AS90" s="4"/>
      <c r="AT90" s="11" t="s">
        <v>24</v>
      </c>
      <c r="AU90" s="1">
        <f>AR93</f>
        <v>0.5</v>
      </c>
      <c r="AV90" s="36"/>
      <c r="AW90" s="42" t="s">
        <v>20</v>
      </c>
      <c r="AX90" s="42">
        <f>X87+AM87+AU87</f>
        <v>0.43333333333333335</v>
      </c>
      <c r="AY90" s="50"/>
    </row>
    <row r="91" spans="1:51">
      <c r="A91" s="258"/>
      <c r="B91" s="183" t="s">
        <v>14</v>
      </c>
      <c r="C91" s="183"/>
      <c r="D91" s="4"/>
      <c r="E91" s="35" t="s">
        <v>38</v>
      </c>
      <c r="F91" s="35" t="s">
        <v>39</v>
      </c>
      <c r="G91" s="35" t="s">
        <v>40</v>
      </c>
      <c r="H91" s="10" t="s">
        <v>41</v>
      </c>
      <c r="I91" s="10" t="s">
        <v>42</v>
      </c>
      <c r="J91" s="4"/>
      <c r="M91" s="4"/>
      <c r="N91" s="94"/>
      <c r="O91" s="156" t="s">
        <v>112</v>
      </c>
      <c r="P91" s="157"/>
      <c r="Q91" s="4"/>
      <c r="R91" s="33"/>
      <c r="S91" s="25"/>
      <c r="T91" s="25"/>
      <c r="U91" s="25"/>
      <c r="V91" s="30"/>
      <c r="W91" s="29"/>
      <c r="X91" s="29"/>
      <c r="Y91" s="176"/>
      <c r="Z91" s="16" t="s">
        <v>98</v>
      </c>
      <c r="AA91" s="16" t="s">
        <v>44</v>
      </c>
      <c r="AB91" s="16">
        <v>1</v>
      </c>
      <c r="AC91" s="16">
        <f>AB91*AB89</f>
        <v>0.33333333333333331</v>
      </c>
      <c r="AD91" s="4"/>
      <c r="AE91" s="29"/>
      <c r="AF91" s="25"/>
      <c r="AG91" s="25"/>
      <c r="AH91" s="25"/>
      <c r="AI91" s="25"/>
      <c r="AJ91" s="25"/>
      <c r="AK91" s="4"/>
      <c r="AL91" s="29"/>
      <c r="AM91" s="29"/>
      <c r="AN91" s="176"/>
      <c r="AO91" s="15" t="s">
        <v>31</v>
      </c>
      <c r="AP91" s="15">
        <v>1</v>
      </c>
      <c r="AQ91" s="15">
        <f>1/(1+AP91)</f>
        <v>0.5</v>
      </c>
      <c r="AR91" s="15"/>
      <c r="AS91" s="4"/>
      <c r="AT91" s="29"/>
      <c r="AU91" s="29"/>
      <c r="AV91" s="46"/>
      <c r="AW91" s="42" t="s">
        <v>21</v>
      </c>
      <c r="AX91" s="42">
        <f>X88+AM88+AU88</f>
        <v>0.23333333333333328</v>
      </c>
      <c r="AY91" s="50"/>
    </row>
    <row r="92" spans="1:51" ht="30">
      <c r="A92" s="258"/>
      <c r="B92" s="98" t="s">
        <v>7</v>
      </c>
      <c r="C92" s="76">
        <f>SUM(L84*C87,L85*D87,L86*E87)</f>
        <v>3</v>
      </c>
      <c r="D92" s="4"/>
      <c r="E92" s="35">
        <v>1</v>
      </c>
      <c r="F92" s="35">
        <v>3</v>
      </c>
      <c r="G92" s="35">
        <v>5</v>
      </c>
      <c r="H92" s="35">
        <v>7</v>
      </c>
      <c r="I92" s="35">
        <v>9</v>
      </c>
      <c r="J92" s="4"/>
      <c r="M92" s="4"/>
      <c r="N92" s="94"/>
      <c r="O92" s="57" t="s">
        <v>99</v>
      </c>
      <c r="P92" s="56" t="s">
        <v>102</v>
      </c>
      <c r="Q92" s="4"/>
      <c r="R92" s="33"/>
      <c r="S92" s="25"/>
      <c r="T92" s="25"/>
      <c r="U92" s="25"/>
      <c r="V92" s="30"/>
      <c r="W92" s="29"/>
      <c r="X92" s="29"/>
      <c r="Y92" s="176"/>
      <c r="Z92" s="30"/>
      <c r="AA92" s="30"/>
      <c r="AB92" s="30"/>
      <c r="AC92" s="30"/>
      <c r="AD92" s="4"/>
      <c r="AE92" s="29"/>
      <c r="AF92" s="25"/>
      <c r="AG92" s="25"/>
      <c r="AH92" s="25"/>
      <c r="AI92" s="25"/>
      <c r="AJ92" s="25"/>
      <c r="AK92" s="4"/>
      <c r="AL92" s="156" t="s">
        <v>115</v>
      </c>
      <c r="AM92" s="157"/>
      <c r="AN92" s="176"/>
      <c r="AO92" s="16" t="s">
        <v>61</v>
      </c>
      <c r="AP92" s="16" t="s">
        <v>44</v>
      </c>
      <c r="AQ92" s="16">
        <v>1</v>
      </c>
      <c r="AR92" s="16">
        <f>AQ92*AQ91</f>
        <v>0.5</v>
      </c>
      <c r="AS92" s="4"/>
      <c r="AT92" s="29"/>
      <c r="AU92" s="29"/>
      <c r="AV92" s="46"/>
      <c r="AW92" s="41" t="s">
        <v>22</v>
      </c>
      <c r="AX92" s="41">
        <v>0</v>
      </c>
      <c r="AY92" s="50"/>
    </row>
    <row r="93" spans="1:51" ht="30">
      <c r="A93" s="258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26"/>
      <c r="N93" s="94"/>
      <c r="O93" s="57" t="s">
        <v>100</v>
      </c>
      <c r="P93" s="56" t="s">
        <v>103</v>
      </c>
      <c r="Q93" s="4"/>
      <c r="R93" s="4"/>
      <c r="S93" s="18"/>
      <c r="T93" s="18"/>
      <c r="U93" s="18"/>
      <c r="V93" s="19"/>
      <c r="W93" s="4"/>
      <c r="X93" s="4"/>
      <c r="Y93" s="176"/>
      <c r="Z93" s="30"/>
      <c r="AA93" s="30"/>
      <c r="AB93" s="30"/>
      <c r="AC93" s="30"/>
      <c r="AD93" s="4"/>
      <c r="AE93" s="29"/>
      <c r="AF93" s="25"/>
      <c r="AG93" s="25"/>
      <c r="AH93" s="25"/>
      <c r="AI93" s="25"/>
      <c r="AJ93" s="25"/>
      <c r="AK93" s="4"/>
      <c r="AL93" s="58" t="s">
        <v>34</v>
      </c>
      <c r="AM93" s="56" t="s">
        <v>87</v>
      </c>
      <c r="AN93" s="176"/>
      <c r="AO93" s="16" t="s">
        <v>62</v>
      </c>
      <c r="AP93" s="16" t="s">
        <v>44</v>
      </c>
      <c r="AQ93" s="16">
        <v>1</v>
      </c>
      <c r="AR93" s="16">
        <f>AQ93*AQ91</f>
        <v>0.5</v>
      </c>
      <c r="AS93" s="4"/>
      <c r="AT93" s="29"/>
      <c r="AU93" s="29"/>
      <c r="AV93" s="46"/>
      <c r="AW93" s="42" t="s">
        <v>23</v>
      </c>
      <c r="AX93" s="42">
        <f>X89+AM89+AU89</f>
        <v>0.83333333333333348</v>
      </c>
      <c r="AY93" s="50"/>
    </row>
    <row r="94" spans="1:51" ht="30">
      <c r="A94" s="258"/>
      <c r="B94" s="185" t="s">
        <v>11</v>
      </c>
      <c r="C94" s="186"/>
      <c r="D94" s="6" t="s">
        <v>12</v>
      </c>
      <c r="E94" s="6">
        <v>1</v>
      </c>
      <c r="F94" s="6">
        <v>2</v>
      </c>
      <c r="G94" s="6">
        <v>3</v>
      </c>
      <c r="H94" s="6">
        <v>4</v>
      </c>
      <c r="I94" s="6">
        <v>5</v>
      </c>
      <c r="J94" s="6">
        <v>6</v>
      </c>
      <c r="K94" s="6">
        <v>7</v>
      </c>
      <c r="L94" s="6">
        <v>9</v>
      </c>
      <c r="M94" s="6">
        <v>10</v>
      </c>
      <c r="N94" s="94"/>
      <c r="O94" s="57" t="s">
        <v>101</v>
      </c>
      <c r="P94" s="56" t="s">
        <v>104</v>
      </c>
      <c r="Q94" s="4"/>
      <c r="R94" s="4"/>
      <c r="S94" s="18"/>
      <c r="T94" s="18"/>
      <c r="U94" s="18"/>
      <c r="V94" s="4"/>
      <c r="W94" s="4"/>
      <c r="X94" s="4"/>
      <c r="Y94" s="176"/>
      <c r="AB94" s="30"/>
      <c r="AC94" s="30"/>
      <c r="AD94" s="4"/>
      <c r="AE94" s="29"/>
      <c r="AF94" s="25"/>
      <c r="AG94" s="25"/>
      <c r="AH94" s="25"/>
      <c r="AI94" s="25"/>
      <c r="AJ94" s="25"/>
      <c r="AK94" s="4"/>
      <c r="AL94" s="103" t="s">
        <v>35</v>
      </c>
      <c r="AM94" s="84" t="s">
        <v>88</v>
      </c>
      <c r="AN94" s="176"/>
      <c r="AO94" s="19"/>
      <c r="AP94" s="19"/>
      <c r="AQ94" s="19"/>
      <c r="AR94" s="19"/>
      <c r="AS94" s="4"/>
      <c r="AT94" s="29"/>
      <c r="AU94" s="29"/>
      <c r="AV94" s="46"/>
      <c r="AW94" s="42" t="s">
        <v>24</v>
      </c>
      <c r="AX94" s="42">
        <f>X90+AM90+AU90</f>
        <v>0.56666666666666665</v>
      </c>
      <c r="AY94" s="50"/>
    </row>
    <row r="95" spans="1:51">
      <c r="A95" s="258"/>
      <c r="B95" s="187"/>
      <c r="C95" s="188"/>
      <c r="D95" s="6" t="s">
        <v>13</v>
      </c>
      <c r="E95" s="35">
        <v>0</v>
      </c>
      <c r="F95" s="35">
        <v>0</v>
      </c>
      <c r="G95" s="35">
        <v>0.57999999999999996</v>
      </c>
      <c r="H95" s="35">
        <v>0.9</v>
      </c>
      <c r="I95" s="35">
        <v>1.1200000000000001</v>
      </c>
      <c r="J95" s="35">
        <v>1.24</v>
      </c>
      <c r="K95" s="35">
        <v>1.32</v>
      </c>
      <c r="L95" s="35">
        <v>1.46</v>
      </c>
      <c r="M95" s="35">
        <v>1.49</v>
      </c>
      <c r="N95" s="94"/>
      <c r="Q95" s="4"/>
      <c r="R95" s="4"/>
      <c r="S95" s="18"/>
      <c r="T95" s="18"/>
      <c r="U95" s="18"/>
      <c r="V95" s="4"/>
      <c r="W95" s="4"/>
      <c r="X95" s="4"/>
      <c r="Y95" s="176"/>
      <c r="AB95" s="30"/>
      <c r="AC95" s="30"/>
      <c r="AD95" s="4"/>
      <c r="AE95" s="29"/>
      <c r="AF95" s="25"/>
      <c r="AG95" s="25"/>
      <c r="AH95" s="25"/>
      <c r="AI95" s="25"/>
      <c r="AJ95" s="25"/>
      <c r="AK95" s="4"/>
      <c r="AL95" s="103" t="s">
        <v>36</v>
      </c>
      <c r="AM95" s="84" t="s">
        <v>89</v>
      </c>
      <c r="AN95" s="176"/>
      <c r="AO95" s="30"/>
      <c r="AP95" s="30"/>
      <c r="AQ95" s="30"/>
      <c r="AR95" s="30"/>
      <c r="AS95" s="4"/>
      <c r="AT95" s="29"/>
      <c r="AU95" s="29"/>
      <c r="AV95" s="46"/>
      <c r="AW95" s="41" t="s">
        <v>25</v>
      </c>
      <c r="AX95" s="41">
        <v>0</v>
      </c>
      <c r="AY95" s="50"/>
    </row>
    <row r="96" spans="1:51">
      <c r="A96" s="258"/>
      <c r="B96" s="189" t="s">
        <v>9</v>
      </c>
      <c r="C96" s="190"/>
      <c r="D96" s="7">
        <v>0.57999999999999996</v>
      </c>
      <c r="E96" s="191"/>
      <c r="F96" s="192"/>
      <c r="G96" s="192"/>
      <c r="H96" s="192"/>
      <c r="I96" s="192"/>
      <c r="J96" s="192"/>
      <c r="K96" s="48"/>
      <c r="L96" s="48"/>
      <c r="M96" s="48"/>
      <c r="N96" s="94"/>
      <c r="Q96" s="4"/>
      <c r="R96" s="4"/>
      <c r="S96" s="18"/>
      <c r="T96" s="18"/>
      <c r="U96" s="18"/>
      <c r="V96" s="4"/>
      <c r="W96" s="4"/>
      <c r="X96" s="4"/>
      <c r="Y96" s="176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103" t="s">
        <v>37</v>
      </c>
      <c r="AM96" s="84" t="s">
        <v>90</v>
      </c>
      <c r="AN96" s="176"/>
      <c r="AO96" s="156" t="s">
        <v>113</v>
      </c>
      <c r="AP96" s="157"/>
      <c r="AQ96" s="4"/>
      <c r="AR96" s="4"/>
      <c r="AS96" s="4"/>
      <c r="AT96" s="4"/>
      <c r="AU96" s="4"/>
      <c r="AV96" s="46"/>
      <c r="AW96" s="4"/>
      <c r="AX96" s="4"/>
      <c r="AY96" s="50"/>
    </row>
    <row r="97" spans="1:51" ht="30">
      <c r="A97" s="258"/>
      <c r="B97" s="52"/>
      <c r="C97" s="52"/>
      <c r="D97" s="52"/>
      <c r="E97" s="52"/>
      <c r="H97" s="52"/>
      <c r="I97" s="52"/>
      <c r="J97" s="52"/>
      <c r="K97" s="52"/>
      <c r="L97" s="52"/>
      <c r="M97" s="47"/>
      <c r="N97" s="94"/>
      <c r="Q97" s="4"/>
      <c r="R97" s="4"/>
      <c r="S97" s="18"/>
      <c r="T97" s="18"/>
      <c r="U97" s="18"/>
      <c r="V97" s="4"/>
      <c r="W97" s="4"/>
      <c r="X97" s="4"/>
      <c r="Y97" s="176"/>
      <c r="Z97" s="4"/>
      <c r="AC97" s="4"/>
      <c r="AD97" s="4"/>
      <c r="AE97" s="4"/>
      <c r="AF97" s="4"/>
      <c r="AG97" s="4"/>
      <c r="AH97" s="4"/>
      <c r="AI97" s="4"/>
      <c r="AJ97" s="4"/>
      <c r="AK97" s="4"/>
      <c r="AL97" s="58" t="s">
        <v>96</v>
      </c>
      <c r="AM97" s="56" t="s">
        <v>91</v>
      </c>
      <c r="AN97" s="176"/>
      <c r="AO97" s="44" t="s">
        <v>29</v>
      </c>
      <c r="AP97" s="44" t="s">
        <v>76</v>
      </c>
      <c r="AQ97" s="4"/>
      <c r="AR97" s="4"/>
      <c r="AS97" s="4"/>
      <c r="AT97" s="4"/>
      <c r="AU97" s="4"/>
      <c r="AV97" s="46"/>
      <c r="AW97" s="4"/>
      <c r="AX97" s="4"/>
      <c r="AY97" s="50"/>
    </row>
    <row r="98" spans="1:51" ht="30">
      <c r="A98" s="258"/>
      <c r="B98" s="161" t="s">
        <v>15</v>
      </c>
      <c r="C98" s="161"/>
      <c r="D98" s="161"/>
      <c r="E98" s="4"/>
      <c r="H98" s="4"/>
      <c r="I98" s="4"/>
      <c r="J98" s="4"/>
      <c r="K98" s="4"/>
      <c r="L98" s="4"/>
      <c r="M98" s="4"/>
      <c r="N98" s="94"/>
      <c r="Q98" s="4"/>
      <c r="R98" s="4"/>
      <c r="S98" s="18"/>
      <c r="T98" s="18"/>
      <c r="U98" s="18"/>
      <c r="V98" s="4"/>
      <c r="W98" s="4"/>
      <c r="X98" s="4"/>
      <c r="Y98" s="176"/>
      <c r="Z98" s="227" t="s">
        <v>182</v>
      </c>
      <c r="AA98" s="228"/>
      <c r="AC98" s="4"/>
      <c r="AD98" s="4"/>
      <c r="AE98" s="4"/>
      <c r="AF98" s="4"/>
      <c r="AG98" s="4"/>
      <c r="AH98" s="4"/>
      <c r="AI98" s="4"/>
      <c r="AJ98" s="4"/>
      <c r="AK98" s="4"/>
      <c r="AL98" s="103" t="s">
        <v>97</v>
      </c>
      <c r="AM98" s="84" t="s">
        <v>92</v>
      </c>
      <c r="AN98" s="176"/>
      <c r="AO98" s="44" t="s">
        <v>30</v>
      </c>
      <c r="AP98" s="44" t="s">
        <v>79</v>
      </c>
      <c r="AQ98" s="4"/>
      <c r="AR98" s="4"/>
      <c r="AS98" s="4"/>
      <c r="AT98" s="4"/>
      <c r="AU98" s="4"/>
      <c r="AV98" s="46"/>
      <c r="AW98" s="4"/>
      <c r="AX98" s="4"/>
      <c r="AY98" s="50"/>
    </row>
    <row r="99" spans="1:51" ht="30">
      <c r="A99" s="258"/>
      <c r="B99" s="5" t="s">
        <v>10</v>
      </c>
      <c r="C99" s="8">
        <f>(C92-3)/3</f>
        <v>0</v>
      </c>
      <c r="D99" s="77">
        <f>C99*100</f>
        <v>0</v>
      </c>
      <c r="E99" s="4"/>
      <c r="H99" s="4"/>
      <c r="I99" s="4"/>
      <c r="J99" s="4"/>
      <c r="K99" s="4"/>
      <c r="L99" s="4"/>
      <c r="M99" s="4"/>
      <c r="N99" s="94"/>
      <c r="Q99" s="4"/>
      <c r="R99" s="4"/>
      <c r="S99" s="18"/>
      <c r="T99" s="18"/>
      <c r="U99" s="18"/>
      <c r="V99" s="4"/>
      <c r="W99" s="4"/>
      <c r="X99" s="4"/>
      <c r="Y99" s="176"/>
      <c r="Z99" s="225" t="s">
        <v>208</v>
      </c>
      <c r="AA99" s="226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103" t="s">
        <v>98</v>
      </c>
      <c r="AM99" s="84" t="s">
        <v>93</v>
      </c>
      <c r="AN99" s="176"/>
      <c r="AO99" s="44" t="s">
        <v>31</v>
      </c>
      <c r="AP99" s="44" t="s">
        <v>82</v>
      </c>
      <c r="AQ99" s="4"/>
      <c r="AR99" s="4"/>
      <c r="AS99" s="4"/>
      <c r="AT99" s="4"/>
      <c r="AU99" s="4"/>
      <c r="AV99" s="46"/>
      <c r="AW99" s="4"/>
      <c r="AX99" s="4"/>
      <c r="AY99" s="50"/>
    </row>
    <row r="100" spans="1:51">
      <c r="A100" s="259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96"/>
      <c r="N100" s="49"/>
      <c r="O100" s="96"/>
      <c r="P100" s="96"/>
      <c r="Q100" s="96"/>
      <c r="R100" s="96"/>
      <c r="S100" s="79"/>
      <c r="T100" s="79"/>
      <c r="U100" s="79"/>
      <c r="V100" s="96"/>
      <c r="W100" s="96"/>
      <c r="X100" s="96"/>
      <c r="Y100" s="177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51"/>
    </row>
    <row r="102" spans="1:51" ht="20">
      <c r="A102" s="257"/>
      <c r="B102" s="168" t="s">
        <v>170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9"/>
    </row>
    <row r="103" spans="1:51" ht="20">
      <c r="A103" s="258"/>
      <c r="B103" s="35" t="s">
        <v>0</v>
      </c>
      <c r="C103" s="35" t="s">
        <v>1</v>
      </c>
      <c r="D103" s="35" t="s">
        <v>2</v>
      </c>
      <c r="E103" s="35" t="s">
        <v>3</v>
      </c>
      <c r="F103" s="170" t="s">
        <v>8</v>
      </c>
      <c r="G103" s="35" t="s">
        <v>0</v>
      </c>
      <c r="H103" s="35" t="s">
        <v>1</v>
      </c>
      <c r="I103" s="35" t="s">
        <v>2</v>
      </c>
      <c r="J103" s="35" t="s">
        <v>3</v>
      </c>
      <c r="K103" s="35" t="s">
        <v>4</v>
      </c>
      <c r="L103" s="10" t="s">
        <v>5</v>
      </c>
      <c r="M103" s="23"/>
      <c r="N103" s="94"/>
      <c r="O103" s="156" t="s">
        <v>114</v>
      </c>
      <c r="P103" s="157"/>
      <c r="Q103" s="3"/>
      <c r="R103" s="171" t="s">
        <v>46</v>
      </c>
      <c r="S103" s="172"/>
      <c r="T103" s="172"/>
      <c r="U103" s="173"/>
      <c r="V103" s="3"/>
      <c r="W103" s="174" t="s">
        <v>52</v>
      </c>
      <c r="X103" s="175"/>
      <c r="Y103" s="176"/>
      <c r="Z103" s="178" t="s">
        <v>48</v>
      </c>
      <c r="AA103" s="179"/>
      <c r="AB103" s="179"/>
      <c r="AC103" s="180"/>
      <c r="AD103" s="3"/>
      <c r="AE103" s="178" t="s">
        <v>54</v>
      </c>
      <c r="AF103" s="179"/>
      <c r="AG103" s="179"/>
      <c r="AH103" s="179"/>
      <c r="AI103" s="179"/>
      <c r="AJ103" s="180"/>
      <c r="AK103" s="3"/>
      <c r="AL103" s="174" t="s">
        <v>55</v>
      </c>
      <c r="AM103" s="175"/>
      <c r="AN103" s="176"/>
      <c r="AO103" s="178" t="s">
        <v>49</v>
      </c>
      <c r="AP103" s="179"/>
      <c r="AQ103" s="179"/>
      <c r="AR103" s="180"/>
      <c r="AS103" s="4"/>
      <c r="AT103" s="174" t="s">
        <v>51</v>
      </c>
      <c r="AU103" s="175"/>
      <c r="AV103" s="36"/>
      <c r="AW103" s="174" t="s">
        <v>27</v>
      </c>
      <c r="AX103" s="175"/>
      <c r="AY103" s="50"/>
    </row>
    <row r="104" spans="1:51" ht="30">
      <c r="A104" s="258"/>
      <c r="B104" s="35" t="s">
        <v>1</v>
      </c>
      <c r="C104" s="2">
        <v>1</v>
      </c>
      <c r="D104" s="37">
        <v>3</v>
      </c>
      <c r="E104" s="37">
        <v>3</v>
      </c>
      <c r="F104" s="170"/>
      <c r="G104" s="35" t="s">
        <v>1</v>
      </c>
      <c r="H104" s="38">
        <f>C104/C107</f>
        <v>0.60000000000000009</v>
      </c>
      <c r="I104" s="37">
        <f>D104/D107</f>
        <v>0.6</v>
      </c>
      <c r="J104" s="37">
        <f>E104/E107</f>
        <v>0.6</v>
      </c>
      <c r="K104" s="37">
        <f>SUM(H104:J104)</f>
        <v>1.8000000000000003</v>
      </c>
      <c r="L104" s="2">
        <f>K104/C109</f>
        <v>0.60000000000000009</v>
      </c>
      <c r="M104" s="24"/>
      <c r="N104" s="94"/>
      <c r="O104" s="58" t="s">
        <v>17</v>
      </c>
      <c r="P104" s="56" t="s">
        <v>78</v>
      </c>
      <c r="Q104" s="18"/>
      <c r="R104" s="17" t="s">
        <v>26</v>
      </c>
      <c r="S104" s="35" t="s">
        <v>1</v>
      </c>
      <c r="T104" s="35" t="s">
        <v>2</v>
      </c>
      <c r="U104" s="35" t="s">
        <v>3</v>
      </c>
      <c r="V104" s="13"/>
      <c r="W104" s="32" t="s">
        <v>26</v>
      </c>
      <c r="X104" s="97" t="s">
        <v>53</v>
      </c>
      <c r="Y104" s="176"/>
      <c r="Z104" s="35" t="s">
        <v>32</v>
      </c>
      <c r="AA104" s="98" t="s">
        <v>47</v>
      </c>
      <c r="AB104" s="178" t="s">
        <v>43</v>
      </c>
      <c r="AC104" s="180"/>
      <c r="AD104" s="4"/>
      <c r="AE104" s="10" t="s">
        <v>26</v>
      </c>
      <c r="AF104" s="35" t="s">
        <v>35</v>
      </c>
      <c r="AG104" s="35" t="s">
        <v>36</v>
      </c>
      <c r="AH104" s="35" t="s">
        <v>37</v>
      </c>
      <c r="AI104" s="35" t="s">
        <v>97</v>
      </c>
      <c r="AJ104" s="35" t="s">
        <v>98</v>
      </c>
      <c r="AK104" s="4"/>
      <c r="AL104" s="10" t="s">
        <v>26</v>
      </c>
      <c r="AM104" s="97" t="s">
        <v>53</v>
      </c>
      <c r="AN104" s="176"/>
      <c r="AO104" s="10" t="s">
        <v>28</v>
      </c>
      <c r="AP104" s="10" t="s">
        <v>47</v>
      </c>
      <c r="AQ104" s="181" t="s">
        <v>43</v>
      </c>
      <c r="AR104" s="182"/>
      <c r="AS104" s="4"/>
      <c r="AT104" s="35" t="s">
        <v>26</v>
      </c>
      <c r="AU104" s="97" t="s">
        <v>53</v>
      </c>
      <c r="AV104" s="36"/>
      <c r="AW104" s="98" t="s">
        <v>26</v>
      </c>
      <c r="AX104" s="98" t="s">
        <v>50</v>
      </c>
      <c r="AY104" s="50"/>
    </row>
    <row r="105" spans="1:51">
      <c r="A105" s="258"/>
      <c r="B105" s="35" t="s">
        <v>2</v>
      </c>
      <c r="C105" s="37">
        <f>1/D104</f>
        <v>0.33333333333333331</v>
      </c>
      <c r="D105" s="2">
        <v>1</v>
      </c>
      <c r="E105" s="37">
        <v>1</v>
      </c>
      <c r="F105" s="170"/>
      <c r="G105" s="35" t="s">
        <v>2</v>
      </c>
      <c r="H105" s="37">
        <f>C105/C107</f>
        <v>0.2</v>
      </c>
      <c r="I105" s="38">
        <f>D105/D107</f>
        <v>0.2</v>
      </c>
      <c r="J105" s="37">
        <f>E105/E107</f>
        <v>0.2</v>
      </c>
      <c r="K105" s="37">
        <f>SUM(H105:J105)</f>
        <v>0.60000000000000009</v>
      </c>
      <c r="L105" s="2">
        <f>K105/C109</f>
        <v>0.20000000000000004</v>
      </c>
      <c r="M105" s="24"/>
      <c r="N105" s="94"/>
      <c r="O105" s="58" t="s">
        <v>18</v>
      </c>
      <c r="P105" s="56" t="s">
        <v>77</v>
      </c>
      <c r="Q105" s="18"/>
      <c r="R105" s="11" t="s">
        <v>17</v>
      </c>
      <c r="S105" s="9">
        <v>1</v>
      </c>
      <c r="T105" s="9">
        <v>-0.5</v>
      </c>
      <c r="U105" s="9">
        <v>0</v>
      </c>
      <c r="V105" s="3"/>
      <c r="W105" s="11" t="s">
        <v>17</v>
      </c>
      <c r="X105" s="1">
        <f>(S105*L104)+(T105*L105)+(U105*L106)</f>
        <v>0.50000000000000011</v>
      </c>
      <c r="Y105" s="176"/>
      <c r="Z105" s="15" t="s">
        <v>34</v>
      </c>
      <c r="AA105" s="15">
        <v>1</v>
      </c>
      <c r="AB105" s="15">
        <f>1/(1+AA105)</f>
        <v>0.5</v>
      </c>
      <c r="AC105" s="15"/>
      <c r="AD105" s="4"/>
      <c r="AE105" s="11" t="s">
        <v>17</v>
      </c>
      <c r="AF105" s="28">
        <v>0</v>
      </c>
      <c r="AG105" s="28">
        <v>0</v>
      </c>
      <c r="AH105" s="28">
        <v>0</v>
      </c>
      <c r="AI105" s="28">
        <v>0</v>
      </c>
      <c r="AJ105" s="28">
        <v>1</v>
      </c>
      <c r="AK105" s="4"/>
      <c r="AL105" s="11" t="s">
        <v>17</v>
      </c>
      <c r="AM105" s="1">
        <f>(AF105*AC106)+(AG105*AC107)+(AC108*AH105)+(AI105*AC110)+(AC111*AJ105)</f>
        <v>0.33333333333333331</v>
      </c>
      <c r="AN105" s="176"/>
      <c r="AO105" s="15" t="s">
        <v>29</v>
      </c>
      <c r="AP105" s="15">
        <v>3</v>
      </c>
      <c r="AQ105" s="15">
        <f>1/(1+AP105)</f>
        <v>0.25</v>
      </c>
      <c r="AR105" s="15"/>
      <c r="AS105" s="4"/>
      <c r="AT105" s="11" t="s">
        <v>17</v>
      </c>
      <c r="AU105" s="1">
        <f>AR106</f>
        <v>0.25</v>
      </c>
      <c r="AV105" s="36"/>
      <c r="AW105" s="40" t="s">
        <v>63</v>
      </c>
      <c r="AX105" s="40">
        <v>0</v>
      </c>
      <c r="AY105" s="50"/>
    </row>
    <row r="106" spans="1:51" ht="30">
      <c r="A106" s="258"/>
      <c r="B106" s="35" t="s">
        <v>3</v>
      </c>
      <c r="C106" s="37">
        <f>1/E104</f>
        <v>0.33333333333333331</v>
      </c>
      <c r="D106" s="37">
        <f>1/E105</f>
        <v>1</v>
      </c>
      <c r="E106" s="2">
        <v>1</v>
      </c>
      <c r="F106" s="170"/>
      <c r="G106" s="35" t="s">
        <v>3</v>
      </c>
      <c r="H106" s="37">
        <f>C106/C107</f>
        <v>0.2</v>
      </c>
      <c r="I106" s="37">
        <f>D106/D107</f>
        <v>0.2</v>
      </c>
      <c r="J106" s="38">
        <f>E106/E107</f>
        <v>0.2</v>
      </c>
      <c r="K106" s="37">
        <f>SUM(H106:J106)</f>
        <v>0.60000000000000009</v>
      </c>
      <c r="L106" s="2">
        <f>K106/C109</f>
        <v>0.20000000000000004</v>
      </c>
      <c r="M106" s="24"/>
      <c r="N106" s="94"/>
      <c r="O106" s="58" t="s">
        <v>20</v>
      </c>
      <c r="P106" s="56" t="s">
        <v>80</v>
      </c>
      <c r="Q106" s="18"/>
      <c r="R106" s="11" t="s">
        <v>18</v>
      </c>
      <c r="S106" s="9">
        <v>-0.5</v>
      </c>
      <c r="T106" s="9">
        <v>1</v>
      </c>
      <c r="U106" s="9">
        <v>0</v>
      </c>
      <c r="V106" s="19"/>
      <c r="W106" s="11" t="s">
        <v>18</v>
      </c>
      <c r="X106" s="1">
        <f>(S106*L104)+(T106*L105)+(U106*L106)</f>
        <v>-0.1</v>
      </c>
      <c r="Y106" s="176"/>
      <c r="Z106" s="16" t="s">
        <v>35</v>
      </c>
      <c r="AA106" s="16" t="s">
        <v>44</v>
      </c>
      <c r="AB106" s="16">
        <v>1</v>
      </c>
      <c r="AC106" s="16">
        <f>AB106*AB105</f>
        <v>0.5</v>
      </c>
      <c r="AD106" s="4"/>
      <c r="AE106" s="11" t="s">
        <v>18</v>
      </c>
      <c r="AF106" s="28">
        <v>0</v>
      </c>
      <c r="AG106" s="28">
        <v>0</v>
      </c>
      <c r="AH106" s="28">
        <v>0</v>
      </c>
      <c r="AI106" s="28">
        <v>0</v>
      </c>
      <c r="AJ106" s="28">
        <v>-1</v>
      </c>
      <c r="AK106" s="4"/>
      <c r="AL106" s="11" t="s">
        <v>18</v>
      </c>
      <c r="AM106" s="1">
        <f>(AF106*AC106)+(AG106*AC107)+(AC108*AH106)+(AI106*AC110)+(AC111*AJ106)</f>
        <v>-0.33333333333333331</v>
      </c>
      <c r="AN106" s="176"/>
      <c r="AO106" s="16" t="s">
        <v>45</v>
      </c>
      <c r="AP106" s="16" t="s">
        <v>44</v>
      </c>
      <c r="AQ106" s="16">
        <v>1</v>
      </c>
      <c r="AR106" s="16">
        <f>AQ106*AQ105</f>
        <v>0.25</v>
      </c>
      <c r="AS106" s="4"/>
      <c r="AT106" s="11" t="s">
        <v>18</v>
      </c>
      <c r="AU106" s="1">
        <f>AR107</f>
        <v>0.25</v>
      </c>
      <c r="AV106" s="36"/>
      <c r="AW106" s="40" t="s">
        <v>16</v>
      </c>
      <c r="AX106" s="41">
        <v>0</v>
      </c>
      <c r="AY106" s="50"/>
    </row>
    <row r="107" spans="1:51">
      <c r="A107" s="258"/>
      <c r="B107" s="97" t="s">
        <v>4</v>
      </c>
      <c r="C107" s="39">
        <f>SUM(C104:C106)</f>
        <v>1.6666666666666665</v>
      </c>
      <c r="D107" s="39">
        <f>SUM(D104:D106)</f>
        <v>5</v>
      </c>
      <c r="E107" s="39">
        <f>SUM(E104:E106)</f>
        <v>5</v>
      </c>
      <c r="F107" s="170"/>
      <c r="G107" s="97" t="s">
        <v>4</v>
      </c>
      <c r="H107" s="39">
        <f>SUM(H104:H106)</f>
        <v>1</v>
      </c>
      <c r="I107" s="39">
        <f>SUM(I104:I106)</f>
        <v>1</v>
      </c>
      <c r="J107" s="39">
        <f>SUM(J104:J106)</f>
        <v>1</v>
      </c>
      <c r="K107" s="39">
        <f>SUM(K104:K106)</f>
        <v>3.0000000000000004</v>
      </c>
      <c r="L107" s="39">
        <f>SUM(L104:L106)</f>
        <v>1.0000000000000002</v>
      </c>
      <c r="M107" s="25"/>
      <c r="N107" s="94"/>
      <c r="O107" s="58" t="s">
        <v>21</v>
      </c>
      <c r="P107" s="56" t="s">
        <v>81</v>
      </c>
      <c r="Q107" s="18"/>
      <c r="R107" s="11" t="s">
        <v>20</v>
      </c>
      <c r="S107" s="9">
        <v>0</v>
      </c>
      <c r="T107" s="9">
        <v>0.5</v>
      </c>
      <c r="U107" s="9">
        <v>0</v>
      </c>
      <c r="V107" s="19"/>
      <c r="W107" s="11" t="s">
        <v>20</v>
      </c>
      <c r="X107" s="1">
        <f>(S107*L104)+(T107*L105)+(U107*L106)</f>
        <v>0.10000000000000002</v>
      </c>
      <c r="Y107" s="176"/>
      <c r="Z107" s="16" t="s">
        <v>36</v>
      </c>
      <c r="AA107" s="16" t="s">
        <v>44</v>
      </c>
      <c r="AB107" s="16">
        <v>1</v>
      </c>
      <c r="AC107" s="16">
        <f>AB107*AB105</f>
        <v>0.5</v>
      </c>
      <c r="AD107" s="4"/>
      <c r="AE107" s="11" t="s">
        <v>20</v>
      </c>
      <c r="AF107" s="28">
        <v>0</v>
      </c>
      <c r="AG107" s="28">
        <v>0</v>
      </c>
      <c r="AH107" s="28">
        <v>0</v>
      </c>
      <c r="AI107" s="28">
        <v>0</v>
      </c>
      <c r="AJ107" s="28">
        <v>0</v>
      </c>
      <c r="AK107" s="4"/>
      <c r="AL107" s="11" t="s">
        <v>20</v>
      </c>
      <c r="AM107" s="1">
        <f>(AF107*AC106)+(AG107*AC107)+(AH107*AC108)+(AI107*AC110)+(AJ107*AC111)</f>
        <v>0</v>
      </c>
      <c r="AN107" s="176"/>
      <c r="AO107" s="16" t="s">
        <v>58</v>
      </c>
      <c r="AP107" s="16" t="s">
        <v>44</v>
      </c>
      <c r="AQ107" s="16">
        <v>1</v>
      </c>
      <c r="AR107" s="16">
        <f>AQ107*AQ105</f>
        <v>0.25</v>
      </c>
      <c r="AS107" s="4"/>
      <c r="AT107" s="11" t="s">
        <v>20</v>
      </c>
      <c r="AU107" s="1">
        <f>AR109</f>
        <v>0.5</v>
      </c>
      <c r="AV107" s="36"/>
      <c r="AW107" s="42" t="s">
        <v>17</v>
      </c>
      <c r="AX107" s="42">
        <f>X105+AM105+AU105</f>
        <v>1.0833333333333335</v>
      </c>
      <c r="AY107" s="50"/>
    </row>
    <row r="108" spans="1:51" ht="45">
      <c r="A108" s="258"/>
      <c r="B108" s="54"/>
      <c r="C108" s="54"/>
      <c r="D108" s="54"/>
      <c r="E108" s="54"/>
      <c r="F108" s="54"/>
      <c r="G108" s="54"/>
      <c r="H108" s="54"/>
      <c r="I108" s="54"/>
      <c r="J108" s="54"/>
      <c r="M108" s="47"/>
      <c r="N108" s="94"/>
      <c r="O108" s="58" t="s">
        <v>23</v>
      </c>
      <c r="P108" s="56" t="s">
        <v>83</v>
      </c>
      <c r="Q108" s="4"/>
      <c r="R108" s="11" t="s">
        <v>21</v>
      </c>
      <c r="S108" s="9">
        <v>0</v>
      </c>
      <c r="T108" s="9">
        <v>-0.5</v>
      </c>
      <c r="U108" s="9">
        <v>0</v>
      </c>
      <c r="V108" s="19"/>
      <c r="W108" s="11" t="s">
        <v>21</v>
      </c>
      <c r="X108" s="1">
        <f>(S108*L104)+(T108*L105)+(U108*L106)</f>
        <v>-0.10000000000000002</v>
      </c>
      <c r="Y108" s="176"/>
      <c r="Z108" s="16" t="s">
        <v>37</v>
      </c>
      <c r="AA108" s="16" t="s">
        <v>44</v>
      </c>
      <c r="AB108" s="16">
        <v>1</v>
      </c>
      <c r="AC108" s="16">
        <f>AB108*AB105</f>
        <v>0.5</v>
      </c>
      <c r="AD108" s="4"/>
      <c r="AE108" s="11" t="s">
        <v>21</v>
      </c>
      <c r="AF108" s="28">
        <v>0</v>
      </c>
      <c r="AG108" s="28">
        <v>0</v>
      </c>
      <c r="AH108" s="28">
        <v>0</v>
      </c>
      <c r="AI108" s="28">
        <v>0</v>
      </c>
      <c r="AJ108" s="28">
        <v>0</v>
      </c>
      <c r="AK108" s="4"/>
      <c r="AL108" s="11" t="s">
        <v>21</v>
      </c>
      <c r="AM108" s="1">
        <f>(AF108*AC106)+(AG108*AC107)+(AH108*AC108)+(AI108*AC110)+(AJ108*AC111)</f>
        <v>0</v>
      </c>
      <c r="AN108" s="176"/>
      <c r="AO108" s="15" t="s">
        <v>30</v>
      </c>
      <c r="AP108" s="15">
        <v>1</v>
      </c>
      <c r="AQ108" s="15">
        <f>1/(1+AP108)</f>
        <v>0.5</v>
      </c>
      <c r="AR108" s="15"/>
      <c r="AS108" s="4"/>
      <c r="AT108" s="11" t="s">
        <v>21</v>
      </c>
      <c r="AU108" s="1">
        <f>AR110</f>
        <v>0.5</v>
      </c>
      <c r="AV108" s="36"/>
      <c r="AW108" s="42" t="s">
        <v>18</v>
      </c>
      <c r="AX108" s="42">
        <f>X106+AM106++AU106</f>
        <v>-0.18333333333333335</v>
      </c>
      <c r="AY108" s="50"/>
    </row>
    <row r="109" spans="1:51" ht="30">
      <c r="A109" s="258"/>
      <c r="B109" s="98" t="s">
        <v>6</v>
      </c>
      <c r="C109" s="35">
        <v>3</v>
      </c>
      <c r="D109" s="4"/>
      <c r="E109" s="4"/>
      <c r="F109" s="4"/>
      <c r="G109" s="4"/>
      <c r="H109" s="4"/>
      <c r="I109" s="4"/>
      <c r="J109" s="4"/>
      <c r="M109" s="4"/>
      <c r="N109" s="94"/>
      <c r="O109" s="58" t="s">
        <v>24</v>
      </c>
      <c r="P109" s="56" t="s">
        <v>84</v>
      </c>
      <c r="Q109" s="4"/>
      <c r="R109" s="11" t="s">
        <v>23</v>
      </c>
      <c r="S109" s="9">
        <v>1</v>
      </c>
      <c r="T109" s="9">
        <v>0</v>
      </c>
      <c r="U109" s="9">
        <v>-0.5</v>
      </c>
      <c r="V109" s="19"/>
      <c r="W109" s="11" t="s">
        <v>23</v>
      </c>
      <c r="X109" s="1">
        <f>(S109*L104)+(T109*L105)+(U109*L106)</f>
        <v>0.50000000000000011</v>
      </c>
      <c r="Y109" s="176"/>
      <c r="Z109" s="31" t="s">
        <v>96</v>
      </c>
      <c r="AA109" s="31">
        <v>2</v>
      </c>
      <c r="AB109" s="31">
        <f>1/(1+AA109)</f>
        <v>0.33333333333333331</v>
      </c>
      <c r="AC109" s="31"/>
      <c r="AD109" s="4"/>
      <c r="AE109" s="11" t="s">
        <v>23</v>
      </c>
      <c r="AF109" s="28">
        <v>0</v>
      </c>
      <c r="AG109" s="28">
        <v>-1</v>
      </c>
      <c r="AH109" s="28">
        <v>0</v>
      </c>
      <c r="AI109" s="28">
        <v>0</v>
      </c>
      <c r="AJ109" s="28">
        <v>1</v>
      </c>
      <c r="AK109" s="4"/>
      <c r="AL109" s="11" t="s">
        <v>23</v>
      </c>
      <c r="AM109" s="1">
        <f>(AC106*AF109)+(AG109*AC107)+(AC108*AH109)+(AI109*AC110)+(AC111*AJ109)</f>
        <v>-0.16666666666666669</v>
      </c>
      <c r="AN109" s="176"/>
      <c r="AO109" s="16" t="s">
        <v>59</v>
      </c>
      <c r="AP109" s="16" t="s">
        <v>44</v>
      </c>
      <c r="AQ109" s="16">
        <v>1</v>
      </c>
      <c r="AR109" s="16">
        <f>AQ109*AQ108</f>
        <v>0.5</v>
      </c>
      <c r="AS109" s="4"/>
      <c r="AT109" s="11" t="s">
        <v>23</v>
      </c>
      <c r="AU109" s="1">
        <f>AR112</f>
        <v>0.33333333333333331</v>
      </c>
      <c r="AV109" s="36"/>
      <c r="AW109" s="41" t="s">
        <v>19</v>
      </c>
      <c r="AX109" s="41">
        <v>0</v>
      </c>
      <c r="AY109" s="50"/>
    </row>
    <row r="110" spans="1:51">
      <c r="A110" s="258"/>
      <c r="B110" s="53"/>
      <c r="C110" s="53"/>
      <c r="D110" s="53"/>
      <c r="E110" s="53"/>
      <c r="F110" s="53"/>
      <c r="G110" s="53"/>
      <c r="H110" s="53"/>
      <c r="I110" s="53"/>
      <c r="J110" s="53"/>
      <c r="M110" s="26"/>
      <c r="N110" s="94"/>
      <c r="O110" s="4"/>
      <c r="P110" s="4"/>
      <c r="Q110" s="4"/>
      <c r="R110" s="11" t="s">
        <v>24</v>
      </c>
      <c r="S110" s="9">
        <v>-0.5</v>
      </c>
      <c r="T110" s="9">
        <v>0</v>
      </c>
      <c r="U110" s="9">
        <v>1</v>
      </c>
      <c r="V110" s="19"/>
      <c r="W110" s="11" t="s">
        <v>24</v>
      </c>
      <c r="X110" s="1">
        <f>(S110*L104)+(T110*67)+(U110*L106)</f>
        <v>-0.1</v>
      </c>
      <c r="Y110" s="176"/>
      <c r="Z110" s="16" t="s">
        <v>97</v>
      </c>
      <c r="AA110" s="16" t="s">
        <v>44</v>
      </c>
      <c r="AB110" s="16">
        <v>1</v>
      </c>
      <c r="AC110" s="16">
        <f>AB110*AB109</f>
        <v>0.33333333333333331</v>
      </c>
      <c r="AD110" s="4"/>
      <c r="AE110" s="11" t="s">
        <v>24</v>
      </c>
      <c r="AF110" s="28">
        <v>0</v>
      </c>
      <c r="AG110" s="28">
        <v>1</v>
      </c>
      <c r="AH110" s="28">
        <v>0</v>
      </c>
      <c r="AI110" s="28">
        <v>0</v>
      </c>
      <c r="AJ110" s="28">
        <v>-1</v>
      </c>
      <c r="AK110" s="4"/>
      <c r="AL110" s="11" t="s">
        <v>24</v>
      </c>
      <c r="AM110" s="1">
        <f>(AC106*AF110)+(AC107*AG110)+(AC108*AH110)+(AI110*AC110)+(AC111*AJ110)</f>
        <v>0.16666666666666669</v>
      </c>
      <c r="AN110" s="176"/>
      <c r="AO110" s="16" t="s">
        <v>60</v>
      </c>
      <c r="AP110" s="16" t="s">
        <v>44</v>
      </c>
      <c r="AQ110" s="16">
        <v>1</v>
      </c>
      <c r="AR110" s="16">
        <f>AQ110*AQ108</f>
        <v>0.5</v>
      </c>
      <c r="AS110" s="4"/>
      <c r="AT110" s="11" t="s">
        <v>24</v>
      </c>
      <c r="AU110" s="1">
        <f>AR113</f>
        <v>0.33333333333333331</v>
      </c>
      <c r="AV110" s="36"/>
      <c r="AW110" s="42" t="s">
        <v>20</v>
      </c>
      <c r="AX110" s="42">
        <f>X107+AM107+AU107</f>
        <v>0.6</v>
      </c>
      <c r="AY110" s="50"/>
    </row>
    <row r="111" spans="1:51">
      <c r="A111" s="258"/>
      <c r="B111" s="183" t="s">
        <v>14</v>
      </c>
      <c r="C111" s="183"/>
      <c r="D111" s="4"/>
      <c r="E111" s="35" t="s">
        <v>38</v>
      </c>
      <c r="F111" s="35" t="s">
        <v>39</v>
      </c>
      <c r="G111" s="35" t="s">
        <v>40</v>
      </c>
      <c r="H111" s="10" t="s">
        <v>41</v>
      </c>
      <c r="I111" s="10" t="s">
        <v>42</v>
      </c>
      <c r="J111" s="4"/>
      <c r="M111" s="4"/>
      <c r="N111" s="94"/>
      <c r="O111" s="156" t="s">
        <v>112</v>
      </c>
      <c r="P111" s="157"/>
      <c r="Q111" s="4"/>
      <c r="R111" s="33"/>
      <c r="S111" s="25"/>
      <c r="T111" s="25"/>
      <c r="U111" s="25"/>
      <c r="V111" s="30"/>
      <c r="W111" s="29"/>
      <c r="X111" s="29"/>
      <c r="Y111" s="176"/>
      <c r="Z111" s="16" t="s">
        <v>98</v>
      </c>
      <c r="AA111" s="16" t="s">
        <v>44</v>
      </c>
      <c r="AB111" s="16">
        <v>1</v>
      </c>
      <c r="AC111" s="16">
        <f>AB111*AB109</f>
        <v>0.33333333333333331</v>
      </c>
      <c r="AD111" s="4"/>
      <c r="AE111" s="29"/>
      <c r="AF111" s="25"/>
      <c r="AG111" s="25"/>
      <c r="AH111" s="25"/>
      <c r="AI111" s="25"/>
      <c r="AJ111" s="25"/>
      <c r="AK111" s="4"/>
      <c r="AL111" s="29"/>
      <c r="AM111" s="29"/>
      <c r="AN111" s="176"/>
      <c r="AO111" s="15" t="s">
        <v>31</v>
      </c>
      <c r="AP111" s="15">
        <v>2</v>
      </c>
      <c r="AQ111" s="15">
        <f>1/(1+AP111)</f>
        <v>0.33333333333333331</v>
      </c>
      <c r="AR111" s="15"/>
      <c r="AS111" s="4"/>
      <c r="AT111" s="29"/>
      <c r="AU111" s="29"/>
      <c r="AV111" s="46"/>
      <c r="AW111" s="42" t="s">
        <v>21</v>
      </c>
      <c r="AX111" s="42">
        <f>X108+AM108+AU108</f>
        <v>0.39999999999999997</v>
      </c>
      <c r="AY111" s="50"/>
    </row>
    <row r="112" spans="1:51" ht="30">
      <c r="A112" s="258"/>
      <c r="B112" s="98" t="s">
        <v>7</v>
      </c>
      <c r="C112" s="76">
        <f>SUM(L104*C107,L105*D107,L106*E107)</f>
        <v>3</v>
      </c>
      <c r="D112" s="4"/>
      <c r="E112" s="35">
        <v>1</v>
      </c>
      <c r="F112" s="35">
        <v>3</v>
      </c>
      <c r="G112" s="35">
        <v>5</v>
      </c>
      <c r="H112" s="35">
        <v>7</v>
      </c>
      <c r="I112" s="35">
        <v>9</v>
      </c>
      <c r="J112" s="4"/>
      <c r="M112" s="4"/>
      <c r="N112" s="94"/>
      <c r="O112" s="57" t="s">
        <v>99</v>
      </c>
      <c r="P112" s="56" t="s">
        <v>102</v>
      </c>
      <c r="Q112" s="4"/>
      <c r="R112" s="33"/>
      <c r="S112" s="25"/>
      <c r="T112" s="25"/>
      <c r="U112" s="25"/>
      <c r="V112" s="30"/>
      <c r="W112" s="29"/>
      <c r="X112" s="29"/>
      <c r="Y112" s="176"/>
      <c r="Z112" s="30"/>
      <c r="AA112" s="30"/>
      <c r="AB112" s="30"/>
      <c r="AC112" s="30"/>
      <c r="AD112" s="4"/>
      <c r="AE112" s="29"/>
      <c r="AF112" s="25"/>
      <c r="AG112" s="25"/>
      <c r="AH112" s="25"/>
      <c r="AI112" s="25"/>
      <c r="AJ112" s="25"/>
      <c r="AK112" s="4"/>
      <c r="AL112" s="156" t="s">
        <v>115</v>
      </c>
      <c r="AM112" s="157"/>
      <c r="AN112" s="176"/>
      <c r="AO112" s="16" t="s">
        <v>61</v>
      </c>
      <c r="AP112" s="16" t="s">
        <v>44</v>
      </c>
      <c r="AQ112" s="16">
        <v>1</v>
      </c>
      <c r="AR112" s="16">
        <f>AQ112*AQ111</f>
        <v>0.33333333333333331</v>
      </c>
      <c r="AS112" s="4"/>
      <c r="AT112" s="29"/>
      <c r="AU112" s="29"/>
      <c r="AV112" s="46"/>
      <c r="AW112" s="41" t="s">
        <v>22</v>
      </c>
      <c r="AX112" s="41">
        <v>0</v>
      </c>
      <c r="AY112" s="50"/>
    </row>
    <row r="113" spans="1:51" ht="30">
      <c r="A113" s="258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26"/>
      <c r="N113" s="94"/>
      <c r="O113" s="57" t="s">
        <v>100</v>
      </c>
      <c r="P113" s="56" t="s">
        <v>103</v>
      </c>
      <c r="Q113" s="4"/>
      <c r="R113" s="4"/>
      <c r="S113" s="18"/>
      <c r="T113" s="18"/>
      <c r="U113" s="18"/>
      <c r="V113" s="19"/>
      <c r="W113" s="4"/>
      <c r="X113" s="4"/>
      <c r="Y113" s="176"/>
      <c r="Z113" s="30"/>
      <c r="AA113" s="30"/>
      <c r="AB113" s="30"/>
      <c r="AC113" s="30"/>
      <c r="AD113" s="4"/>
      <c r="AE113" s="29"/>
      <c r="AF113" s="25"/>
      <c r="AG113" s="25"/>
      <c r="AH113" s="25"/>
      <c r="AI113" s="25"/>
      <c r="AJ113" s="25"/>
      <c r="AK113" s="4"/>
      <c r="AL113" s="58" t="s">
        <v>34</v>
      </c>
      <c r="AM113" s="56" t="s">
        <v>87</v>
      </c>
      <c r="AN113" s="176"/>
      <c r="AO113" s="16" t="s">
        <v>62</v>
      </c>
      <c r="AP113" s="16" t="s">
        <v>44</v>
      </c>
      <c r="AQ113" s="16">
        <v>1</v>
      </c>
      <c r="AR113" s="16">
        <f>AQ113*AQ111</f>
        <v>0.33333333333333331</v>
      </c>
      <c r="AS113" s="4"/>
      <c r="AT113" s="29"/>
      <c r="AU113" s="29"/>
      <c r="AV113" s="46"/>
      <c r="AW113" s="42" t="s">
        <v>23</v>
      </c>
      <c r="AX113" s="42">
        <f>X109+AM109+AU109</f>
        <v>0.66666666666666674</v>
      </c>
      <c r="AY113" s="50"/>
    </row>
    <row r="114" spans="1:51" ht="30">
      <c r="A114" s="258"/>
      <c r="B114" s="185" t="s">
        <v>11</v>
      </c>
      <c r="C114" s="186"/>
      <c r="D114" s="6" t="s">
        <v>12</v>
      </c>
      <c r="E114" s="6">
        <v>1</v>
      </c>
      <c r="F114" s="6">
        <v>2</v>
      </c>
      <c r="G114" s="6">
        <v>3</v>
      </c>
      <c r="H114" s="6">
        <v>4</v>
      </c>
      <c r="I114" s="6">
        <v>5</v>
      </c>
      <c r="J114" s="6">
        <v>6</v>
      </c>
      <c r="K114" s="6">
        <v>7</v>
      </c>
      <c r="L114" s="6">
        <v>9</v>
      </c>
      <c r="M114" s="6">
        <v>10</v>
      </c>
      <c r="N114" s="94"/>
      <c r="O114" s="57" t="s">
        <v>101</v>
      </c>
      <c r="P114" s="56" t="s">
        <v>104</v>
      </c>
      <c r="Q114" s="4"/>
      <c r="R114" s="4"/>
      <c r="S114" s="18"/>
      <c r="T114" s="18"/>
      <c r="U114" s="18"/>
      <c r="V114" s="4"/>
      <c r="W114" s="4"/>
      <c r="X114" s="4"/>
      <c r="Y114" s="176"/>
      <c r="AB114" s="30"/>
      <c r="AC114" s="30"/>
      <c r="AD114" s="4"/>
      <c r="AE114" s="29"/>
      <c r="AF114" s="25"/>
      <c r="AG114" s="25"/>
      <c r="AH114" s="25"/>
      <c r="AI114" s="25"/>
      <c r="AJ114" s="25"/>
      <c r="AK114" s="4"/>
      <c r="AL114" s="103" t="s">
        <v>35</v>
      </c>
      <c r="AM114" s="84" t="s">
        <v>88</v>
      </c>
      <c r="AN114" s="176"/>
      <c r="AO114" s="19"/>
      <c r="AP114" s="19"/>
      <c r="AQ114" s="19"/>
      <c r="AR114" s="19"/>
      <c r="AS114" s="4"/>
      <c r="AT114" s="29"/>
      <c r="AU114" s="29"/>
      <c r="AV114" s="46"/>
      <c r="AW114" s="42" t="s">
        <v>24</v>
      </c>
      <c r="AX114" s="42">
        <f>X110+AM110+AU110</f>
        <v>0.4</v>
      </c>
      <c r="AY114" s="50"/>
    </row>
    <row r="115" spans="1:51">
      <c r="A115" s="258"/>
      <c r="B115" s="187"/>
      <c r="C115" s="188"/>
      <c r="D115" s="6" t="s">
        <v>13</v>
      </c>
      <c r="E115" s="35">
        <v>0</v>
      </c>
      <c r="F115" s="35">
        <v>0</v>
      </c>
      <c r="G115" s="35">
        <v>0.57999999999999996</v>
      </c>
      <c r="H115" s="35">
        <v>0.9</v>
      </c>
      <c r="I115" s="35">
        <v>1.1200000000000001</v>
      </c>
      <c r="J115" s="35">
        <v>1.24</v>
      </c>
      <c r="K115" s="35">
        <v>1.32</v>
      </c>
      <c r="L115" s="35">
        <v>1.46</v>
      </c>
      <c r="M115" s="35">
        <v>1.49</v>
      </c>
      <c r="N115" s="94"/>
      <c r="Q115" s="4"/>
      <c r="R115" s="4"/>
      <c r="S115" s="18"/>
      <c r="T115" s="18"/>
      <c r="U115" s="18"/>
      <c r="V115" s="4"/>
      <c r="W115" s="4"/>
      <c r="X115" s="4"/>
      <c r="Y115" s="176"/>
      <c r="AB115" s="30"/>
      <c r="AC115" s="30"/>
      <c r="AD115" s="4"/>
      <c r="AE115" s="29"/>
      <c r="AF115" s="25"/>
      <c r="AG115" s="25"/>
      <c r="AH115" s="25"/>
      <c r="AI115" s="25"/>
      <c r="AJ115" s="25"/>
      <c r="AK115" s="4"/>
      <c r="AL115" s="103" t="s">
        <v>36</v>
      </c>
      <c r="AM115" s="84" t="s">
        <v>89</v>
      </c>
      <c r="AN115" s="176"/>
      <c r="AO115" s="30"/>
      <c r="AP115" s="30"/>
      <c r="AQ115" s="30"/>
      <c r="AR115" s="30"/>
      <c r="AS115" s="4"/>
      <c r="AT115" s="29"/>
      <c r="AU115" s="29"/>
      <c r="AV115" s="46"/>
      <c r="AW115" s="41" t="s">
        <v>25</v>
      </c>
      <c r="AX115" s="41">
        <v>0</v>
      </c>
      <c r="AY115" s="50"/>
    </row>
    <row r="116" spans="1:51">
      <c r="A116" s="258"/>
      <c r="B116" s="189" t="s">
        <v>9</v>
      </c>
      <c r="C116" s="190"/>
      <c r="D116" s="7">
        <v>0.57999999999999996</v>
      </c>
      <c r="E116" s="191"/>
      <c r="F116" s="192"/>
      <c r="G116" s="192"/>
      <c r="H116" s="192"/>
      <c r="I116" s="192"/>
      <c r="J116" s="192"/>
      <c r="K116" s="48"/>
      <c r="L116" s="48"/>
      <c r="M116" s="48"/>
      <c r="N116" s="94"/>
      <c r="Q116" s="4"/>
      <c r="R116" s="4"/>
      <c r="S116" s="18"/>
      <c r="T116" s="18"/>
      <c r="U116" s="18"/>
      <c r="V116" s="4"/>
      <c r="W116" s="4"/>
      <c r="X116" s="4"/>
      <c r="Y116" s="176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103" t="s">
        <v>37</v>
      </c>
      <c r="AM116" s="84" t="s">
        <v>90</v>
      </c>
      <c r="AN116" s="176"/>
      <c r="AO116" s="156" t="s">
        <v>113</v>
      </c>
      <c r="AP116" s="157"/>
      <c r="AQ116" s="4"/>
      <c r="AR116" s="4"/>
      <c r="AS116" s="4"/>
      <c r="AT116" s="4"/>
      <c r="AU116" s="4"/>
      <c r="AV116" s="46"/>
      <c r="AW116" s="4"/>
      <c r="AX116" s="4"/>
      <c r="AY116" s="50"/>
    </row>
    <row r="117" spans="1:51" ht="30">
      <c r="A117" s="258"/>
      <c r="B117" s="52"/>
      <c r="C117" s="52"/>
      <c r="D117" s="52"/>
      <c r="E117" s="52"/>
      <c r="H117" s="52"/>
      <c r="I117" s="52"/>
      <c r="J117" s="52"/>
      <c r="K117" s="52"/>
      <c r="L117" s="52"/>
      <c r="M117" s="47"/>
      <c r="N117" s="94"/>
      <c r="Q117" s="4"/>
      <c r="R117" s="4"/>
      <c r="S117" s="18"/>
      <c r="T117" s="18"/>
      <c r="U117" s="18"/>
      <c r="V117" s="4"/>
      <c r="W117" s="4"/>
      <c r="X117" s="4"/>
      <c r="Y117" s="176"/>
      <c r="Z117" s="4"/>
      <c r="AC117" s="4"/>
      <c r="AD117" s="4"/>
      <c r="AE117" s="4"/>
      <c r="AF117" s="4"/>
      <c r="AG117" s="4"/>
      <c r="AH117" s="4"/>
      <c r="AI117" s="4"/>
      <c r="AJ117" s="4"/>
      <c r="AK117" s="4"/>
      <c r="AL117" s="58" t="s">
        <v>96</v>
      </c>
      <c r="AM117" s="56" t="s">
        <v>91</v>
      </c>
      <c r="AN117" s="176"/>
      <c r="AO117" s="44" t="s">
        <v>29</v>
      </c>
      <c r="AP117" s="44" t="s">
        <v>76</v>
      </c>
      <c r="AQ117" s="4"/>
      <c r="AR117" s="4"/>
      <c r="AS117" s="4"/>
      <c r="AT117" s="4"/>
      <c r="AU117" s="4"/>
      <c r="AV117" s="46"/>
      <c r="AW117" s="4"/>
      <c r="AX117" s="4"/>
      <c r="AY117" s="50"/>
    </row>
    <row r="118" spans="1:51" ht="30">
      <c r="A118" s="258"/>
      <c r="B118" s="161" t="s">
        <v>15</v>
      </c>
      <c r="C118" s="161"/>
      <c r="D118" s="161"/>
      <c r="E118" s="4"/>
      <c r="H118" s="4"/>
      <c r="I118" s="4"/>
      <c r="J118" s="4"/>
      <c r="K118" s="4"/>
      <c r="L118" s="4"/>
      <c r="M118" s="4"/>
      <c r="N118" s="94"/>
      <c r="Q118" s="4"/>
      <c r="R118" s="4"/>
      <c r="S118" s="18"/>
      <c r="T118" s="18"/>
      <c r="U118" s="18"/>
      <c r="V118" s="4"/>
      <c r="W118" s="4"/>
      <c r="X118" s="4"/>
      <c r="Y118" s="176"/>
      <c r="Z118" s="227" t="s">
        <v>182</v>
      </c>
      <c r="AA118" s="228"/>
      <c r="AC118" s="4"/>
      <c r="AD118" s="4"/>
      <c r="AE118" s="4"/>
      <c r="AF118" s="4"/>
      <c r="AG118" s="4"/>
      <c r="AH118" s="4"/>
      <c r="AI118" s="4"/>
      <c r="AJ118" s="4"/>
      <c r="AK118" s="4"/>
      <c r="AL118" s="103" t="s">
        <v>97</v>
      </c>
      <c r="AM118" s="84" t="s">
        <v>92</v>
      </c>
      <c r="AN118" s="176"/>
      <c r="AO118" s="44" t="s">
        <v>30</v>
      </c>
      <c r="AP118" s="44" t="s">
        <v>79</v>
      </c>
      <c r="AQ118" s="4"/>
      <c r="AR118" s="4"/>
      <c r="AS118" s="4"/>
      <c r="AT118" s="4"/>
      <c r="AU118" s="4"/>
      <c r="AV118" s="46"/>
      <c r="AW118" s="4"/>
      <c r="AX118" s="4"/>
      <c r="AY118" s="50"/>
    </row>
    <row r="119" spans="1:51" ht="30">
      <c r="A119" s="258"/>
      <c r="B119" s="5" t="s">
        <v>10</v>
      </c>
      <c r="C119" s="8">
        <f>(C112-3)/3</f>
        <v>0</v>
      </c>
      <c r="D119" s="77">
        <f>C119*100</f>
        <v>0</v>
      </c>
      <c r="E119" s="4"/>
      <c r="H119" s="4"/>
      <c r="I119" s="4"/>
      <c r="J119" s="4"/>
      <c r="K119" s="4"/>
      <c r="L119" s="4"/>
      <c r="M119" s="4"/>
      <c r="N119" s="94"/>
      <c r="Q119" s="4"/>
      <c r="R119" s="4"/>
      <c r="S119" s="18"/>
      <c r="T119" s="18"/>
      <c r="U119" s="18"/>
      <c r="V119" s="4"/>
      <c r="W119" s="4"/>
      <c r="X119" s="4"/>
      <c r="Y119" s="176"/>
      <c r="Z119" s="225" t="s">
        <v>208</v>
      </c>
      <c r="AA119" s="226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103" t="s">
        <v>98</v>
      </c>
      <c r="AM119" s="84" t="s">
        <v>93</v>
      </c>
      <c r="AN119" s="176"/>
      <c r="AO119" s="44" t="s">
        <v>31</v>
      </c>
      <c r="AP119" s="44" t="s">
        <v>82</v>
      </c>
      <c r="AQ119" s="4"/>
      <c r="AR119" s="4"/>
      <c r="AS119" s="4"/>
      <c r="AT119" s="4"/>
      <c r="AU119" s="4"/>
      <c r="AV119" s="46"/>
      <c r="AW119" s="4"/>
      <c r="AX119" s="4"/>
      <c r="AY119" s="50"/>
    </row>
    <row r="120" spans="1:51">
      <c r="A120" s="259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96"/>
      <c r="N120" s="49"/>
      <c r="O120" s="96"/>
      <c r="P120" s="96"/>
      <c r="Q120" s="96"/>
      <c r="R120" s="96"/>
      <c r="S120" s="79"/>
      <c r="T120" s="79"/>
      <c r="U120" s="79"/>
      <c r="V120" s="96"/>
      <c r="W120" s="96"/>
      <c r="X120" s="96"/>
      <c r="Y120" s="177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51"/>
    </row>
  </sheetData>
  <mergeCells count="169">
    <mergeCell ref="B34:C35"/>
    <mergeCell ref="B36:C36"/>
    <mergeCell ref="E36:J36"/>
    <mergeCell ref="AO36:AP36"/>
    <mergeCell ref="B38:D38"/>
    <mergeCell ref="Z38:AA38"/>
    <mergeCell ref="A1:AY1"/>
    <mergeCell ref="Z39:AA39"/>
    <mergeCell ref="B40:L40"/>
    <mergeCell ref="B13:L13"/>
    <mergeCell ref="B14:C15"/>
    <mergeCell ref="B16:C16"/>
    <mergeCell ref="E16:J16"/>
    <mergeCell ref="AO16:AP16"/>
    <mergeCell ref="B18:D18"/>
    <mergeCell ref="Z18:AA18"/>
    <mergeCell ref="AT3:AU3"/>
    <mergeCell ref="AW3:AX3"/>
    <mergeCell ref="AB4:AC4"/>
    <mergeCell ref="AQ4:AR4"/>
    <mergeCell ref="B11:C11"/>
    <mergeCell ref="O11:P11"/>
    <mergeCell ref="Y3:Y20"/>
    <mergeCell ref="Z3:AC3"/>
    <mergeCell ref="AW23:AX23"/>
    <mergeCell ref="AB24:AC24"/>
    <mergeCell ref="AQ24:AR24"/>
    <mergeCell ref="B31:C31"/>
    <mergeCell ref="O31:P31"/>
    <mergeCell ref="AL32:AM32"/>
    <mergeCell ref="B33:L33"/>
    <mergeCell ref="AE3:AJ3"/>
    <mergeCell ref="AL3:AM3"/>
    <mergeCell ref="AN3:AN19"/>
    <mergeCell ref="AO3:AR3"/>
    <mergeCell ref="AL12:AM12"/>
    <mergeCell ref="Z19:AA19"/>
    <mergeCell ref="F3:F7"/>
    <mergeCell ref="O3:P3"/>
    <mergeCell ref="R3:U3"/>
    <mergeCell ref="A42:A60"/>
    <mergeCell ref="B42:AY42"/>
    <mergeCell ref="F43:F47"/>
    <mergeCell ref="O43:P43"/>
    <mergeCell ref="R43:U43"/>
    <mergeCell ref="W43:X43"/>
    <mergeCell ref="Y43:Y60"/>
    <mergeCell ref="B20:L20"/>
    <mergeCell ref="A22:A40"/>
    <mergeCell ref="B22:AY22"/>
    <mergeCell ref="F23:F27"/>
    <mergeCell ref="O23:P23"/>
    <mergeCell ref="R23:U23"/>
    <mergeCell ref="W23:X23"/>
    <mergeCell ref="Y23:Y40"/>
    <mergeCell ref="Z23:AC23"/>
    <mergeCell ref="AE23:AJ23"/>
    <mergeCell ref="A2:A20"/>
    <mergeCell ref="B2:AY2"/>
    <mergeCell ref="W3:X3"/>
    <mergeCell ref="AL23:AM23"/>
    <mergeCell ref="AN23:AN39"/>
    <mergeCell ref="AO23:AR23"/>
    <mergeCell ref="AT23:AU23"/>
    <mergeCell ref="A62:A80"/>
    <mergeCell ref="B62:AY62"/>
    <mergeCell ref="F63:F67"/>
    <mergeCell ref="O63:P63"/>
    <mergeCell ref="R63:U63"/>
    <mergeCell ref="W63:X63"/>
    <mergeCell ref="Y63:Y80"/>
    <mergeCell ref="Z63:AC63"/>
    <mergeCell ref="AE63:AJ63"/>
    <mergeCell ref="AL63:AM63"/>
    <mergeCell ref="AN63:AN79"/>
    <mergeCell ref="AO63:AR63"/>
    <mergeCell ref="AT63:AU63"/>
    <mergeCell ref="AO76:AP76"/>
    <mergeCell ref="B78:D78"/>
    <mergeCell ref="Z78:AA78"/>
    <mergeCell ref="AW63:AX63"/>
    <mergeCell ref="AB64:AC64"/>
    <mergeCell ref="AQ64:AR64"/>
    <mergeCell ref="AL72:AM72"/>
    <mergeCell ref="Z43:AC43"/>
    <mergeCell ref="AE43:AJ43"/>
    <mergeCell ref="AL43:AM43"/>
    <mergeCell ref="AN43:AN59"/>
    <mergeCell ref="AO43:AR43"/>
    <mergeCell ref="AT43:AU43"/>
    <mergeCell ref="AW43:AX43"/>
    <mergeCell ref="AB44:AC44"/>
    <mergeCell ref="AQ44:AR44"/>
    <mergeCell ref="AL52:AM52"/>
    <mergeCell ref="AO56:AP56"/>
    <mergeCell ref="Z58:AA58"/>
    <mergeCell ref="Z59:AA59"/>
    <mergeCell ref="B51:C51"/>
    <mergeCell ref="O51:P51"/>
    <mergeCell ref="B53:L53"/>
    <mergeCell ref="B54:C55"/>
    <mergeCell ref="B56:C56"/>
    <mergeCell ref="E56:J56"/>
    <mergeCell ref="B73:L73"/>
    <mergeCell ref="B74:C75"/>
    <mergeCell ref="B76:C76"/>
    <mergeCell ref="E76:J76"/>
    <mergeCell ref="B58:D58"/>
    <mergeCell ref="B60:L60"/>
    <mergeCell ref="B71:C71"/>
    <mergeCell ref="O71:P71"/>
    <mergeCell ref="AE83:AJ83"/>
    <mergeCell ref="AL83:AM83"/>
    <mergeCell ref="AN83:AN99"/>
    <mergeCell ref="AO83:AR83"/>
    <mergeCell ref="AT83:AU83"/>
    <mergeCell ref="AW83:AX83"/>
    <mergeCell ref="Z79:AA79"/>
    <mergeCell ref="B80:L80"/>
    <mergeCell ref="A82:A100"/>
    <mergeCell ref="B82:AY82"/>
    <mergeCell ref="F83:F87"/>
    <mergeCell ref="O83:P83"/>
    <mergeCell ref="R83:U83"/>
    <mergeCell ref="W83:X83"/>
    <mergeCell ref="Y83:Y100"/>
    <mergeCell ref="Z83:AC83"/>
    <mergeCell ref="B94:C95"/>
    <mergeCell ref="B96:C96"/>
    <mergeCell ref="E96:J96"/>
    <mergeCell ref="AO96:AP96"/>
    <mergeCell ref="B98:D98"/>
    <mergeCell ref="Z98:AA98"/>
    <mergeCell ref="AB84:AC84"/>
    <mergeCell ref="AQ84:AR84"/>
    <mergeCell ref="B91:C91"/>
    <mergeCell ref="O91:P91"/>
    <mergeCell ref="AL92:AM92"/>
    <mergeCell ref="B93:L93"/>
    <mergeCell ref="AT103:AU103"/>
    <mergeCell ref="AW103:AX103"/>
    <mergeCell ref="Z99:AA99"/>
    <mergeCell ref="B100:L100"/>
    <mergeCell ref="A102:A120"/>
    <mergeCell ref="B102:AY102"/>
    <mergeCell ref="F103:F107"/>
    <mergeCell ref="O103:P103"/>
    <mergeCell ref="R103:U103"/>
    <mergeCell ref="W103:X103"/>
    <mergeCell ref="Y103:Y120"/>
    <mergeCell ref="Z103:AC103"/>
    <mergeCell ref="AQ104:AR104"/>
    <mergeCell ref="B111:C111"/>
    <mergeCell ref="O111:P111"/>
    <mergeCell ref="AL112:AM112"/>
    <mergeCell ref="B113:L113"/>
    <mergeCell ref="AE103:AJ103"/>
    <mergeCell ref="AL103:AM103"/>
    <mergeCell ref="AN103:AN119"/>
    <mergeCell ref="AO103:AR103"/>
    <mergeCell ref="Z119:AA119"/>
    <mergeCell ref="B120:L120"/>
    <mergeCell ref="B114:C115"/>
    <mergeCell ref="B116:C116"/>
    <mergeCell ref="E116:J116"/>
    <mergeCell ref="AO116:AP116"/>
    <mergeCell ref="B118:D118"/>
    <mergeCell ref="Z118:AA118"/>
    <mergeCell ref="AB104:AC10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5" workbookViewId="0">
      <selection activeCell="E17" sqref="E17"/>
    </sheetView>
  </sheetViews>
  <sheetFormatPr baseColWidth="10" defaultRowHeight="15" x14ac:dyDescent="0"/>
  <sheetData>
    <row r="1" spans="1:14">
      <c r="A1" s="234" t="s">
        <v>128</v>
      </c>
      <c r="B1" s="234" t="s">
        <v>114</v>
      </c>
      <c r="C1" s="234"/>
      <c r="D1" s="234"/>
      <c r="E1" s="234"/>
      <c r="F1" s="234"/>
      <c r="G1" s="235"/>
      <c r="H1" s="238"/>
    </row>
    <row r="2" spans="1:14">
      <c r="A2" s="234"/>
      <c r="B2" s="236" t="s">
        <v>76</v>
      </c>
      <c r="C2" s="236"/>
      <c r="D2" s="236" t="s">
        <v>79</v>
      </c>
      <c r="E2" s="236"/>
      <c r="F2" s="236" t="s">
        <v>82</v>
      </c>
      <c r="G2" s="237"/>
      <c r="H2" s="238"/>
    </row>
    <row r="3" spans="1:14" ht="60">
      <c r="A3" s="6" t="s">
        <v>57</v>
      </c>
      <c r="B3" s="95" t="s">
        <v>143</v>
      </c>
      <c r="C3" s="95" t="s">
        <v>144</v>
      </c>
      <c r="D3" s="95" t="s">
        <v>145</v>
      </c>
      <c r="E3" s="95" t="s">
        <v>146</v>
      </c>
      <c r="F3" s="95" t="s">
        <v>154</v>
      </c>
      <c r="G3" s="89" t="s">
        <v>155</v>
      </c>
      <c r="H3" s="238"/>
    </row>
    <row r="4" spans="1:14">
      <c r="A4" s="35" t="s">
        <v>131</v>
      </c>
      <c r="B4" s="37" t="s">
        <v>121</v>
      </c>
      <c r="C4" s="37"/>
      <c r="D4" s="37" t="s">
        <v>121</v>
      </c>
      <c r="E4" s="37"/>
      <c r="F4" s="37" t="s">
        <v>121</v>
      </c>
      <c r="G4" s="90"/>
      <c r="H4" s="92"/>
    </row>
    <row r="5" spans="1:14">
      <c r="A5" s="35" t="s">
        <v>129</v>
      </c>
      <c r="B5" s="37" t="s">
        <v>121</v>
      </c>
      <c r="C5" s="37"/>
      <c r="D5" s="37" t="s">
        <v>121</v>
      </c>
      <c r="E5" s="37"/>
      <c r="F5" s="37" t="s">
        <v>121</v>
      </c>
      <c r="G5" s="90"/>
      <c r="H5" s="92"/>
    </row>
    <row r="6" spans="1:14">
      <c r="A6" s="35" t="s">
        <v>130</v>
      </c>
      <c r="B6" s="37" t="s">
        <v>121</v>
      </c>
      <c r="C6" s="37"/>
      <c r="D6" s="37" t="s">
        <v>121</v>
      </c>
      <c r="E6" s="37"/>
      <c r="F6" s="37" t="s">
        <v>121</v>
      </c>
      <c r="G6" s="90"/>
      <c r="H6" s="92"/>
    </row>
    <row r="7" spans="1:14">
      <c r="A7" s="35" t="s">
        <v>132</v>
      </c>
      <c r="B7" s="37" t="s">
        <v>121</v>
      </c>
      <c r="C7" s="37"/>
      <c r="D7" s="37" t="s">
        <v>121</v>
      </c>
      <c r="E7" s="37"/>
      <c r="F7" s="37" t="s">
        <v>121</v>
      </c>
      <c r="G7" s="90"/>
      <c r="H7" s="92"/>
    </row>
    <row r="8" spans="1:14">
      <c r="A8" s="35" t="s">
        <v>133</v>
      </c>
      <c r="B8" s="37" t="s">
        <v>121</v>
      </c>
      <c r="C8" s="37"/>
      <c r="D8" s="37" t="s">
        <v>121</v>
      </c>
      <c r="E8" s="37"/>
      <c r="F8" s="37" t="s">
        <v>121</v>
      </c>
      <c r="G8" s="90"/>
      <c r="H8" s="92"/>
    </row>
    <row r="9" spans="1:14">
      <c r="A9" s="81" t="s">
        <v>134</v>
      </c>
      <c r="B9" s="37" t="s">
        <v>121</v>
      </c>
      <c r="C9" s="37"/>
      <c r="D9" s="37" t="s">
        <v>121</v>
      </c>
      <c r="E9" s="37"/>
      <c r="F9" s="37" t="s">
        <v>121</v>
      </c>
      <c r="G9" s="90"/>
      <c r="H9" s="92"/>
    </row>
    <row r="10" spans="1:14">
      <c r="G10" s="78"/>
    </row>
    <row r="11" spans="1:14">
      <c r="A11" s="243" t="s">
        <v>128</v>
      </c>
      <c r="B11" s="245" t="s">
        <v>127</v>
      </c>
      <c r="C11" s="246"/>
      <c r="D11" s="246"/>
      <c r="E11" s="246"/>
      <c r="F11" s="246"/>
      <c r="G11" s="246"/>
      <c r="H11" s="246"/>
      <c r="I11" s="246"/>
      <c r="J11" s="246"/>
      <c r="K11" s="246"/>
      <c r="L11" s="246"/>
      <c r="M11" s="246"/>
      <c r="N11" s="247"/>
    </row>
    <row r="12" spans="1:14">
      <c r="A12" s="244"/>
      <c r="B12" s="248"/>
      <c r="C12" s="249"/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250"/>
    </row>
    <row r="13" spans="1:14">
      <c r="A13" s="95" t="s">
        <v>57</v>
      </c>
      <c r="B13" s="251"/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3"/>
    </row>
    <row r="14" spans="1:14" ht="50" customHeight="1">
      <c r="A14" s="98" t="s">
        <v>131</v>
      </c>
      <c r="B14" s="239" t="s">
        <v>142</v>
      </c>
      <c r="C14" s="240"/>
      <c r="D14" s="241"/>
      <c r="E14" s="11" t="s">
        <v>208</v>
      </c>
      <c r="F14" s="11" t="s">
        <v>201</v>
      </c>
      <c r="G14" s="9" t="s">
        <v>207</v>
      </c>
      <c r="H14" s="242" t="s">
        <v>227</v>
      </c>
      <c r="I14" s="242"/>
      <c r="J14" s="242"/>
      <c r="K14" s="242"/>
      <c r="L14" s="242"/>
      <c r="M14" s="242"/>
      <c r="N14" s="242"/>
    </row>
    <row r="15" spans="1:14" ht="50" customHeight="1">
      <c r="A15" s="98" t="s">
        <v>129</v>
      </c>
      <c r="B15" s="239" t="s">
        <v>142</v>
      </c>
      <c r="C15" s="240"/>
      <c r="D15" s="241"/>
      <c r="E15" s="11" t="s">
        <v>208</v>
      </c>
      <c r="F15" s="11" t="s">
        <v>201</v>
      </c>
      <c r="G15" s="9" t="s">
        <v>239</v>
      </c>
      <c r="H15" s="242" t="s">
        <v>248</v>
      </c>
      <c r="I15" s="242"/>
      <c r="J15" s="242"/>
      <c r="K15" s="242"/>
      <c r="L15" s="242"/>
      <c r="M15" s="242"/>
      <c r="N15" s="242"/>
    </row>
    <row r="16" spans="1:14" ht="50" customHeight="1">
      <c r="A16" s="98" t="s">
        <v>130</v>
      </c>
      <c r="B16" s="239" t="s">
        <v>142</v>
      </c>
      <c r="C16" s="240"/>
      <c r="D16" s="241"/>
      <c r="E16" s="11" t="s">
        <v>208</v>
      </c>
      <c r="F16" s="11" t="s">
        <v>201</v>
      </c>
      <c r="G16" s="9" t="s">
        <v>240</v>
      </c>
      <c r="H16" s="242" t="s">
        <v>249</v>
      </c>
      <c r="I16" s="242"/>
      <c r="J16" s="242"/>
      <c r="K16" s="242"/>
      <c r="L16" s="242"/>
      <c r="M16" s="242"/>
      <c r="N16" s="242"/>
    </row>
    <row r="17" spans="1:14" ht="50" customHeight="1">
      <c r="A17" s="98" t="s">
        <v>132</v>
      </c>
      <c r="B17" s="239" t="s">
        <v>142</v>
      </c>
      <c r="C17" s="240"/>
      <c r="D17" s="241"/>
      <c r="E17" s="11" t="s">
        <v>208</v>
      </c>
      <c r="F17" s="11" t="s">
        <v>201</v>
      </c>
      <c r="G17" s="9" t="s">
        <v>243</v>
      </c>
      <c r="H17" s="242" t="s">
        <v>250</v>
      </c>
      <c r="I17" s="242"/>
      <c r="J17" s="242"/>
      <c r="K17" s="242"/>
      <c r="L17" s="242"/>
      <c r="M17" s="242"/>
      <c r="N17" s="242"/>
    </row>
    <row r="18" spans="1:14" ht="50" customHeight="1">
      <c r="A18" s="98" t="s">
        <v>133</v>
      </c>
      <c r="B18" s="239" t="s">
        <v>142</v>
      </c>
      <c r="C18" s="240"/>
      <c r="D18" s="241"/>
      <c r="E18" s="11" t="s">
        <v>208</v>
      </c>
      <c r="F18" s="11" t="s">
        <v>201</v>
      </c>
      <c r="G18" s="9" t="s">
        <v>241</v>
      </c>
      <c r="H18" s="242" t="s">
        <v>251</v>
      </c>
      <c r="I18" s="242"/>
      <c r="J18" s="242"/>
      <c r="K18" s="242"/>
      <c r="L18" s="242"/>
      <c r="M18" s="242"/>
      <c r="N18" s="242"/>
    </row>
    <row r="19" spans="1:14" ht="50" customHeight="1">
      <c r="A19" s="98" t="s">
        <v>134</v>
      </c>
      <c r="B19" s="239" t="s">
        <v>142</v>
      </c>
      <c r="C19" s="240"/>
      <c r="D19" s="241"/>
      <c r="E19" s="11" t="s">
        <v>208</v>
      </c>
      <c r="F19" s="11" t="s">
        <v>201</v>
      </c>
      <c r="G19" s="9" t="s">
        <v>242</v>
      </c>
      <c r="H19" s="242" t="s">
        <v>252</v>
      </c>
      <c r="I19" s="242"/>
      <c r="J19" s="242"/>
      <c r="K19" s="242"/>
      <c r="L19" s="242"/>
      <c r="M19" s="242"/>
      <c r="N19" s="242"/>
    </row>
  </sheetData>
  <mergeCells count="20">
    <mergeCell ref="A1:A2"/>
    <mergeCell ref="B1:G1"/>
    <mergeCell ref="H1:H3"/>
    <mergeCell ref="B2:C2"/>
    <mergeCell ref="D2:E2"/>
    <mergeCell ref="F2:G2"/>
    <mergeCell ref="A11:A12"/>
    <mergeCell ref="B11:N13"/>
    <mergeCell ref="B14:D14"/>
    <mergeCell ref="H14:N14"/>
    <mergeCell ref="B15:D15"/>
    <mergeCell ref="H15:N15"/>
    <mergeCell ref="B19:D19"/>
    <mergeCell ref="H19:N19"/>
    <mergeCell ref="B16:D16"/>
    <mergeCell ref="H16:N16"/>
    <mergeCell ref="B17:D17"/>
    <mergeCell ref="H17:N17"/>
    <mergeCell ref="B18:D18"/>
    <mergeCell ref="H18:N1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0"/>
  <sheetViews>
    <sheetView topLeftCell="AG62" workbookViewId="0">
      <selection sqref="A1:AY120"/>
    </sheetView>
  </sheetViews>
  <sheetFormatPr baseColWidth="10" defaultRowHeight="15" x14ac:dyDescent="0"/>
  <cols>
    <col min="1" max="1" width="1.83203125" customWidth="1"/>
    <col min="14" max="14" width="1.6640625" customWidth="1"/>
    <col min="17" max="17" width="1.6640625" customWidth="1"/>
    <col min="18" max="18" width="7.1640625" customWidth="1"/>
    <col min="19" max="21" width="6.6640625" customWidth="1"/>
    <col min="22" max="22" width="1.6640625" customWidth="1"/>
    <col min="25" max="25" width="1.6640625" customWidth="1"/>
    <col min="30" max="30" width="1" customWidth="1"/>
    <col min="31" max="31" width="7.6640625" customWidth="1"/>
    <col min="32" max="36" width="5.83203125" customWidth="1"/>
    <col min="37" max="37" width="2.1640625" customWidth="1"/>
    <col min="40" max="40" width="1.33203125" customWidth="1"/>
    <col min="42" max="42" width="13" customWidth="1"/>
    <col min="45" max="45" width="1.1640625" customWidth="1"/>
    <col min="48" max="48" width="1.33203125" customWidth="1"/>
    <col min="51" max="51" width="1.33203125" customWidth="1"/>
  </cols>
  <sheetData>
    <row r="1" spans="1:51" ht="25">
      <c r="A1" s="231" t="s">
        <v>245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3"/>
    </row>
    <row r="2" spans="1:51" ht="20">
      <c r="A2" s="257"/>
      <c r="B2" s="168" t="s">
        <v>137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9"/>
    </row>
    <row r="3" spans="1:51" ht="45" customHeight="1">
      <c r="A3" s="258"/>
      <c r="B3" s="35" t="s">
        <v>0</v>
      </c>
      <c r="C3" s="35" t="s">
        <v>1</v>
      </c>
      <c r="D3" s="35" t="s">
        <v>2</v>
      </c>
      <c r="E3" s="35" t="s">
        <v>3</v>
      </c>
      <c r="F3" s="170" t="s">
        <v>8</v>
      </c>
      <c r="G3" s="35" t="s">
        <v>0</v>
      </c>
      <c r="H3" s="35" t="s">
        <v>1</v>
      </c>
      <c r="I3" s="35" t="s">
        <v>2</v>
      </c>
      <c r="J3" s="35" t="s">
        <v>3</v>
      </c>
      <c r="K3" s="35" t="s">
        <v>4</v>
      </c>
      <c r="L3" s="10" t="s">
        <v>5</v>
      </c>
      <c r="M3" s="23"/>
      <c r="N3" s="94"/>
      <c r="O3" s="156" t="s">
        <v>114</v>
      </c>
      <c r="P3" s="157"/>
      <c r="Q3" s="3"/>
      <c r="R3" s="171" t="s">
        <v>46</v>
      </c>
      <c r="S3" s="172"/>
      <c r="T3" s="172"/>
      <c r="U3" s="173"/>
      <c r="V3" s="3"/>
      <c r="W3" s="174" t="s">
        <v>52</v>
      </c>
      <c r="X3" s="175"/>
      <c r="Y3" s="176"/>
      <c r="Z3" s="178" t="s">
        <v>48</v>
      </c>
      <c r="AA3" s="179"/>
      <c r="AB3" s="179"/>
      <c r="AC3" s="180"/>
      <c r="AD3" s="3"/>
      <c r="AE3" s="178" t="s">
        <v>54</v>
      </c>
      <c r="AF3" s="179"/>
      <c r="AG3" s="179"/>
      <c r="AH3" s="179"/>
      <c r="AI3" s="179"/>
      <c r="AJ3" s="180"/>
      <c r="AK3" s="3"/>
      <c r="AL3" s="174" t="s">
        <v>55</v>
      </c>
      <c r="AM3" s="175"/>
      <c r="AN3" s="176"/>
      <c r="AO3" s="178" t="s">
        <v>49</v>
      </c>
      <c r="AP3" s="179"/>
      <c r="AQ3" s="179"/>
      <c r="AR3" s="180"/>
      <c r="AS3" s="4"/>
      <c r="AT3" s="174" t="s">
        <v>51</v>
      </c>
      <c r="AU3" s="175"/>
      <c r="AV3" s="36"/>
      <c r="AW3" s="174" t="s">
        <v>27</v>
      </c>
      <c r="AX3" s="175"/>
      <c r="AY3" s="50"/>
    </row>
    <row r="4" spans="1:51" ht="30">
      <c r="A4" s="258"/>
      <c r="B4" s="35" t="s">
        <v>1</v>
      </c>
      <c r="C4" s="2">
        <v>1</v>
      </c>
      <c r="D4" s="37">
        <v>3</v>
      </c>
      <c r="E4" s="37">
        <v>3</v>
      </c>
      <c r="F4" s="170"/>
      <c r="G4" s="35" t="s">
        <v>1</v>
      </c>
      <c r="H4" s="38">
        <f>C4/C7</f>
        <v>0.60000000000000009</v>
      </c>
      <c r="I4" s="37">
        <f>D4/D7</f>
        <v>0.6</v>
      </c>
      <c r="J4" s="37">
        <f>E4/E7</f>
        <v>0.6</v>
      </c>
      <c r="K4" s="37">
        <f>SUM(H4:J4)</f>
        <v>1.8000000000000003</v>
      </c>
      <c r="L4" s="2">
        <f>K4/C9</f>
        <v>0.60000000000000009</v>
      </c>
      <c r="M4" s="24"/>
      <c r="N4" s="94"/>
      <c r="O4" s="58" t="s">
        <v>17</v>
      </c>
      <c r="P4" s="56" t="s">
        <v>78</v>
      </c>
      <c r="Q4" s="18"/>
      <c r="R4" s="17" t="s">
        <v>26</v>
      </c>
      <c r="S4" s="35" t="s">
        <v>1</v>
      </c>
      <c r="T4" s="35" t="s">
        <v>2</v>
      </c>
      <c r="U4" s="35" t="s">
        <v>3</v>
      </c>
      <c r="V4" s="13"/>
      <c r="W4" s="32" t="s">
        <v>26</v>
      </c>
      <c r="X4" s="97" t="s">
        <v>53</v>
      </c>
      <c r="Y4" s="176"/>
      <c r="Z4" s="35" t="s">
        <v>32</v>
      </c>
      <c r="AA4" s="98" t="s">
        <v>47</v>
      </c>
      <c r="AB4" s="178" t="s">
        <v>43</v>
      </c>
      <c r="AC4" s="180"/>
      <c r="AD4" s="4"/>
      <c r="AE4" s="10" t="s">
        <v>26</v>
      </c>
      <c r="AF4" s="35" t="s">
        <v>35</v>
      </c>
      <c r="AG4" s="35" t="s">
        <v>36</v>
      </c>
      <c r="AH4" s="35" t="s">
        <v>37</v>
      </c>
      <c r="AI4" s="35" t="s">
        <v>97</v>
      </c>
      <c r="AJ4" s="35" t="s">
        <v>98</v>
      </c>
      <c r="AK4" s="4"/>
      <c r="AL4" s="10" t="s">
        <v>26</v>
      </c>
      <c r="AM4" s="97" t="s">
        <v>53</v>
      </c>
      <c r="AN4" s="176"/>
      <c r="AO4" s="10" t="s">
        <v>28</v>
      </c>
      <c r="AP4" s="10" t="s">
        <v>47</v>
      </c>
      <c r="AQ4" s="181" t="s">
        <v>43</v>
      </c>
      <c r="AR4" s="182"/>
      <c r="AS4" s="4"/>
      <c r="AT4" s="35" t="s">
        <v>26</v>
      </c>
      <c r="AU4" s="97" t="s">
        <v>53</v>
      </c>
      <c r="AV4" s="36"/>
      <c r="AW4" s="98" t="s">
        <v>26</v>
      </c>
      <c r="AX4" s="98" t="s">
        <v>50</v>
      </c>
      <c r="AY4" s="50"/>
    </row>
    <row r="5" spans="1:51">
      <c r="A5" s="258"/>
      <c r="B5" s="35" t="s">
        <v>2</v>
      </c>
      <c r="C5" s="37">
        <f>1/D4</f>
        <v>0.33333333333333331</v>
      </c>
      <c r="D5" s="2">
        <v>1</v>
      </c>
      <c r="E5" s="37">
        <v>1</v>
      </c>
      <c r="F5" s="170"/>
      <c r="G5" s="35" t="s">
        <v>2</v>
      </c>
      <c r="H5" s="37">
        <f>C5/C7</f>
        <v>0.2</v>
      </c>
      <c r="I5" s="38">
        <f>D5/D7</f>
        <v>0.2</v>
      </c>
      <c r="J5" s="37">
        <f>E5/E7</f>
        <v>0.2</v>
      </c>
      <c r="K5" s="37">
        <f>SUM(H5:J5)</f>
        <v>0.60000000000000009</v>
      </c>
      <c r="L5" s="2">
        <f>K5/C9</f>
        <v>0.20000000000000004</v>
      </c>
      <c r="M5" s="24"/>
      <c r="N5" s="94"/>
      <c r="O5" s="58" t="s">
        <v>18</v>
      </c>
      <c r="P5" s="56" t="s">
        <v>77</v>
      </c>
      <c r="Q5" s="18"/>
      <c r="R5" s="11" t="s">
        <v>17</v>
      </c>
      <c r="S5" s="9">
        <v>1</v>
      </c>
      <c r="T5" s="9">
        <v>-0.5</v>
      </c>
      <c r="U5" s="9">
        <v>0</v>
      </c>
      <c r="V5" s="3"/>
      <c r="W5" s="11" t="s">
        <v>17</v>
      </c>
      <c r="X5" s="1">
        <f>(S5*L4)+(T5*L5)+(U5*L6)</f>
        <v>0.50000000000000011</v>
      </c>
      <c r="Y5" s="176"/>
      <c r="Z5" s="15" t="s">
        <v>34</v>
      </c>
      <c r="AA5" s="15">
        <v>2</v>
      </c>
      <c r="AB5" s="15">
        <f>1/(1+AA5)</f>
        <v>0.33333333333333331</v>
      </c>
      <c r="AC5" s="15"/>
      <c r="AD5" s="4"/>
      <c r="AE5" s="11" t="s">
        <v>17</v>
      </c>
      <c r="AF5" s="28">
        <v>0</v>
      </c>
      <c r="AG5" s="28">
        <v>0</v>
      </c>
      <c r="AH5" s="28">
        <v>0</v>
      </c>
      <c r="AI5" s="28">
        <v>0</v>
      </c>
      <c r="AJ5" s="28">
        <v>1</v>
      </c>
      <c r="AK5" s="4"/>
      <c r="AL5" s="11" t="s">
        <v>17</v>
      </c>
      <c r="AM5" s="1">
        <f>(AF5*AC6)+(AG5*AC7)+(AC8*AH5)+(AI5*AC10)+(AC11*AJ5)</f>
        <v>0.5</v>
      </c>
      <c r="AN5" s="176"/>
      <c r="AO5" s="15" t="s">
        <v>29</v>
      </c>
      <c r="AP5" s="15">
        <v>1</v>
      </c>
      <c r="AQ5" s="15">
        <f>1/(1+AP5)</f>
        <v>0.5</v>
      </c>
      <c r="AR5" s="15"/>
      <c r="AS5" s="4"/>
      <c r="AT5" s="11" t="s">
        <v>17</v>
      </c>
      <c r="AU5" s="1">
        <f>AR6</f>
        <v>0.5</v>
      </c>
      <c r="AV5" s="36"/>
      <c r="AW5" s="40" t="s">
        <v>63</v>
      </c>
      <c r="AX5" s="40">
        <v>0</v>
      </c>
      <c r="AY5" s="50"/>
    </row>
    <row r="6" spans="1:51" ht="30">
      <c r="A6" s="258"/>
      <c r="B6" s="35" t="s">
        <v>3</v>
      </c>
      <c r="C6" s="37">
        <f>1/E4</f>
        <v>0.33333333333333331</v>
      </c>
      <c r="D6" s="37">
        <f>1/E5</f>
        <v>1</v>
      </c>
      <c r="E6" s="2">
        <v>1</v>
      </c>
      <c r="F6" s="170"/>
      <c r="G6" s="35" t="s">
        <v>3</v>
      </c>
      <c r="H6" s="37">
        <f>C6/C7</f>
        <v>0.2</v>
      </c>
      <c r="I6" s="37">
        <f>D6/D7</f>
        <v>0.2</v>
      </c>
      <c r="J6" s="38">
        <f>E6/E7</f>
        <v>0.2</v>
      </c>
      <c r="K6" s="37">
        <f>SUM(H6:J6)</f>
        <v>0.60000000000000009</v>
      </c>
      <c r="L6" s="2">
        <f>K6/C9</f>
        <v>0.20000000000000004</v>
      </c>
      <c r="M6" s="24"/>
      <c r="N6" s="94"/>
      <c r="O6" s="58" t="s">
        <v>20</v>
      </c>
      <c r="P6" s="56" t="s">
        <v>80</v>
      </c>
      <c r="Q6" s="18"/>
      <c r="R6" s="11" t="s">
        <v>18</v>
      </c>
      <c r="S6" s="9">
        <v>-0.5</v>
      </c>
      <c r="T6" s="9">
        <v>1</v>
      </c>
      <c r="U6" s="9">
        <v>0</v>
      </c>
      <c r="V6" s="19"/>
      <c r="W6" s="11" t="s">
        <v>18</v>
      </c>
      <c r="X6" s="1">
        <f>(S6*L4)+(T6*L5)+(U6*L6)</f>
        <v>-0.1</v>
      </c>
      <c r="Y6" s="176"/>
      <c r="Z6" s="16" t="s">
        <v>35</v>
      </c>
      <c r="AA6" s="16" t="s">
        <v>44</v>
      </c>
      <c r="AB6" s="16">
        <v>1</v>
      </c>
      <c r="AC6" s="16">
        <f>AB6*AB5</f>
        <v>0.33333333333333331</v>
      </c>
      <c r="AD6" s="4"/>
      <c r="AE6" s="11" t="s">
        <v>18</v>
      </c>
      <c r="AF6" s="28">
        <v>0</v>
      </c>
      <c r="AG6" s="28">
        <v>0</v>
      </c>
      <c r="AH6" s="28">
        <v>0</v>
      </c>
      <c r="AI6" s="28">
        <v>0</v>
      </c>
      <c r="AJ6" s="28">
        <v>-1</v>
      </c>
      <c r="AK6" s="4"/>
      <c r="AL6" s="11" t="s">
        <v>18</v>
      </c>
      <c r="AM6" s="1">
        <f>(AF6*AC6)+(AG6*AC7)+(AC8*AH6)+(AI6*AC10)+(AC11*AJ6)</f>
        <v>-0.5</v>
      </c>
      <c r="AN6" s="176"/>
      <c r="AO6" s="16" t="s">
        <v>45</v>
      </c>
      <c r="AP6" s="16" t="s">
        <v>44</v>
      </c>
      <c r="AQ6" s="16">
        <v>1</v>
      </c>
      <c r="AR6" s="16">
        <f>AQ6*AQ5</f>
        <v>0.5</v>
      </c>
      <c r="AS6" s="4"/>
      <c r="AT6" s="11" t="s">
        <v>18</v>
      </c>
      <c r="AU6" s="1">
        <f>AR7</f>
        <v>0.5</v>
      </c>
      <c r="AV6" s="36"/>
      <c r="AW6" s="40" t="s">
        <v>16</v>
      </c>
      <c r="AX6" s="41">
        <v>0</v>
      </c>
      <c r="AY6" s="50"/>
    </row>
    <row r="7" spans="1:51">
      <c r="A7" s="258"/>
      <c r="B7" s="97" t="s">
        <v>4</v>
      </c>
      <c r="C7" s="39">
        <f>SUM(C4:C6)</f>
        <v>1.6666666666666665</v>
      </c>
      <c r="D7" s="39">
        <f>SUM(D4:D6)</f>
        <v>5</v>
      </c>
      <c r="E7" s="39">
        <f>SUM(E4:E6)</f>
        <v>5</v>
      </c>
      <c r="F7" s="170"/>
      <c r="G7" s="97" t="s">
        <v>4</v>
      </c>
      <c r="H7" s="39">
        <f>SUM(H4:H6)</f>
        <v>1</v>
      </c>
      <c r="I7" s="39">
        <f>SUM(I4:I6)</f>
        <v>1</v>
      </c>
      <c r="J7" s="39">
        <f>SUM(J4:J6)</f>
        <v>1</v>
      </c>
      <c r="K7" s="39">
        <f>SUM(K4:K6)</f>
        <v>3.0000000000000004</v>
      </c>
      <c r="L7" s="39">
        <f>SUM(L4:L6)</f>
        <v>1.0000000000000002</v>
      </c>
      <c r="M7" s="25"/>
      <c r="N7" s="94"/>
      <c r="O7" s="58" t="s">
        <v>21</v>
      </c>
      <c r="P7" s="56" t="s">
        <v>81</v>
      </c>
      <c r="Q7" s="18"/>
      <c r="R7" s="11" t="s">
        <v>20</v>
      </c>
      <c r="S7" s="9">
        <v>0</v>
      </c>
      <c r="T7" s="9">
        <v>0.5</v>
      </c>
      <c r="U7" s="9">
        <v>0</v>
      </c>
      <c r="V7" s="19"/>
      <c r="W7" s="11" t="s">
        <v>20</v>
      </c>
      <c r="X7" s="1">
        <f>(S7*L4)+(T7*L5)+(U7*L6)</f>
        <v>0.10000000000000002</v>
      </c>
      <c r="Y7" s="176"/>
      <c r="Z7" s="16" t="s">
        <v>36</v>
      </c>
      <c r="AA7" s="16" t="s">
        <v>44</v>
      </c>
      <c r="AB7" s="16">
        <v>1</v>
      </c>
      <c r="AC7" s="16">
        <f>AB7*AB5</f>
        <v>0.33333333333333331</v>
      </c>
      <c r="AD7" s="4"/>
      <c r="AE7" s="11" t="s">
        <v>20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4"/>
      <c r="AL7" s="11" t="s">
        <v>20</v>
      </c>
      <c r="AM7" s="1">
        <f>(AF7*AC6)+(AG7*AC7)+(AH7*AC8)+(AI7*AC10)+(AJ7*AC11)</f>
        <v>0</v>
      </c>
      <c r="AN7" s="176"/>
      <c r="AO7" s="16" t="s">
        <v>58</v>
      </c>
      <c r="AP7" s="16" t="s">
        <v>44</v>
      </c>
      <c r="AQ7" s="16">
        <v>1</v>
      </c>
      <c r="AR7" s="16">
        <f>AQ7*AQ5</f>
        <v>0.5</v>
      </c>
      <c r="AS7" s="4"/>
      <c r="AT7" s="11" t="s">
        <v>20</v>
      </c>
      <c r="AU7" s="1">
        <f>AR9</f>
        <v>0.33333333333333331</v>
      </c>
      <c r="AV7" s="36"/>
      <c r="AW7" s="42" t="s">
        <v>17</v>
      </c>
      <c r="AX7" s="42">
        <f>X5+AM5+AU5</f>
        <v>1.5</v>
      </c>
      <c r="AY7" s="50"/>
    </row>
    <row r="8" spans="1:51" ht="45">
      <c r="A8" s="258"/>
      <c r="B8" s="54"/>
      <c r="C8" s="54"/>
      <c r="D8" s="54"/>
      <c r="E8" s="54"/>
      <c r="F8" s="54"/>
      <c r="G8" s="54"/>
      <c r="H8" s="54"/>
      <c r="I8" s="54"/>
      <c r="J8" s="54"/>
      <c r="M8" s="47"/>
      <c r="N8" s="94"/>
      <c r="O8" s="58" t="s">
        <v>23</v>
      </c>
      <c r="P8" s="56" t="s">
        <v>83</v>
      </c>
      <c r="Q8" s="4"/>
      <c r="R8" s="11" t="s">
        <v>21</v>
      </c>
      <c r="S8" s="9">
        <v>0</v>
      </c>
      <c r="T8" s="9">
        <v>-0.5</v>
      </c>
      <c r="U8" s="9">
        <v>0</v>
      </c>
      <c r="V8" s="19"/>
      <c r="W8" s="11" t="s">
        <v>21</v>
      </c>
      <c r="X8" s="1">
        <f>(S8*L4)+(T8*L5)+(U8*L6)</f>
        <v>-0.10000000000000002</v>
      </c>
      <c r="Y8" s="176"/>
      <c r="Z8" s="16" t="s">
        <v>37</v>
      </c>
      <c r="AA8" s="16" t="s">
        <v>44</v>
      </c>
      <c r="AB8" s="16">
        <v>1</v>
      </c>
      <c r="AC8" s="16">
        <f>AB8*AB5</f>
        <v>0.33333333333333331</v>
      </c>
      <c r="AD8" s="4"/>
      <c r="AE8" s="11" t="s">
        <v>21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4"/>
      <c r="AL8" s="11" t="s">
        <v>21</v>
      </c>
      <c r="AM8" s="1">
        <f>(AF8*AC6)+(AG8*AC7)+(AH8*AC8)+(AI8*AC10)+(AJ8*AC11)</f>
        <v>0</v>
      </c>
      <c r="AN8" s="176"/>
      <c r="AO8" s="15" t="s">
        <v>30</v>
      </c>
      <c r="AP8" s="15">
        <v>2</v>
      </c>
      <c r="AQ8" s="15">
        <f>1/(1+AP8)</f>
        <v>0.33333333333333331</v>
      </c>
      <c r="AR8" s="15"/>
      <c r="AS8" s="4"/>
      <c r="AT8" s="11" t="s">
        <v>21</v>
      </c>
      <c r="AU8" s="1">
        <f>AR10</f>
        <v>0.33333333333333331</v>
      </c>
      <c r="AV8" s="36"/>
      <c r="AW8" s="42" t="s">
        <v>18</v>
      </c>
      <c r="AX8" s="42">
        <f>X6+AM6++AU6</f>
        <v>-9.9999999999999978E-2</v>
      </c>
      <c r="AY8" s="50"/>
    </row>
    <row r="9" spans="1:51" ht="30">
      <c r="A9" s="258"/>
      <c r="B9" s="98" t="s">
        <v>6</v>
      </c>
      <c r="C9" s="35">
        <v>3</v>
      </c>
      <c r="D9" s="4"/>
      <c r="E9" s="4"/>
      <c r="F9" s="4"/>
      <c r="G9" s="4"/>
      <c r="H9" s="4"/>
      <c r="I9" s="4"/>
      <c r="J9" s="4"/>
      <c r="M9" s="4"/>
      <c r="N9" s="94"/>
      <c r="O9" s="58" t="s">
        <v>24</v>
      </c>
      <c r="P9" s="56" t="s">
        <v>84</v>
      </c>
      <c r="Q9" s="4"/>
      <c r="R9" s="11" t="s">
        <v>23</v>
      </c>
      <c r="S9" s="9">
        <v>1</v>
      </c>
      <c r="T9" s="9">
        <v>0</v>
      </c>
      <c r="U9" s="9">
        <v>-0.5</v>
      </c>
      <c r="V9" s="19"/>
      <c r="W9" s="11" t="s">
        <v>23</v>
      </c>
      <c r="X9" s="1">
        <f>(S9*L4)+(T9*L5)+(U9*L6)</f>
        <v>0.50000000000000011</v>
      </c>
      <c r="Y9" s="176"/>
      <c r="Z9" s="31" t="s">
        <v>96</v>
      </c>
      <c r="AA9" s="31">
        <v>1</v>
      </c>
      <c r="AB9" s="31">
        <f>1/(1+AA9)</f>
        <v>0.5</v>
      </c>
      <c r="AC9" s="31"/>
      <c r="AD9" s="4"/>
      <c r="AE9" s="11" t="s">
        <v>23</v>
      </c>
      <c r="AF9" s="28">
        <v>0</v>
      </c>
      <c r="AG9" s="28">
        <v>-1</v>
      </c>
      <c r="AH9" s="28">
        <v>0</v>
      </c>
      <c r="AI9" s="28">
        <v>0</v>
      </c>
      <c r="AJ9" s="28">
        <v>1</v>
      </c>
      <c r="AK9" s="4"/>
      <c r="AL9" s="11" t="s">
        <v>23</v>
      </c>
      <c r="AM9" s="1">
        <f>(AC6*AF9)+(AG9*AC7)+(AC8*AH9)+(AI9*AC10)+(AC11*AJ9)</f>
        <v>0.16666666666666669</v>
      </c>
      <c r="AN9" s="176"/>
      <c r="AO9" s="16" t="s">
        <v>59</v>
      </c>
      <c r="AP9" s="16" t="s">
        <v>44</v>
      </c>
      <c r="AQ9" s="16">
        <v>1</v>
      </c>
      <c r="AR9" s="16">
        <f>AQ9*AQ8</f>
        <v>0.33333333333333331</v>
      </c>
      <c r="AS9" s="4"/>
      <c r="AT9" s="11" t="s">
        <v>23</v>
      </c>
      <c r="AU9" s="1">
        <f>AR12</f>
        <v>0.25</v>
      </c>
      <c r="AV9" s="36"/>
      <c r="AW9" s="41" t="s">
        <v>19</v>
      </c>
      <c r="AX9" s="41">
        <v>0</v>
      </c>
      <c r="AY9" s="50"/>
    </row>
    <row r="10" spans="1:51">
      <c r="A10" s="258"/>
      <c r="B10" s="53"/>
      <c r="C10" s="53"/>
      <c r="D10" s="53"/>
      <c r="E10" s="53"/>
      <c r="F10" s="53"/>
      <c r="G10" s="53"/>
      <c r="H10" s="53"/>
      <c r="I10" s="53"/>
      <c r="J10" s="53"/>
      <c r="M10" s="26"/>
      <c r="N10" s="94"/>
      <c r="O10" s="4"/>
      <c r="P10" s="4"/>
      <c r="Q10" s="4"/>
      <c r="R10" s="11" t="s">
        <v>24</v>
      </c>
      <c r="S10" s="9">
        <v>-0.5</v>
      </c>
      <c r="T10" s="9">
        <v>0</v>
      </c>
      <c r="U10" s="9">
        <v>1</v>
      </c>
      <c r="V10" s="19"/>
      <c r="W10" s="11" t="s">
        <v>24</v>
      </c>
      <c r="X10" s="1">
        <f>(S10*L4)+(T10*67)+(U10*L6)</f>
        <v>-0.1</v>
      </c>
      <c r="Y10" s="176"/>
      <c r="Z10" s="16" t="s">
        <v>97</v>
      </c>
      <c r="AA10" s="16" t="s">
        <v>44</v>
      </c>
      <c r="AB10" s="16">
        <v>1</v>
      </c>
      <c r="AC10" s="16">
        <f>AB10*AB9</f>
        <v>0.5</v>
      </c>
      <c r="AD10" s="4"/>
      <c r="AE10" s="11" t="s">
        <v>24</v>
      </c>
      <c r="AF10" s="28">
        <v>0</v>
      </c>
      <c r="AG10" s="28">
        <v>1</v>
      </c>
      <c r="AH10" s="28">
        <v>0</v>
      </c>
      <c r="AI10" s="28">
        <v>0</v>
      </c>
      <c r="AJ10" s="28">
        <v>-1</v>
      </c>
      <c r="AK10" s="4"/>
      <c r="AL10" s="11" t="s">
        <v>24</v>
      </c>
      <c r="AM10" s="1">
        <f>(AC6*AF10)+(AC7*AG10)+(AC8*AH10)+(AI10*AC10)+(AC11*AJ10)</f>
        <v>-0.16666666666666669</v>
      </c>
      <c r="AN10" s="176"/>
      <c r="AO10" s="16" t="s">
        <v>60</v>
      </c>
      <c r="AP10" s="16" t="s">
        <v>44</v>
      </c>
      <c r="AQ10" s="16">
        <v>1</v>
      </c>
      <c r="AR10" s="16">
        <f>AQ10*AQ8</f>
        <v>0.33333333333333331</v>
      </c>
      <c r="AS10" s="4"/>
      <c r="AT10" s="11" t="s">
        <v>24</v>
      </c>
      <c r="AU10" s="1">
        <f>AR13</f>
        <v>0.25</v>
      </c>
      <c r="AV10" s="36"/>
      <c r="AW10" s="42" t="s">
        <v>20</v>
      </c>
      <c r="AX10" s="42">
        <f>X7+AM7+AU7</f>
        <v>0.43333333333333335</v>
      </c>
      <c r="AY10" s="50"/>
    </row>
    <row r="11" spans="1:51">
      <c r="A11" s="258"/>
      <c r="B11" s="183" t="s">
        <v>14</v>
      </c>
      <c r="C11" s="183"/>
      <c r="D11" s="4"/>
      <c r="E11" s="35" t="s">
        <v>38</v>
      </c>
      <c r="F11" s="35" t="s">
        <v>39</v>
      </c>
      <c r="G11" s="35" t="s">
        <v>40</v>
      </c>
      <c r="H11" s="10" t="s">
        <v>41</v>
      </c>
      <c r="I11" s="10" t="s">
        <v>42</v>
      </c>
      <c r="J11" s="4"/>
      <c r="M11" s="4"/>
      <c r="N11" s="94"/>
      <c r="O11" s="156" t="s">
        <v>112</v>
      </c>
      <c r="P11" s="157"/>
      <c r="Q11" s="4"/>
      <c r="R11" s="33"/>
      <c r="S11" s="25"/>
      <c r="T11" s="25"/>
      <c r="U11" s="25"/>
      <c r="V11" s="30"/>
      <c r="W11" s="29"/>
      <c r="X11" s="29"/>
      <c r="Y11" s="176"/>
      <c r="Z11" s="16" t="s">
        <v>98</v>
      </c>
      <c r="AA11" s="16" t="s">
        <v>44</v>
      </c>
      <c r="AB11" s="16">
        <v>1</v>
      </c>
      <c r="AC11" s="16">
        <f>AB11*AB9</f>
        <v>0.5</v>
      </c>
      <c r="AD11" s="4"/>
      <c r="AE11" s="29"/>
      <c r="AF11" s="25"/>
      <c r="AG11" s="25"/>
      <c r="AH11" s="25"/>
      <c r="AI11" s="25"/>
      <c r="AJ11" s="25"/>
      <c r="AK11" s="4"/>
      <c r="AL11" s="29"/>
      <c r="AM11" s="29"/>
      <c r="AN11" s="176"/>
      <c r="AO11" s="15" t="s">
        <v>31</v>
      </c>
      <c r="AP11" s="15">
        <v>3</v>
      </c>
      <c r="AQ11" s="15">
        <f>1/(1+AP11)</f>
        <v>0.25</v>
      </c>
      <c r="AR11" s="15"/>
      <c r="AS11" s="4"/>
      <c r="AT11" s="29"/>
      <c r="AU11" s="29"/>
      <c r="AV11" s="46"/>
      <c r="AW11" s="42" t="s">
        <v>21</v>
      </c>
      <c r="AX11" s="42">
        <f>X8+AM8+AU8</f>
        <v>0.23333333333333328</v>
      </c>
      <c r="AY11" s="50"/>
    </row>
    <row r="12" spans="1:51" ht="30">
      <c r="A12" s="258"/>
      <c r="B12" s="98" t="s">
        <v>7</v>
      </c>
      <c r="C12" s="76">
        <f>SUM(L4*C7,L5*D7,L6*E7)</f>
        <v>3</v>
      </c>
      <c r="D12" s="4"/>
      <c r="E12" s="35">
        <v>1</v>
      </c>
      <c r="F12" s="35">
        <v>3</v>
      </c>
      <c r="G12" s="35">
        <v>5</v>
      </c>
      <c r="H12" s="35">
        <v>7</v>
      </c>
      <c r="I12" s="35">
        <v>9</v>
      </c>
      <c r="J12" s="4"/>
      <c r="M12" s="4"/>
      <c r="N12" s="94"/>
      <c r="O12" s="57" t="s">
        <v>99</v>
      </c>
      <c r="P12" s="56" t="s">
        <v>102</v>
      </c>
      <c r="Q12" s="4"/>
      <c r="R12" s="33"/>
      <c r="S12" s="25"/>
      <c r="T12" s="25"/>
      <c r="U12" s="25"/>
      <c r="V12" s="30"/>
      <c r="W12" s="29"/>
      <c r="X12" s="29"/>
      <c r="Y12" s="176"/>
      <c r="Z12" s="30"/>
      <c r="AA12" s="30"/>
      <c r="AB12" s="30"/>
      <c r="AC12" s="30"/>
      <c r="AD12" s="4"/>
      <c r="AE12" s="29"/>
      <c r="AF12" s="25"/>
      <c r="AG12" s="25"/>
      <c r="AH12" s="25"/>
      <c r="AI12" s="25"/>
      <c r="AJ12" s="25"/>
      <c r="AK12" s="4"/>
      <c r="AL12" s="156" t="s">
        <v>115</v>
      </c>
      <c r="AM12" s="157"/>
      <c r="AN12" s="176"/>
      <c r="AO12" s="16" t="s">
        <v>61</v>
      </c>
      <c r="AP12" s="16" t="s">
        <v>44</v>
      </c>
      <c r="AQ12" s="16">
        <v>1</v>
      </c>
      <c r="AR12" s="16">
        <f>AQ12*AQ11</f>
        <v>0.25</v>
      </c>
      <c r="AS12" s="4"/>
      <c r="AT12" s="29"/>
      <c r="AU12" s="29"/>
      <c r="AV12" s="46"/>
      <c r="AW12" s="41" t="s">
        <v>22</v>
      </c>
      <c r="AX12" s="41">
        <v>0</v>
      </c>
      <c r="AY12" s="50"/>
    </row>
    <row r="13" spans="1:51" ht="30">
      <c r="A13" s="258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26"/>
      <c r="N13" s="94"/>
      <c r="O13" s="57" t="s">
        <v>100</v>
      </c>
      <c r="P13" s="56" t="s">
        <v>103</v>
      </c>
      <c r="Q13" s="4"/>
      <c r="R13" s="4"/>
      <c r="S13" s="18"/>
      <c r="T13" s="18"/>
      <c r="U13" s="18"/>
      <c r="V13" s="19"/>
      <c r="W13" s="4"/>
      <c r="X13" s="4"/>
      <c r="Y13" s="176"/>
      <c r="Z13" s="30"/>
      <c r="AA13" s="30"/>
      <c r="AB13" s="30"/>
      <c r="AC13" s="30"/>
      <c r="AD13" s="4"/>
      <c r="AE13" s="29"/>
      <c r="AF13" s="25"/>
      <c r="AG13" s="25"/>
      <c r="AH13" s="25"/>
      <c r="AI13" s="25"/>
      <c r="AJ13" s="25"/>
      <c r="AK13" s="4"/>
      <c r="AL13" s="58" t="s">
        <v>34</v>
      </c>
      <c r="AM13" s="56" t="s">
        <v>87</v>
      </c>
      <c r="AN13" s="176"/>
      <c r="AO13" s="16" t="s">
        <v>62</v>
      </c>
      <c r="AP13" s="16" t="s">
        <v>44</v>
      </c>
      <c r="AQ13" s="16">
        <v>1</v>
      </c>
      <c r="AR13" s="16">
        <f>AQ13*AQ11</f>
        <v>0.25</v>
      </c>
      <c r="AS13" s="4"/>
      <c r="AT13" s="29"/>
      <c r="AU13" s="29"/>
      <c r="AV13" s="46"/>
      <c r="AW13" s="42" t="s">
        <v>23</v>
      </c>
      <c r="AX13" s="42">
        <f>X9+AM9+AU9</f>
        <v>0.91666666666666674</v>
      </c>
      <c r="AY13" s="50"/>
    </row>
    <row r="14" spans="1:51" ht="30">
      <c r="A14" s="258"/>
      <c r="B14" s="185" t="s">
        <v>11</v>
      </c>
      <c r="C14" s="186"/>
      <c r="D14" s="6" t="s">
        <v>12</v>
      </c>
      <c r="E14" s="6">
        <v>1</v>
      </c>
      <c r="F14" s="6">
        <v>2</v>
      </c>
      <c r="G14" s="6">
        <v>3</v>
      </c>
      <c r="H14" s="6">
        <v>4</v>
      </c>
      <c r="I14" s="6">
        <v>5</v>
      </c>
      <c r="J14" s="6">
        <v>6</v>
      </c>
      <c r="K14" s="6">
        <v>7</v>
      </c>
      <c r="L14" s="6">
        <v>9</v>
      </c>
      <c r="M14" s="6">
        <v>10</v>
      </c>
      <c r="N14" s="94"/>
      <c r="O14" s="57" t="s">
        <v>101</v>
      </c>
      <c r="P14" s="56" t="s">
        <v>104</v>
      </c>
      <c r="Q14" s="4"/>
      <c r="R14" s="4"/>
      <c r="S14" s="18"/>
      <c r="T14" s="18"/>
      <c r="U14" s="18"/>
      <c r="V14" s="4"/>
      <c r="W14" s="4"/>
      <c r="X14" s="4"/>
      <c r="Y14" s="176"/>
      <c r="AB14" s="30"/>
      <c r="AC14" s="30"/>
      <c r="AD14" s="4"/>
      <c r="AE14" s="29"/>
      <c r="AF14" s="25"/>
      <c r="AG14" s="25"/>
      <c r="AH14" s="25"/>
      <c r="AI14" s="25"/>
      <c r="AJ14" s="25"/>
      <c r="AK14" s="4"/>
      <c r="AL14" s="103" t="s">
        <v>35</v>
      </c>
      <c r="AM14" s="84" t="s">
        <v>88</v>
      </c>
      <c r="AN14" s="176"/>
      <c r="AO14" s="19"/>
      <c r="AP14" s="19"/>
      <c r="AQ14" s="19"/>
      <c r="AR14" s="19"/>
      <c r="AS14" s="4"/>
      <c r="AT14" s="29"/>
      <c r="AU14" s="29"/>
      <c r="AV14" s="46"/>
      <c r="AW14" s="42" t="s">
        <v>24</v>
      </c>
      <c r="AX14" s="42">
        <f>X10+AM10+AU10</f>
        <v>-1.6666666666666718E-2</v>
      </c>
      <c r="AY14" s="50"/>
    </row>
    <row r="15" spans="1:51">
      <c r="A15" s="258"/>
      <c r="B15" s="187"/>
      <c r="C15" s="188"/>
      <c r="D15" s="6" t="s">
        <v>13</v>
      </c>
      <c r="E15" s="35">
        <v>0</v>
      </c>
      <c r="F15" s="35">
        <v>0</v>
      </c>
      <c r="G15" s="35">
        <v>0.57999999999999996</v>
      </c>
      <c r="H15" s="35">
        <v>0.9</v>
      </c>
      <c r="I15" s="35">
        <v>1.1200000000000001</v>
      </c>
      <c r="J15" s="35">
        <v>1.24</v>
      </c>
      <c r="K15" s="35">
        <v>1.32</v>
      </c>
      <c r="L15" s="35">
        <v>1.46</v>
      </c>
      <c r="M15" s="35">
        <v>1.49</v>
      </c>
      <c r="N15" s="94"/>
      <c r="Q15" s="4"/>
      <c r="R15" s="4"/>
      <c r="S15" s="18"/>
      <c r="T15" s="18"/>
      <c r="U15" s="18"/>
      <c r="V15" s="4"/>
      <c r="W15" s="4"/>
      <c r="X15" s="4"/>
      <c r="Y15" s="176"/>
      <c r="AB15" s="30"/>
      <c r="AC15" s="30"/>
      <c r="AD15" s="4"/>
      <c r="AE15" s="29"/>
      <c r="AF15" s="25"/>
      <c r="AG15" s="25"/>
      <c r="AH15" s="25"/>
      <c r="AI15" s="25"/>
      <c r="AJ15" s="25"/>
      <c r="AK15" s="4"/>
      <c r="AL15" s="103" t="s">
        <v>36</v>
      </c>
      <c r="AM15" s="84" t="s">
        <v>89</v>
      </c>
      <c r="AN15" s="176"/>
      <c r="AO15" s="30"/>
      <c r="AP15" s="30"/>
      <c r="AQ15" s="30"/>
      <c r="AR15" s="30"/>
      <c r="AS15" s="4"/>
      <c r="AT15" s="29"/>
      <c r="AU15" s="29"/>
      <c r="AV15" s="46"/>
      <c r="AW15" s="41" t="s">
        <v>25</v>
      </c>
      <c r="AX15" s="41">
        <v>0</v>
      </c>
      <c r="AY15" s="50"/>
    </row>
    <row r="16" spans="1:51">
      <c r="A16" s="258"/>
      <c r="B16" s="189" t="s">
        <v>9</v>
      </c>
      <c r="C16" s="190"/>
      <c r="D16" s="7">
        <v>0.57999999999999996</v>
      </c>
      <c r="E16" s="191"/>
      <c r="F16" s="192"/>
      <c r="G16" s="192"/>
      <c r="H16" s="192"/>
      <c r="I16" s="192"/>
      <c r="J16" s="192"/>
      <c r="K16" s="48"/>
      <c r="L16" s="48"/>
      <c r="M16" s="48"/>
      <c r="N16" s="94"/>
      <c r="Q16" s="4"/>
      <c r="R16" s="4"/>
      <c r="S16" s="18"/>
      <c r="T16" s="18"/>
      <c r="U16" s="18"/>
      <c r="V16" s="4"/>
      <c r="W16" s="4"/>
      <c r="X16" s="4"/>
      <c r="Y16" s="17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103" t="s">
        <v>37</v>
      </c>
      <c r="AM16" s="84" t="s">
        <v>90</v>
      </c>
      <c r="AN16" s="176"/>
      <c r="AO16" s="156" t="s">
        <v>113</v>
      </c>
      <c r="AP16" s="157"/>
      <c r="AQ16" s="4"/>
      <c r="AR16" s="4"/>
      <c r="AS16" s="4"/>
      <c r="AT16" s="4"/>
      <c r="AU16" s="4"/>
      <c r="AV16" s="46"/>
      <c r="AW16" s="4"/>
      <c r="AX16" s="4"/>
      <c r="AY16" s="50"/>
    </row>
    <row r="17" spans="1:51" ht="30">
      <c r="A17" s="258"/>
      <c r="B17" s="52"/>
      <c r="C17" s="52"/>
      <c r="D17" s="52"/>
      <c r="E17" s="52"/>
      <c r="H17" s="52"/>
      <c r="I17" s="52"/>
      <c r="J17" s="52"/>
      <c r="K17" s="52"/>
      <c r="L17" s="52"/>
      <c r="M17" s="47"/>
      <c r="N17" s="94"/>
      <c r="Q17" s="4"/>
      <c r="R17" s="4"/>
      <c r="S17" s="18"/>
      <c r="T17" s="18"/>
      <c r="U17" s="18"/>
      <c r="V17" s="4"/>
      <c r="W17" s="4"/>
      <c r="X17" s="4"/>
      <c r="Y17" s="176"/>
      <c r="Z17" s="4"/>
      <c r="AC17" s="4"/>
      <c r="AD17" s="4"/>
      <c r="AE17" s="4"/>
      <c r="AF17" s="4"/>
      <c r="AG17" s="4"/>
      <c r="AH17" s="4"/>
      <c r="AI17" s="4"/>
      <c r="AJ17" s="4"/>
      <c r="AK17" s="4"/>
      <c r="AL17" s="58" t="s">
        <v>96</v>
      </c>
      <c r="AM17" s="56" t="s">
        <v>91</v>
      </c>
      <c r="AN17" s="176"/>
      <c r="AO17" s="44" t="s">
        <v>29</v>
      </c>
      <c r="AP17" s="44" t="s">
        <v>76</v>
      </c>
      <c r="AQ17" s="4"/>
      <c r="AR17" s="4"/>
      <c r="AS17" s="4"/>
      <c r="AT17" s="4"/>
      <c r="AU17" s="4"/>
      <c r="AV17" s="46"/>
      <c r="AW17" s="4"/>
      <c r="AX17" s="4"/>
      <c r="AY17" s="50"/>
    </row>
    <row r="18" spans="1:51" ht="30">
      <c r="A18" s="258"/>
      <c r="B18" s="161" t="s">
        <v>15</v>
      </c>
      <c r="C18" s="161"/>
      <c r="D18" s="161"/>
      <c r="E18" s="4"/>
      <c r="H18" s="4"/>
      <c r="I18" s="4"/>
      <c r="J18" s="4"/>
      <c r="K18" s="4"/>
      <c r="L18" s="4"/>
      <c r="M18" s="4"/>
      <c r="N18" s="94"/>
      <c r="Q18" s="4"/>
      <c r="R18" s="4"/>
      <c r="S18" s="18"/>
      <c r="T18" s="18"/>
      <c r="U18" s="18"/>
      <c r="V18" s="4"/>
      <c r="W18" s="4"/>
      <c r="X18" s="4"/>
      <c r="Y18" s="176"/>
      <c r="Z18" s="227" t="s">
        <v>182</v>
      </c>
      <c r="AA18" s="228"/>
      <c r="AC18" s="4"/>
      <c r="AD18" s="4"/>
      <c r="AE18" s="4"/>
      <c r="AF18" s="4"/>
      <c r="AG18" s="4"/>
      <c r="AH18" s="4"/>
      <c r="AI18" s="4"/>
      <c r="AJ18" s="4"/>
      <c r="AK18" s="4"/>
      <c r="AL18" s="103" t="s">
        <v>97</v>
      </c>
      <c r="AM18" s="84" t="s">
        <v>92</v>
      </c>
      <c r="AN18" s="176"/>
      <c r="AO18" s="44" t="s">
        <v>30</v>
      </c>
      <c r="AP18" s="44" t="s">
        <v>79</v>
      </c>
      <c r="AQ18" s="4"/>
      <c r="AR18" s="4"/>
      <c r="AS18" s="4"/>
      <c r="AT18" s="4"/>
      <c r="AU18" s="4"/>
      <c r="AV18" s="46"/>
      <c r="AW18" s="4"/>
      <c r="AX18" s="4"/>
      <c r="AY18" s="50"/>
    </row>
    <row r="19" spans="1:51" ht="30">
      <c r="A19" s="258"/>
      <c r="B19" s="5" t="s">
        <v>10</v>
      </c>
      <c r="C19" s="8">
        <f>(C12-3)/3</f>
        <v>0</v>
      </c>
      <c r="D19" s="77">
        <f>C19*100</f>
        <v>0</v>
      </c>
      <c r="E19" s="4"/>
      <c r="H19" s="4"/>
      <c r="I19" s="4"/>
      <c r="J19" s="4"/>
      <c r="K19" s="4"/>
      <c r="L19" s="4"/>
      <c r="M19" s="4"/>
      <c r="N19" s="94"/>
      <c r="Q19" s="4"/>
      <c r="R19" s="4"/>
      <c r="S19" s="18"/>
      <c r="T19" s="18"/>
      <c r="U19" s="18"/>
      <c r="V19" s="4"/>
      <c r="W19" s="4"/>
      <c r="X19" s="4"/>
      <c r="Y19" s="176"/>
      <c r="Z19" s="225" t="s">
        <v>224</v>
      </c>
      <c r="AA19" s="226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103" t="s">
        <v>98</v>
      </c>
      <c r="AM19" s="84" t="s">
        <v>93</v>
      </c>
      <c r="AN19" s="176"/>
      <c r="AO19" s="44" t="s">
        <v>31</v>
      </c>
      <c r="AP19" s="44" t="s">
        <v>82</v>
      </c>
      <c r="AQ19" s="4"/>
      <c r="AR19" s="4"/>
      <c r="AS19" s="4"/>
      <c r="AT19" s="4"/>
      <c r="AU19" s="4"/>
      <c r="AV19" s="46"/>
      <c r="AW19" s="4"/>
      <c r="AX19" s="4"/>
      <c r="AY19" s="50"/>
    </row>
    <row r="20" spans="1:51">
      <c r="A20" s="259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96"/>
      <c r="N20" s="49"/>
      <c r="O20" s="96"/>
      <c r="P20" s="96"/>
      <c r="Q20" s="96"/>
      <c r="R20" s="96"/>
      <c r="S20" s="79"/>
      <c r="T20" s="79"/>
      <c r="U20" s="79"/>
      <c r="V20" s="96"/>
      <c r="W20" s="96"/>
      <c r="X20" s="96"/>
      <c r="Y20" s="177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51"/>
    </row>
    <row r="22" spans="1:51" ht="20">
      <c r="A22" s="257"/>
      <c r="B22" s="168" t="s">
        <v>140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9"/>
    </row>
    <row r="23" spans="1:51" ht="20">
      <c r="A23" s="258"/>
      <c r="B23" s="35" t="s">
        <v>0</v>
      </c>
      <c r="C23" s="35" t="s">
        <v>1</v>
      </c>
      <c r="D23" s="35" t="s">
        <v>2</v>
      </c>
      <c r="E23" s="35" t="s">
        <v>3</v>
      </c>
      <c r="F23" s="170" t="s">
        <v>8</v>
      </c>
      <c r="G23" s="35" t="s">
        <v>0</v>
      </c>
      <c r="H23" s="35" t="s">
        <v>1</v>
      </c>
      <c r="I23" s="35" t="s">
        <v>2</v>
      </c>
      <c r="J23" s="35" t="s">
        <v>3</v>
      </c>
      <c r="K23" s="35" t="s">
        <v>4</v>
      </c>
      <c r="L23" s="10" t="s">
        <v>5</v>
      </c>
      <c r="M23" s="23"/>
      <c r="N23" s="94"/>
      <c r="O23" s="156" t="s">
        <v>114</v>
      </c>
      <c r="P23" s="157"/>
      <c r="Q23" s="3"/>
      <c r="R23" s="171" t="s">
        <v>46</v>
      </c>
      <c r="S23" s="172"/>
      <c r="T23" s="172"/>
      <c r="U23" s="173"/>
      <c r="V23" s="3"/>
      <c r="W23" s="174" t="s">
        <v>52</v>
      </c>
      <c r="X23" s="175"/>
      <c r="Y23" s="176"/>
      <c r="Z23" s="178" t="s">
        <v>48</v>
      </c>
      <c r="AA23" s="179"/>
      <c r="AB23" s="179"/>
      <c r="AC23" s="180"/>
      <c r="AD23" s="3"/>
      <c r="AE23" s="178" t="s">
        <v>54</v>
      </c>
      <c r="AF23" s="179"/>
      <c r="AG23" s="179"/>
      <c r="AH23" s="179"/>
      <c r="AI23" s="179"/>
      <c r="AJ23" s="180"/>
      <c r="AK23" s="3"/>
      <c r="AL23" s="174" t="s">
        <v>55</v>
      </c>
      <c r="AM23" s="175"/>
      <c r="AN23" s="176"/>
      <c r="AO23" s="178" t="s">
        <v>49</v>
      </c>
      <c r="AP23" s="179"/>
      <c r="AQ23" s="179"/>
      <c r="AR23" s="180"/>
      <c r="AS23" s="4"/>
      <c r="AT23" s="174" t="s">
        <v>51</v>
      </c>
      <c r="AU23" s="175"/>
      <c r="AV23" s="36"/>
      <c r="AW23" s="174" t="s">
        <v>27</v>
      </c>
      <c r="AX23" s="175"/>
      <c r="AY23" s="50"/>
    </row>
    <row r="24" spans="1:51" ht="30">
      <c r="A24" s="258"/>
      <c r="B24" s="35" t="s">
        <v>1</v>
      </c>
      <c r="C24" s="2">
        <v>1</v>
      </c>
      <c r="D24" s="37">
        <v>3</v>
      </c>
      <c r="E24" s="37">
        <v>3</v>
      </c>
      <c r="F24" s="170"/>
      <c r="G24" s="35" t="s">
        <v>1</v>
      </c>
      <c r="H24" s="38">
        <f>C24/C27</f>
        <v>0.60000000000000009</v>
      </c>
      <c r="I24" s="37">
        <f>D24/D27</f>
        <v>0.6</v>
      </c>
      <c r="J24" s="37">
        <f>E24/E27</f>
        <v>0.6</v>
      </c>
      <c r="K24" s="37">
        <f>SUM(H24:J24)</f>
        <v>1.8000000000000003</v>
      </c>
      <c r="L24" s="2">
        <f>K24/C29</f>
        <v>0.60000000000000009</v>
      </c>
      <c r="M24" s="24"/>
      <c r="N24" s="94"/>
      <c r="O24" s="58" t="s">
        <v>17</v>
      </c>
      <c r="P24" s="56" t="s">
        <v>78</v>
      </c>
      <c r="Q24" s="18"/>
      <c r="R24" s="17" t="s">
        <v>26</v>
      </c>
      <c r="S24" s="35" t="s">
        <v>1</v>
      </c>
      <c r="T24" s="35" t="s">
        <v>2</v>
      </c>
      <c r="U24" s="35" t="s">
        <v>3</v>
      </c>
      <c r="V24" s="13"/>
      <c r="W24" s="32" t="s">
        <v>26</v>
      </c>
      <c r="X24" s="97" t="s">
        <v>53</v>
      </c>
      <c r="Y24" s="176"/>
      <c r="Z24" s="35" t="s">
        <v>32</v>
      </c>
      <c r="AA24" s="98" t="s">
        <v>47</v>
      </c>
      <c r="AB24" s="178" t="s">
        <v>43</v>
      </c>
      <c r="AC24" s="180"/>
      <c r="AD24" s="4"/>
      <c r="AE24" s="10" t="s">
        <v>26</v>
      </c>
      <c r="AF24" s="35" t="s">
        <v>35</v>
      </c>
      <c r="AG24" s="35" t="s">
        <v>36</v>
      </c>
      <c r="AH24" s="35" t="s">
        <v>37</v>
      </c>
      <c r="AI24" s="35" t="s">
        <v>97</v>
      </c>
      <c r="AJ24" s="35" t="s">
        <v>98</v>
      </c>
      <c r="AK24" s="4"/>
      <c r="AL24" s="10" t="s">
        <v>26</v>
      </c>
      <c r="AM24" s="97" t="s">
        <v>53</v>
      </c>
      <c r="AN24" s="176"/>
      <c r="AO24" s="10" t="s">
        <v>28</v>
      </c>
      <c r="AP24" s="10" t="s">
        <v>47</v>
      </c>
      <c r="AQ24" s="181" t="s">
        <v>43</v>
      </c>
      <c r="AR24" s="182"/>
      <c r="AS24" s="4"/>
      <c r="AT24" s="35" t="s">
        <v>26</v>
      </c>
      <c r="AU24" s="97" t="s">
        <v>53</v>
      </c>
      <c r="AV24" s="36"/>
      <c r="AW24" s="98" t="s">
        <v>26</v>
      </c>
      <c r="AX24" s="98" t="s">
        <v>50</v>
      </c>
      <c r="AY24" s="50"/>
    </row>
    <row r="25" spans="1:51">
      <c r="A25" s="258"/>
      <c r="B25" s="35" t="s">
        <v>2</v>
      </c>
      <c r="C25" s="37">
        <f>1/D24</f>
        <v>0.33333333333333331</v>
      </c>
      <c r="D25" s="2">
        <v>1</v>
      </c>
      <c r="E25" s="37">
        <v>1</v>
      </c>
      <c r="F25" s="170"/>
      <c r="G25" s="35" t="s">
        <v>2</v>
      </c>
      <c r="H25" s="37">
        <f>C25/C27</f>
        <v>0.2</v>
      </c>
      <c r="I25" s="38">
        <f>D25/D27</f>
        <v>0.2</v>
      </c>
      <c r="J25" s="37">
        <f>E25/E27</f>
        <v>0.2</v>
      </c>
      <c r="K25" s="37">
        <f>SUM(H25:J25)</f>
        <v>0.60000000000000009</v>
      </c>
      <c r="L25" s="2">
        <f>K25/C29</f>
        <v>0.20000000000000004</v>
      </c>
      <c r="M25" s="24"/>
      <c r="N25" s="94"/>
      <c r="O25" s="58" t="s">
        <v>18</v>
      </c>
      <c r="P25" s="56" t="s">
        <v>77</v>
      </c>
      <c r="Q25" s="18"/>
      <c r="R25" s="11" t="s">
        <v>17</v>
      </c>
      <c r="S25" s="9">
        <v>1</v>
      </c>
      <c r="T25" s="9">
        <v>-0.5</v>
      </c>
      <c r="U25" s="9">
        <v>0</v>
      </c>
      <c r="V25" s="3"/>
      <c r="W25" s="11" t="s">
        <v>17</v>
      </c>
      <c r="X25" s="1">
        <f>(S25*L24)+(T25*L25)+(U25*L26)</f>
        <v>0.50000000000000011</v>
      </c>
      <c r="Y25" s="176"/>
      <c r="Z25" s="15" t="s">
        <v>34</v>
      </c>
      <c r="AA25" s="15">
        <v>2</v>
      </c>
      <c r="AB25" s="15">
        <f>1/(1+AA25)</f>
        <v>0.33333333333333331</v>
      </c>
      <c r="AC25" s="15"/>
      <c r="AD25" s="4"/>
      <c r="AE25" s="11" t="s">
        <v>17</v>
      </c>
      <c r="AF25" s="28">
        <v>0</v>
      </c>
      <c r="AG25" s="28">
        <v>0</v>
      </c>
      <c r="AH25" s="28">
        <v>0</v>
      </c>
      <c r="AI25" s="28">
        <v>0</v>
      </c>
      <c r="AJ25" s="28">
        <v>1</v>
      </c>
      <c r="AK25" s="4"/>
      <c r="AL25" s="11" t="s">
        <v>17</v>
      </c>
      <c r="AM25" s="1">
        <f>(AF25*AC26)+(AG25*AC27)+(AC28*AH25)+(AI25*AC30)+(AC31*AJ25)</f>
        <v>0.5</v>
      </c>
      <c r="AN25" s="176"/>
      <c r="AO25" s="15" t="s">
        <v>29</v>
      </c>
      <c r="AP25" s="15">
        <v>1</v>
      </c>
      <c r="AQ25" s="15">
        <f>1/(1+AP25)</f>
        <v>0.5</v>
      </c>
      <c r="AR25" s="15"/>
      <c r="AS25" s="4"/>
      <c r="AT25" s="11" t="s">
        <v>17</v>
      </c>
      <c r="AU25" s="1">
        <f>AR26</f>
        <v>0.5</v>
      </c>
      <c r="AV25" s="36"/>
      <c r="AW25" s="40" t="s">
        <v>63</v>
      </c>
      <c r="AX25" s="40">
        <v>0</v>
      </c>
      <c r="AY25" s="50"/>
    </row>
    <row r="26" spans="1:51" ht="30">
      <c r="A26" s="258"/>
      <c r="B26" s="35" t="s">
        <v>3</v>
      </c>
      <c r="C26" s="37">
        <f>1/E24</f>
        <v>0.33333333333333331</v>
      </c>
      <c r="D26" s="37">
        <f>1/E25</f>
        <v>1</v>
      </c>
      <c r="E26" s="2">
        <v>1</v>
      </c>
      <c r="F26" s="170"/>
      <c r="G26" s="35" t="s">
        <v>3</v>
      </c>
      <c r="H26" s="37">
        <f>C26/C27</f>
        <v>0.2</v>
      </c>
      <c r="I26" s="37">
        <f>D26/D27</f>
        <v>0.2</v>
      </c>
      <c r="J26" s="38">
        <f>E26/E27</f>
        <v>0.2</v>
      </c>
      <c r="K26" s="37">
        <f>SUM(H26:J26)</f>
        <v>0.60000000000000009</v>
      </c>
      <c r="L26" s="2">
        <f>K26/C29</f>
        <v>0.20000000000000004</v>
      </c>
      <c r="M26" s="24"/>
      <c r="N26" s="94"/>
      <c r="O26" s="58" t="s">
        <v>20</v>
      </c>
      <c r="P26" s="56" t="s">
        <v>80</v>
      </c>
      <c r="Q26" s="18"/>
      <c r="R26" s="11" t="s">
        <v>18</v>
      </c>
      <c r="S26" s="9">
        <v>-0.5</v>
      </c>
      <c r="T26" s="9">
        <v>1</v>
      </c>
      <c r="U26" s="9">
        <v>0</v>
      </c>
      <c r="V26" s="19"/>
      <c r="W26" s="11" t="s">
        <v>18</v>
      </c>
      <c r="X26" s="1">
        <f>(S26*L24)+(T26*L25)+(U26*L26)</f>
        <v>-0.1</v>
      </c>
      <c r="Y26" s="176"/>
      <c r="Z26" s="16" t="s">
        <v>35</v>
      </c>
      <c r="AA26" s="16" t="s">
        <v>44</v>
      </c>
      <c r="AB26" s="16">
        <v>1</v>
      </c>
      <c r="AC26" s="16">
        <f>AB26*AB25</f>
        <v>0.33333333333333331</v>
      </c>
      <c r="AD26" s="4"/>
      <c r="AE26" s="11" t="s">
        <v>18</v>
      </c>
      <c r="AF26" s="28">
        <v>0</v>
      </c>
      <c r="AG26" s="28">
        <v>0</v>
      </c>
      <c r="AH26" s="28">
        <v>0</v>
      </c>
      <c r="AI26" s="28">
        <v>0</v>
      </c>
      <c r="AJ26" s="28">
        <v>-1</v>
      </c>
      <c r="AK26" s="4"/>
      <c r="AL26" s="11" t="s">
        <v>18</v>
      </c>
      <c r="AM26" s="1">
        <f>(AF26*AC26)+(AG26*AC27)+(AC28*AH26)+(AI26*AC30)+(AC31*AJ26)</f>
        <v>-0.5</v>
      </c>
      <c r="AN26" s="176"/>
      <c r="AO26" s="16" t="s">
        <v>45</v>
      </c>
      <c r="AP26" s="16" t="s">
        <v>44</v>
      </c>
      <c r="AQ26" s="16">
        <v>1</v>
      </c>
      <c r="AR26" s="16">
        <f>AQ26*AQ25</f>
        <v>0.5</v>
      </c>
      <c r="AS26" s="4"/>
      <c r="AT26" s="11" t="s">
        <v>18</v>
      </c>
      <c r="AU26" s="1">
        <f>AR27</f>
        <v>0.5</v>
      </c>
      <c r="AV26" s="36"/>
      <c r="AW26" s="40" t="s">
        <v>16</v>
      </c>
      <c r="AX26" s="41">
        <v>0</v>
      </c>
      <c r="AY26" s="50"/>
    </row>
    <row r="27" spans="1:51">
      <c r="A27" s="258"/>
      <c r="B27" s="97" t="s">
        <v>4</v>
      </c>
      <c r="C27" s="39">
        <f>SUM(C24:C26)</f>
        <v>1.6666666666666665</v>
      </c>
      <c r="D27" s="39">
        <f>SUM(D24:D26)</f>
        <v>5</v>
      </c>
      <c r="E27" s="39">
        <f>SUM(E24:E26)</f>
        <v>5</v>
      </c>
      <c r="F27" s="170"/>
      <c r="G27" s="97" t="s">
        <v>4</v>
      </c>
      <c r="H27" s="39">
        <f>SUM(H24:H26)</f>
        <v>1</v>
      </c>
      <c r="I27" s="39">
        <f>SUM(I24:I26)</f>
        <v>1</v>
      </c>
      <c r="J27" s="39">
        <f>SUM(J24:J26)</f>
        <v>1</v>
      </c>
      <c r="K27" s="39">
        <f>SUM(K24:K26)</f>
        <v>3.0000000000000004</v>
      </c>
      <c r="L27" s="39">
        <f>SUM(L24:L26)</f>
        <v>1.0000000000000002</v>
      </c>
      <c r="M27" s="25"/>
      <c r="N27" s="94"/>
      <c r="O27" s="58" t="s">
        <v>21</v>
      </c>
      <c r="P27" s="56" t="s">
        <v>81</v>
      </c>
      <c r="Q27" s="18"/>
      <c r="R27" s="11" t="s">
        <v>20</v>
      </c>
      <c r="S27" s="9">
        <v>0</v>
      </c>
      <c r="T27" s="9">
        <v>0.5</v>
      </c>
      <c r="U27" s="9">
        <v>0</v>
      </c>
      <c r="V27" s="19"/>
      <c r="W27" s="11" t="s">
        <v>20</v>
      </c>
      <c r="X27" s="1">
        <f>(S27*L24)+(T27*L25)+(U27*L26)</f>
        <v>0.10000000000000002</v>
      </c>
      <c r="Y27" s="176"/>
      <c r="Z27" s="16" t="s">
        <v>36</v>
      </c>
      <c r="AA27" s="16" t="s">
        <v>44</v>
      </c>
      <c r="AB27" s="16">
        <v>1</v>
      </c>
      <c r="AC27" s="16">
        <f>AB27*AB25</f>
        <v>0.33333333333333331</v>
      </c>
      <c r="AD27" s="4"/>
      <c r="AE27" s="11" t="s">
        <v>20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4"/>
      <c r="AL27" s="11" t="s">
        <v>20</v>
      </c>
      <c r="AM27" s="1">
        <f>(AF27*AC26)+(AG27*AC27)+(AH27*AC28)+(AI27*AC30)+(AJ27*AC31)</f>
        <v>0</v>
      </c>
      <c r="AN27" s="176"/>
      <c r="AO27" s="16" t="s">
        <v>58</v>
      </c>
      <c r="AP27" s="16" t="s">
        <v>44</v>
      </c>
      <c r="AQ27" s="16">
        <v>1</v>
      </c>
      <c r="AR27" s="16">
        <f>AQ27*AQ25</f>
        <v>0.5</v>
      </c>
      <c r="AS27" s="4"/>
      <c r="AT27" s="11" t="s">
        <v>20</v>
      </c>
      <c r="AU27" s="1">
        <f>AR29</f>
        <v>0.25</v>
      </c>
      <c r="AV27" s="36"/>
      <c r="AW27" s="42" t="s">
        <v>17</v>
      </c>
      <c r="AX27" s="42">
        <f>X25+AM25+AU25</f>
        <v>1.5</v>
      </c>
      <c r="AY27" s="50"/>
    </row>
    <row r="28" spans="1:51" ht="45">
      <c r="A28" s="258"/>
      <c r="B28" s="54"/>
      <c r="C28" s="54"/>
      <c r="D28" s="54"/>
      <c r="E28" s="54"/>
      <c r="F28" s="54"/>
      <c r="G28" s="54"/>
      <c r="H28" s="54"/>
      <c r="I28" s="54"/>
      <c r="J28" s="54"/>
      <c r="M28" s="47"/>
      <c r="N28" s="94"/>
      <c r="O28" s="58" t="s">
        <v>23</v>
      </c>
      <c r="P28" s="56" t="s">
        <v>83</v>
      </c>
      <c r="Q28" s="4"/>
      <c r="R28" s="11" t="s">
        <v>21</v>
      </c>
      <c r="S28" s="9">
        <v>0</v>
      </c>
      <c r="T28" s="9">
        <v>-0.5</v>
      </c>
      <c r="U28" s="9">
        <v>0</v>
      </c>
      <c r="V28" s="19"/>
      <c r="W28" s="11" t="s">
        <v>21</v>
      </c>
      <c r="X28" s="1">
        <f>(S28*L24)+(T28*L25)+(U28*L26)</f>
        <v>-0.10000000000000002</v>
      </c>
      <c r="Y28" s="176"/>
      <c r="Z28" s="16" t="s">
        <v>37</v>
      </c>
      <c r="AA28" s="16" t="s">
        <v>44</v>
      </c>
      <c r="AB28" s="16">
        <v>1</v>
      </c>
      <c r="AC28" s="16">
        <f>AB28*AB25</f>
        <v>0.33333333333333331</v>
      </c>
      <c r="AD28" s="4"/>
      <c r="AE28" s="11" t="s">
        <v>21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4"/>
      <c r="AL28" s="11" t="s">
        <v>21</v>
      </c>
      <c r="AM28" s="1">
        <f>(AF28*AC26)+(AG28*AC27)+(AH28*AC28)+(AI28*AC30)+(AJ28*AC31)</f>
        <v>0</v>
      </c>
      <c r="AN28" s="176"/>
      <c r="AO28" s="15" t="s">
        <v>30</v>
      </c>
      <c r="AP28" s="15">
        <v>3</v>
      </c>
      <c r="AQ28" s="15">
        <f>1/(1+AP28)</f>
        <v>0.25</v>
      </c>
      <c r="AR28" s="15"/>
      <c r="AS28" s="4"/>
      <c r="AT28" s="11" t="s">
        <v>21</v>
      </c>
      <c r="AU28" s="1">
        <f>AR30</f>
        <v>0.25</v>
      </c>
      <c r="AV28" s="36"/>
      <c r="AW28" s="42" t="s">
        <v>18</v>
      </c>
      <c r="AX28" s="42">
        <f>X26+AM26++AU26</f>
        <v>-9.9999999999999978E-2</v>
      </c>
      <c r="AY28" s="50"/>
    </row>
    <row r="29" spans="1:51" ht="30">
      <c r="A29" s="258"/>
      <c r="B29" s="98" t="s">
        <v>6</v>
      </c>
      <c r="C29" s="35">
        <v>3</v>
      </c>
      <c r="D29" s="4"/>
      <c r="E29" s="4"/>
      <c r="F29" s="4"/>
      <c r="G29" s="4"/>
      <c r="H29" s="4"/>
      <c r="I29" s="4"/>
      <c r="J29" s="4"/>
      <c r="M29" s="4"/>
      <c r="N29" s="94"/>
      <c r="O29" s="58" t="s">
        <v>24</v>
      </c>
      <c r="P29" s="56" t="s">
        <v>84</v>
      </c>
      <c r="Q29" s="4"/>
      <c r="R29" s="11" t="s">
        <v>23</v>
      </c>
      <c r="S29" s="9">
        <v>1</v>
      </c>
      <c r="T29" s="9">
        <v>0</v>
      </c>
      <c r="U29" s="9">
        <v>-0.5</v>
      </c>
      <c r="V29" s="19"/>
      <c r="W29" s="11" t="s">
        <v>23</v>
      </c>
      <c r="X29" s="1">
        <f>(S29*L24)+(T29*L25)+(U29*L26)</f>
        <v>0.50000000000000011</v>
      </c>
      <c r="Y29" s="176"/>
      <c r="Z29" s="31" t="s">
        <v>96</v>
      </c>
      <c r="AA29" s="31">
        <v>1</v>
      </c>
      <c r="AB29" s="31">
        <f>1/(1+AA29)</f>
        <v>0.5</v>
      </c>
      <c r="AC29" s="31"/>
      <c r="AD29" s="4"/>
      <c r="AE29" s="11" t="s">
        <v>23</v>
      </c>
      <c r="AF29" s="28">
        <v>0</v>
      </c>
      <c r="AG29" s="28">
        <v>-1</v>
      </c>
      <c r="AH29" s="28">
        <v>0</v>
      </c>
      <c r="AI29" s="28">
        <v>0</v>
      </c>
      <c r="AJ29" s="28">
        <v>1</v>
      </c>
      <c r="AK29" s="4"/>
      <c r="AL29" s="11" t="s">
        <v>23</v>
      </c>
      <c r="AM29" s="1">
        <f>(AC26*AF29)+(AG29*AC27)+(AC28*AH29)+(AI29*AC30)+(AC31*AJ29)</f>
        <v>0.16666666666666669</v>
      </c>
      <c r="AN29" s="176"/>
      <c r="AO29" s="16" t="s">
        <v>59</v>
      </c>
      <c r="AP29" s="16" t="s">
        <v>44</v>
      </c>
      <c r="AQ29" s="16">
        <v>1</v>
      </c>
      <c r="AR29" s="16">
        <f>AQ29*AQ28</f>
        <v>0.25</v>
      </c>
      <c r="AS29" s="4"/>
      <c r="AT29" s="11" t="s">
        <v>23</v>
      </c>
      <c r="AU29" s="1">
        <f>AR32</f>
        <v>0.33333333333333331</v>
      </c>
      <c r="AV29" s="36"/>
      <c r="AW29" s="41" t="s">
        <v>19</v>
      </c>
      <c r="AX29" s="41">
        <v>0</v>
      </c>
      <c r="AY29" s="50"/>
    </row>
    <row r="30" spans="1:51">
      <c r="A30" s="258"/>
      <c r="B30" s="53"/>
      <c r="C30" s="53"/>
      <c r="D30" s="53"/>
      <c r="E30" s="53"/>
      <c r="F30" s="53"/>
      <c r="G30" s="53"/>
      <c r="H30" s="53"/>
      <c r="I30" s="53"/>
      <c r="J30" s="53"/>
      <c r="M30" s="26"/>
      <c r="N30" s="94"/>
      <c r="O30" s="4"/>
      <c r="P30" s="4"/>
      <c r="Q30" s="4"/>
      <c r="R30" s="11" t="s">
        <v>24</v>
      </c>
      <c r="S30" s="9">
        <v>-0.5</v>
      </c>
      <c r="T30" s="9">
        <v>0</v>
      </c>
      <c r="U30" s="9">
        <v>1</v>
      </c>
      <c r="V30" s="19"/>
      <c r="W30" s="11" t="s">
        <v>24</v>
      </c>
      <c r="X30" s="1">
        <f>(S30*L24)+(T30*67)+(U30*L26)</f>
        <v>-0.1</v>
      </c>
      <c r="Y30" s="176"/>
      <c r="Z30" s="16" t="s">
        <v>97</v>
      </c>
      <c r="AA30" s="16" t="s">
        <v>44</v>
      </c>
      <c r="AB30" s="16">
        <v>1</v>
      </c>
      <c r="AC30" s="16">
        <f>AB30*AB29</f>
        <v>0.5</v>
      </c>
      <c r="AD30" s="4"/>
      <c r="AE30" s="11" t="s">
        <v>24</v>
      </c>
      <c r="AF30" s="28">
        <v>0</v>
      </c>
      <c r="AG30" s="28">
        <v>1</v>
      </c>
      <c r="AH30" s="28">
        <v>0</v>
      </c>
      <c r="AI30" s="28">
        <v>0</v>
      </c>
      <c r="AJ30" s="28">
        <v>-1</v>
      </c>
      <c r="AK30" s="4"/>
      <c r="AL30" s="11" t="s">
        <v>24</v>
      </c>
      <c r="AM30" s="1">
        <f>(AC26*AF30)+(AC27*AG30)+(AC28*AH30)+(AI30*AC30)+(AC31*AJ30)</f>
        <v>-0.16666666666666669</v>
      </c>
      <c r="AN30" s="176"/>
      <c r="AO30" s="16" t="s">
        <v>60</v>
      </c>
      <c r="AP30" s="16" t="s">
        <v>44</v>
      </c>
      <c r="AQ30" s="16">
        <v>1</v>
      </c>
      <c r="AR30" s="16">
        <f>AQ30*AQ28</f>
        <v>0.25</v>
      </c>
      <c r="AS30" s="4"/>
      <c r="AT30" s="11" t="s">
        <v>24</v>
      </c>
      <c r="AU30" s="1">
        <f>AR33</f>
        <v>0.33333333333333331</v>
      </c>
      <c r="AV30" s="36"/>
      <c r="AW30" s="42" t="s">
        <v>20</v>
      </c>
      <c r="AX30" s="42">
        <f>X27+AM27+AU27</f>
        <v>0.35000000000000003</v>
      </c>
      <c r="AY30" s="50"/>
    </row>
    <row r="31" spans="1:51">
      <c r="A31" s="258"/>
      <c r="B31" s="183" t="s">
        <v>14</v>
      </c>
      <c r="C31" s="183"/>
      <c r="D31" s="4"/>
      <c r="E31" s="35" t="s">
        <v>38</v>
      </c>
      <c r="F31" s="35" t="s">
        <v>39</v>
      </c>
      <c r="G31" s="35" t="s">
        <v>40</v>
      </c>
      <c r="H31" s="10" t="s">
        <v>41</v>
      </c>
      <c r="I31" s="10" t="s">
        <v>42</v>
      </c>
      <c r="J31" s="4"/>
      <c r="M31" s="4"/>
      <c r="N31" s="94"/>
      <c r="O31" s="156" t="s">
        <v>112</v>
      </c>
      <c r="P31" s="157"/>
      <c r="Q31" s="4"/>
      <c r="R31" s="33"/>
      <c r="S31" s="25"/>
      <c r="T31" s="25"/>
      <c r="U31" s="25"/>
      <c r="V31" s="30"/>
      <c r="W31" s="29"/>
      <c r="X31" s="29"/>
      <c r="Y31" s="176"/>
      <c r="Z31" s="16" t="s">
        <v>98</v>
      </c>
      <c r="AA31" s="16" t="s">
        <v>44</v>
      </c>
      <c r="AB31" s="16">
        <v>1</v>
      </c>
      <c r="AC31" s="16">
        <f>AB31*AB29</f>
        <v>0.5</v>
      </c>
      <c r="AD31" s="4"/>
      <c r="AE31" s="29"/>
      <c r="AF31" s="25"/>
      <c r="AG31" s="25"/>
      <c r="AH31" s="25"/>
      <c r="AI31" s="25"/>
      <c r="AJ31" s="25"/>
      <c r="AK31" s="4"/>
      <c r="AL31" s="29"/>
      <c r="AM31" s="29"/>
      <c r="AN31" s="176"/>
      <c r="AO31" s="15" t="s">
        <v>31</v>
      </c>
      <c r="AP31" s="15">
        <v>2</v>
      </c>
      <c r="AQ31" s="15">
        <f>1/(1+AP31)</f>
        <v>0.33333333333333331</v>
      </c>
      <c r="AR31" s="15"/>
      <c r="AS31" s="4"/>
      <c r="AT31" s="29"/>
      <c r="AU31" s="29"/>
      <c r="AV31" s="46"/>
      <c r="AW31" s="42" t="s">
        <v>21</v>
      </c>
      <c r="AX31" s="42">
        <f>X28+AM28+AU28</f>
        <v>0.14999999999999997</v>
      </c>
      <c r="AY31" s="50"/>
    </row>
    <row r="32" spans="1:51" ht="30">
      <c r="A32" s="258"/>
      <c r="B32" s="98" t="s">
        <v>7</v>
      </c>
      <c r="C32" s="76">
        <f>SUM(L24*C27,L25*D27,L26*E27)</f>
        <v>3</v>
      </c>
      <c r="D32" s="4"/>
      <c r="E32" s="35">
        <v>1</v>
      </c>
      <c r="F32" s="35">
        <v>3</v>
      </c>
      <c r="G32" s="35">
        <v>5</v>
      </c>
      <c r="H32" s="35">
        <v>7</v>
      </c>
      <c r="I32" s="35">
        <v>9</v>
      </c>
      <c r="J32" s="4"/>
      <c r="M32" s="4"/>
      <c r="N32" s="94"/>
      <c r="O32" s="57" t="s">
        <v>99</v>
      </c>
      <c r="P32" s="56" t="s">
        <v>102</v>
      </c>
      <c r="Q32" s="4"/>
      <c r="R32" s="33"/>
      <c r="S32" s="25"/>
      <c r="T32" s="25"/>
      <c r="U32" s="25"/>
      <c r="V32" s="30"/>
      <c r="W32" s="29"/>
      <c r="X32" s="29"/>
      <c r="Y32" s="176"/>
      <c r="Z32" s="30"/>
      <c r="AA32" s="30"/>
      <c r="AB32" s="30"/>
      <c r="AC32" s="30"/>
      <c r="AD32" s="4"/>
      <c r="AE32" s="29"/>
      <c r="AF32" s="25"/>
      <c r="AG32" s="25"/>
      <c r="AH32" s="25"/>
      <c r="AI32" s="25"/>
      <c r="AJ32" s="25"/>
      <c r="AK32" s="4"/>
      <c r="AL32" s="156" t="s">
        <v>115</v>
      </c>
      <c r="AM32" s="157"/>
      <c r="AN32" s="176"/>
      <c r="AO32" s="16" t="s">
        <v>61</v>
      </c>
      <c r="AP32" s="16" t="s">
        <v>44</v>
      </c>
      <c r="AQ32" s="16">
        <v>1</v>
      </c>
      <c r="AR32" s="16">
        <f>AQ32*AQ31</f>
        <v>0.33333333333333331</v>
      </c>
      <c r="AS32" s="4"/>
      <c r="AT32" s="29"/>
      <c r="AU32" s="29"/>
      <c r="AV32" s="46"/>
      <c r="AW32" s="41" t="s">
        <v>22</v>
      </c>
      <c r="AX32" s="41">
        <v>0</v>
      </c>
      <c r="AY32" s="50"/>
    </row>
    <row r="33" spans="1:51" ht="30">
      <c r="A33" s="258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26"/>
      <c r="N33" s="94"/>
      <c r="O33" s="57" t="s">
        <v>100</v>
      </c>
      <c r="P33" s="56" t="s">
        <v>103</v>
      </c>
      <c r="Q33" s="4"/>
      <c r="R33" s="4"/>
      <c r="S33" s="18"/>
      <c r="T33" s="18"/>
      <c r="U33" s="18"/>
      <c r="V33" s="19"/>
      <c r="W33" s="4"/>
      <c r="X33" s="4"/>
      <c r="Y33" s="176"/>
      <c r="Z33" s="30"/>
      <c r="AA33" s="30"/>
      <c r="AB33" s="30"/>
      <c r="AC33" s="30"/>
      <c r="AD33" s="4"/>
      <c r="AE33" s="29"/>
      <c r="AF33" s="25"/>
      <c r="AG33" s="25"/>
      <c r="AH33" s="25"/>
      <c r="AI33" s="25"/>
      <c r="AJ33" s="25"/>
      <c r="AK33" s="4"/>
      <c r="AL33" s="58" t="s">
        <v>34</v>
      </c>
      <c r="AM33" s="56" t="s">
        <v>87</v>
      </c>
      <c r="AN33" s="176"/>
      <c r="AO33" s="16" t="s">
        <v>62</v>
      </c>
      <c r="AP33" s="16" t="s">
        <v>44</v>
      </c>
      <c r="AQ33" s="16">
        <v>1</v>
      </c>
      <c r="AR33" s="16">
        <f>AQ33*AQ31</f>
        <v>0.33333333333333331</v>
      </c>
      <c r="AS33" s="4"/>
      <c r="AT33" s="29"/>
      <c r="AU33" s="29"/>
      <c r="AV33" s="46"/>
      <c r="AW33" s="42" t="s">
        <v>23</v>
      </c>
      <c r="AX33" s="42">
        <f>X29+AM29+AU29</f>
        <v>1</v>
      </c>
      <c r="AY33" s="50"/>
    </row>
    <row r="34" spans="1:51" ht="30">
      <c r="A34" s="258"/>
      <c r="B34" s="185" t="s">
        <v>11</v>
      </c>
      <c r="C34" s="186"/>
      <c r="D34" s="6" t="s">
        <v>12</v>
      </c>
      <c r="E34" s="6">
        <v>1</v>
      </c>
      <c r="F34" s="6">
        <v>2</v>
      </c>
      <c r="G34" s="6">
        <v>3</v>
      </c>
      <c r="H34" s="6">
        <v>4</v>
      </c>
      <c r="I34" s="6">
        <v>5</v>
      </c>
      <c r="J34" s="6">
        <v>6</v>
      </c>
      <c r="K34" s="6">
        <v>7</v>
      </c>
      <c r="L34" s="6">
        <v>9</v>
      </c>
      <c r="M34" s="6">
        <v>10</v>
      </c>
      <c r="N34" s="94"/>
      <c r="O34" s="57" t="s">
        <v>101</v>
      </c>
      <c r="P34" s="56" t="s">
        <v>104</v>
      </c>
      <c r="Q34" s="4"/>
      <c r="R34" s="4"/>
      <c r="S34" s="18"/>
      <c r="T34" s="18"/>
      <c r="U34" s="18"/>
      <c r="V34" s="4"/>
      <c r="W34" s="4"/>
      <c r="X34" s="4"/>
      <c r="Y34" s="176"/>
      <c r="AB34" s="30"/>
      <c r="AC34" s="30"/>
      <c r="AD34" s="4"/>
      <c r="AE34" s="29"/>
      <c r="AF34" s="25"/>
      <c r="AG34" s="25"/>
      <c r="AH34" s="25"/>
      <c r="AI34" s="25"/>
      <c r="AJ34" s="25"/>
      <c r="AK34" s="4"/>
      <c r="AL34" s="103" t="s">
        <v>35</v>
      </c>
      <c r="AM34" s="84" t="s">
        <v>88</v>
      </c>
      <c r="AN34" s="176"/>
      <c r="AO34" s="19"/>
      <c r="AP34" s="19"/>
      <c r="AQ34" s="19"/>
      <c r="AR34" s="19"/>
      <c r="AS34" s="4"/>
      <c r="AT34" s="29"/>
      <c r="AU34" s="29"/>
      <c r="AV34" s="46"/>
      <c r="AW34" s="42" t="s">
        <v>24</v>
      </c>
      <c r="AX34" s="42">
        <f>X30+AM30+AU30</f>
        <v>6.6666666666666596E-2</v>
      </c>
      <c r="AY34" s="50"/>
    </row>
    <row r="35" spans="1:51">
      <c r="A35" s="258"/>
      <c r="B35" s="187"/>
      <c r="C35" s="188"/>
      <c r="D35" s="6" t="s">
        <v>13</v>
      </c>
      <c r="E35" s="35">
        <v>0</v>
      </c>
      <c r="F35" s="35">
        <v>0</v>
      </c>
      <c r="G35" s="35">
        <v>0.57999999999999996</v>
      </c>
      <c r="H35" s="35">
        <v>0.9</v>
      </c>
      <c r="I35" s="35">
        <v>1.1200000000000001</v>
      </c>
      <c r="J35" s="35">
        <v>1.24</v>
      </c>
      <c r="K35" s="35">
        <v>1.32</v>
      </c>
      <c r="L35" s="35">
        <v>1.46</v>
      </c>
      <c r="M35" s="35">
        <v>1.49</v>
      </c>
      <c r="N35" s="94"/>
      <c r="Q35" s="4"/>
      <c r="R35" s="4"/>
      <c r="S35" s="18"/>
      <c r="T35" s="18"/>
      <c r="U35" s="18"/>
      <c r="V35" s="4"/>
      <c r="W35" s="4"/>
      <c r="X35" s="4"/>
      <c r="Y35" s="176"/>
      <c r="AB35" s="30"/>
      <c r="AC35" s="30"/>
      <c r="AD35" s="4"/>
      <c r="AE35" s="29"/>
      <c r="AF35" s="25"/>
      <c r="AG35" s="25"/>
      <c r="AH35" s="25"/>
      <c r="AI35" s="25"/>
      <c r="AJ35" s="25"/>
      <c r="AK35" s="4"/>
      <c r="AL35" s="103" t="s">
        <v>36</v>
      </c>
      <c r="AM35" s="84" t="s">
        <v>89</v>
      </c>
      <c r="AN35" s="176"/>
      <c r="AO35" s="30"/>
      <c r="AP35" s="30"/>
      <c r="AQ35" s="30"/>
      <c r="AR35" s="30"/>
      <c r="AS35" s="4"/>
      <c r="AT35" s="29"/>
      <c r="AU35" s="29"/>
      <c r="AV35" s="46"/>
      <c r="AW35" s="41" t="s">
        <v>25</v>
      </c>
      <c r="AX35" s="41">
        <v>0</v>
      </c>
      <c r="AY35" s="50"/>
    </row>
    <row r="36" spans="1:51">
      <c r="A36" s="258"/>
      <c r="B36" s="189" t="s">
        <v>9</v>
      </c>
      <c r="C36" s="190"/>
      <c r="D36" s="7">
        <v>0.57999999999999996</v>
      </c>
      <c r="E36" s="191"/>
      <c r="F36" s="192"/>
      <c r="G36" s="192"/>
      <c r="H36" s="192"/>
      <c r="I36" s="192"/>
      <c r="J36" s="192"/>
      <c r="K36" s="48"/>
      <c r="L36" s="48"/>
      <c r="M36" s="48"/>
      <c r="N36" s="94"/>
      <c r="Q36" s="4"/>
      <c r="R36" s="4"/>
      <c r="S36" s="18"/>
      <c r="T36" s="18"/>
      <c r="U36" s="18"/>
      <c r="V36" s="4"/>
      <c r="W36" s="4"/>
      <c r="X36" s="4"/>
      <c r="Y36" s="176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103" t="s">
        <v>37</v>
      </c>
      <c r="AM36" s="84" t="s">
        <v>90</v>
      </c>
      <c r="AN36" s="176"/>
      <c r="AO36" s="156" t="s">
        <v>113</v>
      </c>
      <c r="AP36" s="157"/>
      <c r="AQ36" s="4"/>
      <c r="AR36" s="4"/>
      <c r="AS36" s="4"/>
      <c r="AT36" s="4"/>
      <c r="AU36" s="4"/>
      <c r="AV36" s="46"/>
      <c r="AW36" s="4"/>
      <c r="AX36" s="4"/>
      <c r="AY36" s="50"/>
    </row>
    <row r="37" spans="1:51" ht="30">
      <c r="A37" s="258"/>
      <c r="B37" s="52"/>
      <c r="C37" s="52"/>
      <c r="D37" s="52"/>
      <c r="E37" s="52"/>
      <c r="H37" s="52"/>
      <c r="I37" s="52"/>
      <c r="J37" s="52"/>
      <c r="K37" s="52"/>
      <c r="L37" s="52"/>
      <c r="M37" s="47"/>
      <c r="N37" s="94"/>
      <c r="Q37" s="4"/>
      <c r="R37" s="4"/>
      <c r="S37" s="18"/>
      <c r="T37" s="18"/>
      <c r="U37" s="18"/>
      <c r="V37" s="4"/>
      <c r="W37" s="4"/>
      <c r="X37" s="4"/>
      <c r="Y37" s="176"/>
      <c r="Z37" s="4"/>
      <c r="AC37" s="4"/>
      <c r="AD37" s="4"/>
      <c r="AE37" s="4"/>
      <c r="AF37" s="4"/>
      <c r="AG37" s="4"/>
      <c r="AH37" s="4"/>
      <c r="AI37" s="4"/>
      <c r="AJ37" s="4"/>
      <c r="AK37" s="4"/>
      <c r="AL37" s="58" t="s">
        <v>96</v>
      </c>
      <c r="AM37" s="56" t="s">
        <v>91</v>
      </c>
      <c r="AN37" s="176"/>
      <c r="AO37" s="44" t="s">
        <v>29</v>
      </c>
      <c r="AP37" s="44" t="s">
        <v>76</v>
      </c>
      <c r="AQ37" s="4"/>
      <c r="AR37" s="4"/>
      <c r="AS37" s="4"/>
      <c r="AT37" s="4"/>
      <c r="AU37" s="4"/>
      <c r="AV37" s="46"/>
      <c r="AW37" s="4"/>
      <c r="AX37" s="4"/>
      <c r="AY37" s="50"/>
    </row>
    <row r="38" spans="1:51" ht="30">
      <c r="A38" s="258"/>
      <c r="B38" s="161" t="s">
        <v>15</v>
      </c>
      <c r="C38" s="161"/>
      <c r="D38" s="161"/>
      <c r="E38" s="4"/>
      <c r="H38" s="4"/>
      <c r="I38" s="4"/>
      <c r="J38" s="4"/>
      <c r="K38" s="4"/>
      <c r="L38" s="4"/>
      <c r="M38" s="4"/>
      <c r="N38" s="94"/>
      <c r="Q38" s="4"/>
      <c r="R38" s="4"/>
      <c r="S38" s="18"/>
      <c r="T38" s="18"/>
      <c r="U38" s="18"/>
      <c r="V38" s="4"/>
      <c r="W38" s="4"/>
      <c r="X38" s="4"/>
      <c r="Y38" s="176"/>
      <c r="Z38" s="227" t="s">
        <v>182</v>
      </c>
      <c r="AA38" s="228"/>
      <c r="AC38" s="4"/>
      <c r="AD38" s="4"/>
      <c r="AE38" s="4"/>
      <c r="AF38" s="4"/>
      <c r="AG38" s="4"/>
      <c r="AH38" s="4"/>
      <c r="AI38" s="4"/>
      <c r="AJ38" s="4"/>
      <c r="AK38" s="4"/>
      <c r="AL38" s="103" t="s">
        <v>97</v>
      </c>
      <c r="AM38" s="84" t="s">
        <v>92</v>
      </c>
      <c r="AN38" s="176"/>
      <c r="AO38" s="44" t="s">
        <v>30</v>
      </c>
      <c r="AP38" s="44" t="s">
        <v>79</v>
      </c>
      <c r="AQ38" s="4"/>
      <c r="AR38" s="4"/>
      <c r="AS38" s="4"/>
      <c r="AT38" s="4"/>
      <c r="AU38" s="4"/>
      <c r="AV38" s="46"/>
      <c r="AW38" s="4"/>
      <c r="AX38" s="4"/>
      <c r="AY38" s="50"/>
    </row>
    <row r="39" spans="1:51" ht="30">
      <c r="A39" s="258"/>
      <c r="B39" s="5" t="s">
        <v>10</v>
      </c>
      <c r="C39" s="8">
        <f>(C32-3)/3</f>
        <v>0</v>
      </c>
      <c r="D39" s="77">
        <f>C39*100</f>
        <v>0</v>
      </c>
      <c r="E39" s="4"/>
      <c r="H39" s="4"/>
      <c r="I39" s="4"/>
      <c r="J39" s="4"/>
      <c r="K39" s="4"/>
      <c r="L39" s="4"/>
      <c r="M39" s="4"/>
      <c r="N39" s="94"/>
      <c r="Q39" s="4"/>
      <c r="R39" s="4"/>
      <c r="S39" s="18"/>
      <c r="T39" s="18"/>
      <c r="U39" s="18"/>
      <c r="V39" s="4"/>
      <c r="W39" s="4"/>
      <c r="X39" s="4"/>
      <c r="Y39" s="176"/>
      <c r="Z39" s="225" t="s">
        <v>224</v>
      </c>
      <c r="AA39" s="226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103" t="s">
        <v>98</v>
      </c>
      <c r="AM39" s="84" t="s">
        <v>93</v>
      </c>
      <c r="AN39" s="176"/>
      <c r="AO39" s="44" t="s">
        <v>31</v>
      </c>
      <c r="AP39" s="44" t="s">
        <v>82</v>
      </c>
      <c r="AQ39" s="4"/>
      <c r="AR39" s="4"/>
      <c r="AS39" s="4"/>
      <c r="AT39" s="4"/>
      <c r="AU39" s="4"/>
      <c r="AV39" s="46"/>
      <c r="AW39" s="4"/>
      <c r="AX39" s="4"/>
      <c r="AY39" s="50"/>
    </row>
    <row r="40" spans="1:51">
      <c r="A40" s="259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96"/>
      <c r="N40" s="49"/>
      <c r="O40" s="96"/>
      <c r="P40" s="96"/>
      <c r="Q40" s="96"/>
      <c r="R40" s="96"/>
      <c r="S40" s="79"/>
      <c r="T40" s="79"/>
      <c r="U40" s="79"/>
      <c r="V40" s="96"/>
      <c r="W40" s="96"/>
      <c r="X40" s="96"/>
      <c r="Y40" s="177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51"/>
    </row>
    <row r="42" spans="1:51" ht="20">
      <c r="A42" s="257"/>
      <c r="B42" s="168" t="s">
        <v>160</v>
      </c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9"/>
    </row>
    <row r="43" spans="1:51" ht="20">
      <c r="A43" s="258"/>
      <c r="B43" s="35" t="s">
        <v>0</v>
      </c>
      <c r="C43" s="35" t="s">
        <v>1</v>
      </c>
      <c r="D43" s="35" t="s">
        <v>2</v>
      </c>
      <c r="E43" s="35" t="s">
        <v>3</v>
      </c>
      <c r="F43" s="170" t="s">
        <v>8</v>
      </c>
      <c r="G43" s="35" t="s">
        <v>0</v>
      </c>
      <c r="H43" s="35" t="s">
        <v>1</v>
      </c>
      <c r="I43" s="35" t="s">
        <v>2</v>
      </c>
      <c r="J43" s="35" t="s">
        <v>3</v>
      </c>
      <c r="K43" s="35" t="s">
        <v>4</v>
      </c>
      <c r="L43" s="10" t="s">
        <v>5</v>
      </c>
      <c r="M43" s="23"/>
      <c r="N43" s="94"/>
      <c r="O43" s="156" t="s">
        <v>114</v>
      </c>
      <c r="P43" s="157"/>
      <c r="Q43" s="3"/>
      <c r="R43" s="171" t="s">
        <v>46</v>
      </c>
      <c r="S43" s="172"/>
      <c r="T43" s="172"/>
      <c r="U43" s="173"/>
      <c r="V43" s="3"/>
      <c r="W43" s="174" t="s">
        <v>52</v>
      </c>
      <c r="X43" s="175"/>
      <c r="Y43" s="176"/>
      <c r="Z43" s="178" t="s">
        <v>48</v>
      </c>
      <c r="AA43" s="179"/>
      <c r="AB43" s="179"/>
      <c r="AC43" s="180"/>
      <c r="AD43" s="3"/>
      <c r="AE43" s="178" t="s">
        <v>54</v>
      </c>
      <c r="AF43" s="179"/>
      <c r="AG43" s="179"/>
      <c r="AH43" s="179"/>
      <c r="AI43" s="179"/>
      <c r="AJ43" s="180"/>
      <c r="AK43" s="3"/>
      <c r="AL43" s="174" t="s">
        <v>55</v>
      </c>
      <c r="AM43" s="175"/>
      <c r="AN43" s="176"/>
      <c r="AO43" s="178" t="s">
        <v>49</v>
      </c>
      <c r="AP43" s="179"/>
      <c r="AQ43" s="179"/>
      <c r="AR43" s="180"/>
      <c r="AS43" s="4"/>
      <c r="AT43" s="174" t="s">
        <v>51</v>
      </c>
      <c r="AU43" s="175"/>
      <c r="AV43" s="36"/>
      <c r="AW43" s="174" t="s">
        <v>27</v>
      </c>
      <c r="AX43" s="175"/>
      <c r="AY43" s="50"/>
    </row>
    <row r="44" spans="1:51" ht="30">
      <c r="A44" s="258"/>
      <c r="B44" s="35" t="s">
        <v>1</v>
      </c>
      <c r="C44" s="2">
        <v>1</v>
      </c>
      <c r="D44" s="37">
        <v>3</v>
      </c>
      <c r="E44" s="37">
        <v>3</v>
      </c>
      <c r="F44" s="170"/>
      <c r="G44" s="35" t="s">
        <v>1</v>
      </c>
      <c r="H44" s="38">
        <f>C44/C47</f>
        <v>0.60000000000000009</v>
      </c>
      <c r="I44" s="37">
        <f>D44/D47</f>
        <v>0.6</v>
      </c>
      <c r="J44" s="37">
        <f>E44/E47</f>
        <v>0.6</v>
      </c>
      <c r="K44" s="37">
        <f>SUM(H44:J44)</f>
        <v>1.8000000000000003</v>
      </c>
      <c r="L44" s="2">
        <f>K44/C49</f>
        <v>0.60000000000000009</v>
      </c>
      <c r="M44" s="24"/>
      <c r="N44" s="94"/>
      <c r="O44" s="58" t="s">
        <v>17</v>
      </c>
      <c r="P44" s="56" t="s">
        <v>78</v>
      </c>
      <c r="Q44" s="18"/>
      <c r="R44" s="17" t="s">
        <v>26</v>
      </c>
      <c r="S44" s="35" t="s">
        <v>1</v>
      </c>
      <c r="T44" s="35" t="s">
        <v>2</v>
      </c>
      <c r="U44" s="35" t="s">
        <v>3</v>
      </c>
      <c r="V44" s="13"/>
      <c r="W44" s="32" t="s">
        <v>26</v>
      </c>
      <c r="X44" s="97" t="s">
        <v>53</v>
      </c>
      <c r="Y44" s="176"/>
      <c r="Z44" s="35" t="s">
        <v>32</v>
      </c>
      <c r="AA44" s="98" t="s">
        <v>47</v>
      </c>
      <c r="AB44" s="178" t="s">
        <v>43</v>
      </c>
      <c r="AC44" s="180"/>
      <c r="AD44" s="4"/>
      <c r="AE44" s="10" t="s">
        <v>26</v>
      </c>
      <c r="AF44" s="35" t="s">
        <v>35</v>
      </c>
      <c r="AG44" s="35" t="s">
        <v>36</v>
      </c>
      <c r="AH44" s="35" t="s">
        <v>37</v>
      </c>
      <c r="AI44" s="35" t="s">
        <v>97</v>
      </c>
      <c r="AJ44" s="35" t="s">
        <v>98</v>
      </c>
      <c r="AK44" s="4"/>
      <c r="AL44" s="10" t="s">
        <v>26</v>
      </c>
      <c r="AM44" s="97" t="s">
        <v>53</v>
      </c>
      <c r="AN44" s="176"/>
      <c r="AO44" s="10" t="s">
        <v>28</v>
      </c>
      <c r="AP44" s="10" t="s">
        <v>47</v>
      </c>
      <c r="AQ44" s="181" t="s">
        <v>43</v>
      </c>
      <c r="AR44" s="182"/>
      <c r="AS44" s="4"/>
      <c r="AT44" s="35" t="s">
        <v>26</v>
      </c>
      <c r="AU44" s="97" t="s">
        <v>53</v>
      </c>
      <c r="AV44" s="36"/>
      <c r="AW44" s="98" t="s">
        <v>26</v>
      </c>
      <c r="AX44" s="98" t="s">
        <v>50</v>
      </c>
      <c r="AY44" s="50"/>
    </row>
    <row r="45" spans="1:51">
      <c r="A45" s="258"/>
      <c r="B45" s="35" t="s">
        <v>2</v>
      </c>
      <c r="C45" s="37">
        <f>1/D44</f>
        <v>0.33333333333333331</v>
      </c>
      <c r="D45" s="2">
        <v>1</v>
      </c>
      <c r="E45" s="37">
        <v>1</v>
      </c>
      <c r="F45" s="170"/>
      <c r="G45" s="35" t="s">
        <v>2</v>
      </c>
      <c r="H45" s="37">
        <f>C45/C47</f>
        <v>0.2</v>
      </c>
      <c r="I45" s="38">
        <f>D45/D47</f>
        <v>0.2</v>
      </c>
      <c r="J45" s="37">
        <f>E45/E47</f>
        <v>0.2</v>
      </c>
      <c r="K45" s="37">
        <f>SUM(H45:J45)</f>
        <v>0.60000000000000009</v>
      </c>
      <c r="L45" s="2">
        <f>K45/C49</f>
        <v>0.20000000000000004</v>
      </c>
      <c r="M45" s="24"/>
      <c r="N45" s="94"/>
      <c r="O45" s="58" t="s">
        <v>18</v>
      </c>
      <c r="P45" s="56" t="s">
        <v>77</v>
      </c>
      <c r="Q45" s="18"/>
      <c r="R45" s="11" t="s">
        <v>17</v>
      </c>
      <c r="S45" s="9">
        <v>1</v>
      </c>
      <c r="T45" s="9">
        <v>-0.5</v>
      </c>
      <c r="U45" s="9">
        <v>0</v>
      </c>
      <c r="V45" s="3"/>
      <c r="W45" s="11" t="s">
        <v>17</v>
      </c>
      <c r="X45" s="1">
        <f>(S45*L44)+(T45*L45)+(U45*L46)</f>
        <v>0.50000000000000011</v>
      </c>
      <c r="Y45" s="176"/>
      <c r="Z45" s="15" t="s">
        <v>34</v>
      </c>
      <c r="AA45" s="15">
        <v>2</v>
      </c>
      <c r="AB45" s="15">
        <f>1/(1+AA45)</f>
        <v>0.33333333333333331</v>
      </c>
      <c r="AC45" s="15"/>
      <c r="AD45" s="4"/>
      <c r="AE45" s="11" t="s">
        <v>17</v>
      </c>
      <c r="AF45" s="28">
        <v>0</v>
      </c>
      <c r="AG45" s="28">
        <v>0</v>
      </c>
      <c r="AH45" s="28">
        <v>0</v>
      </c>
      <c r="AI45" s="28">
        <v>0</v>
      </c>
      <c r="AJ45" s="28">
        <v>1</v>
      </c>
      <c r="AK45" s="4"/>
      <c r="AL45" s="11" t="s">
        <v>17</v>
      </c>
      <c r="AM45" s="1">
        <f>(AF45*AC46)+(AG45*AC47)+(AC48*AH45)+(AI45*AC50)+(AC51*AJ45)</f>
        <v>0.5</v>
      </c>
      <c r="AN45" s="176"/>
      <c r="AO45" s="15" t="s">
        <v>29</v>
      </c>
      <c r="AP45" s="15">
        <v>2</v>
      </c>
      <c r="AQ45" s="15">
        <f>1/(1+AP45)</f>
        <v>0.33333333333333331</v>
      </c>
      <c r="AR45" s="15"/>
      <c r="AS45" s="4"/>
      <c r="AT45" s="11" t="s">
        <v>17</v>
      </c>
      <c r="AU45" s="1">
        <f>AR46</f>
        <v>0.33333333333333331</v>
      </c>
      <c r="AV45" s="36"/>
      <c r="AW45" s="40" t="s">
        <v>63</v>
      </c>
      <c r="AX45" s="40">
        <v>0</v>
      </c>
      <c r="AY45" s="50"/>
    </row>
    <row r="46" spans="1:51" ht="30">
      <c r="A46" s="258"/>
      <c r="B46" s="35" t="s">
        <v>3</v>
      </c>
      <c r="C46" s="37">
        <f>1/E44</f>
        <v>0.33333333333333331</v>
      </c>
      <c r="D46" s="37">
        <f>1/E45</f>
        <v>1</v>
      </c>
      <c r="E46" s="2">
        <v>1</v>
      </c>
      <c r="F46" s="170"/>
      <c r="G46" s="35" t="s">
        <v>3</v>
      </c>
      <c r="H46" s="37">
        <f>C46/C47</f>
        <v>0.2</v>
      </c>
      <c r="I46" s="37">
        <f>D46/D47</f>
        <v>0.2</v>
      </c>
      <c r="J46" s="38">
        <f>E46/E47</f>
        <v>0.2</v>
      </c>
      <c r="K46" s="37">
        <f>SUM(H46:J46)</f>
        <v>0.60000000000000009</v>
      </c>
      <c r="L46" s="2">
        <f>K46/C49</f>
        <v>0.20000000000000004</v>
      </c>
      <c r="M46" s="24"/>
      <c r="N46" s="94"/>
      <c r="O46" s="58" t="s">
        <v>20</v>
      </c>
      <c r="P46" s="56" t="s">
        <v>80</v>
      </c>
      <c r="Q46" s="18"/>
      <c r="R46" s="11" t="s">
        <v>18</v>
      </c>
      <c r="S46" s="9">
        <v>-0.5</v>
      </c>
      <c r="T46" s="9">
        <v>1</v>
      </c>
      <c r="U46" s="9">
        <v>0</v>
      </c>
      <c r="V46" s="19"/>
      <c r="W46" s="11" t="s">
        <v>18</v>
      </c>
      <c r="X46" s="1">
        <f>(S46*L44)+(T46*L45)+(U46*L46)</f>
        <v>-0.1</v>
      </c>
      <c r="Y46" s="176"/>
      <c r="Z46" s="16" t="s">
        <v>35</v>
      </c>
      <c r="AA46" s="16" t="s">
        <v>44</v>
      </c>
      <c r="AB46" s="16">
        <v>1</v>
      </c>
      <c r="AC46" s="16">
        <f>AB46*AB45</f>
        <v>0.33333333333333331</v>
      </c>
      <c r="AD46" s="4"/>
      <c r="AE46" s="11" t="s">
        <v>18</v>
      </c>
      <c r="AF46" s="28">
        <v>0</v>
      </c>
      <c r="AG46" s="28">
        <v>0</v>
      </c>
      <c r="AH46" s="28">
        <v>0</v>
      </c>
      <c r="AI46" s="28">
        <v>0</v>
      </c>
      <c r="AJ46" s="28">
        <v>-1</v>
      </c>
      <c r="AK46" s="4"/>
      <c r="AL46" s="11" t="s">
        <v>18</v>
      </c>
      <c r="AM46" s="1">
        <f>(AF46*AC46)+(AG46*AC47)+(AC48*AH46)+(AI46*AC50)+(AC51*AJ46)</f>
        <v>-0.5</v>
      </c>
      <c r="AN46" s="176"/>
      <c r="AO46" s="16" t="s">
        <v>45</v>
      </c>
      <c r="AP46" s="16" t="s">
        <v>44</v>
      </c>
      <c r="AQ46" s="16">
        <v>1</v>
      </c>
      <c r="AR46" s="16">
        <f>AQ46*AQ45</f>
        <v>0.33333333333333331</v>
      </c>
      <c r="AS46" s="4"/>
      <c r="AT46" s="11" t="s">
        <v>18</v>
      </c>
      <c r="AU46" s="1">
        <f>AR47</f>
        <v>0.33333333333333331</v>
      </c>
      <c r="AV46" s="36"/>
      <c r="AW46" s="40" t="s">
        <v>16</v>
      </c>
      <c r="AX46" s="41">
        <v>0</v>
      </c>
      <c r="AY46" s="50"/>
    </row>
    <row r="47" spans="1:51">
      <c r="A47" s="258"/>
      <c r="B47" s="97" t="s">
        <v>4</v>
      </c>
      <c r="C47" s="39">
        <f>SUM(C44:C46)</f>
        <v>1.6666666666666665</v>
      </c>
      <c r="D47" s="39">
        <f>SUM(D44:D46)</f>
        <v>5</v>
      </c>
      <c r="E47" s="39">
        <f>SUM(E44:E46)</f>
        <v>5</v>
      </c>
      <c r="F47" s="170"/>
      <c r="G47" s="97" t="s">
        <v>4</v>
      </c>
      <c r="H47" s="39">
        <f>SUM(H44:H46)</f>
        <v>1</v>
      </c>
      <c r="I47" s="39">
        <f>SUM(I44:I46)</f>
        <v>1</v>
      </c>
      <c r="J47" s="39">
        <f>SUM(J44:J46)</f>
        <v>1</v>
      </c>
      <c r="K47" s="39">
        <f>SUM(K44:K46)</f>
        <v>3.0000000000000004</v>
      </c>
      <c r="L47" s="39">
        <f>SUM(L44:L46)</f>
        <v>1.0000000000000002</v>
      </c>
      <c r="M47" s="25"/>
      <c r="N47" s="94"/>
      <c r="O47" s="58" t="s">
        <v>21</v>
      </c>
      <c r="P47" s="56" t="s">
        <v>81</v>
      </c>
      <c r="Q47" s="18"/>
      <c r="R47" s="11" t="s">
        <v>20</v>
      </c>
      <c r="S47" s="9">
        <v>0</v>
      </c>
      <c r="T47" s="9">
        <v>0.5</v>
      </c>
      <c r="U47" s="9">
        <v>0</v>
      </c>
      <c r="V47" s="19"/>
      <c r="W47" s="11" t="s">
        <v>20</v>
      </c>
      <c r="X47" s="1">
        <f>(S47*L44)+(T47*L45)+(U47*L46)</f>
        <v>0.10000000000000002</v>
      </c>
      <c r="Y47" s="176"/>
      <c r="Z47" s="16" t="s">
        <v>36</v>
      </c>
      <c r="AA47" s="16" t="s">
        <v>44</v>
      </c>
      <c r="AB47" s="16">
        <v>1</v>
      </c>
      <c r="AC47" s="16">
        <f>AB47*AB45</f>
        <v>0.33333333333333331</v>
      </c>
      <c r="AD47" s="4"/>
      <c r="AE47" s="11" t="s">
        <v>20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4"/>
      <c r="AL47" s="11" t="s">
        <v>20</v>
      </c>
      <c r="AM47" s="1">
        <f>(AF47*AC46)+(AG47*AC47)+(AH47*AC48)+(AI47*AC50)+(AJ47*AC51)</f>
        <v>0</v>
      </c>
      <c r="AN47" s="176"/>
      <c r="AO47" s="16" t="s">
        <v>58</v>
      </c>
      <c r="AP47" s="16" t="s">
        <v>44</v>
      </c>
      <c r="AQ47" s="16">
        <v>1</v>
      </c>
      <c r="AR47" s="16">
        <f>AQ47*AQ45</f>
        <v>0.33333333333333331</v>
      </c>
      <c r="AS47" s="4"/>
      <c r="AT47" s="11" t="s">
        <v>20</v>
      </c>
      <c r="AU47" s="1">
        <f>AR49</f>
        <v>0.25</v>
      </c>
      <c r="AV47" s="36"/>
      <c r="AW47" s="42" t="s">
        <v>17</v>
      </c>
      <c r="AX47" s="42">
        <f>X45+AM45+AU45</f>
        <v>1.3333333333333333</v>
      </c>
      <c r="AY47" s="50"/>
    </row>
    <row r="48" spans="1:51" ht="45">
      <c r="A48" s="258"/>
      <c r="B48" s="54"/>
      <c r="C48" s="54"/>
      <c r="D48" s="54"/>
      <c r="E48" s="54"/>
      <c r="F48" s="54"/>
      <c r="G48" s="54"/>
      <c r="H48" s="54"/>
      <c r="I48" s="54"/>
      <c r="J48" s="54"/>
      <c r="M48" s="47"/>
      <c r="N48" s="94"/>
      <c r="O48" s="58" t="s">
        <v>23</v>
      </c>
      <c r="P48" s="56" t="s">
        <v>83</v>
      </c>
      <c r="Q48" s="4"/>
      <c r="R48" s="11" t="s">
        <v>21</v>
      </c>
      <c r="S48" s="9">
        <v>0</v>
      </c>
      <c r="T48" s="9">
        <v>-0.5</v>
      </c>
      <c r="U48" s="9">
        <v>0</v>
      </c>
      <c r="V48" s="19"/>
      <c r="W48" s="11" t="s">
        <v>21</v>
      </c>
      <c r="X48" s="1">
        <f>(S48*L44)+(T48*L45)+(U48*L46)</f>
        <v>-0.10000000000000002</v>
      </c>
      <c r="Y48" s="176"/>
      <c r="Z48" s="16" t="s">
        <v>37</v>
      </c>
      <c r="AA48" s="16" t="s">
        <v>44</v>
      </c>
      <c r="AB48" s="16">
        <v>1</v>
      </c>
      <c r="AC48" s="16">
        <f>AB48*AB45</f>
        <v>0.33333333333333331</v>
      </c>
      <c r="AD48" s="4"/>
      <c r="AE48" s="11" t="s">
        <v>21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4"/>
      <c r="AL48" s="11" t="s">
        <v>21</v>
      </c>
      <c r="AM48" s="1">
        <f>(AF48*AC46)+(AG48*AC47)+(AH48*AC48)+(AI48*AC50)+(AJ48*AC51)</f>
        <v>0</v>
      </c>
      <c r="AN48" s="176"/>
      <c r="AO48" s="15" t="s">
        <v>30</v>
      </c>
      <c r="AP48" s="15">
        <v>3</v>
      </c>
      <c r="AQ48" s="15">
        <f>1/(1+AP48)</f>
        <v>0.25</v>
      </c>
      <c r="AR48" s="15"/>
      <c r="AS48" s="4"/>
      <c r="AT48" s="11" t="s">
        <v>21</v>
      </c>
      <c r="AU48" s="1">
        <f>AR50</f>
        <v>0.25</v>
      </c>
      <c r="AV48" s="36"/>
      <c r="AW48" s="42" t="s">
        <v>18</v>
      </c>
      <c r="AX48" s="42">
        <f>X46+AM46++AU46</f>
        <v>-0.26666666666666666</v>
      </c>
      <c r="AY48" s="50"/>
    </row>
    <row r="49" spans="1:51" ht="30">
      <c r="A49" s="258"/>
      <c r="B49" s="98" t="s">
        <v>6</v>
      </c>
      <c r="C49" s="35">
        <v>3</v>
      </c>
      <c r="D49" s="4"/>
      <c r="E49" s="4"/>
      <c r="F49" s="4"/>
      <c r="G49" s="4"/>
      <c r="H49" s="4"/>
      <c r="I49" s="4"/>
      <c r="J49" s="4"/>
      <c r="M49" s="4"/>
      <c r="N49" s="94"/>
      <c r="O49" s="58" t="s">
        <v>24</v>
      </c>
      <c r="P49" s="56" t="s">
        <v>84</v>
      </c>
      <c r="Q49" s="4"/>
      <c r="R49" s="11" t="s">
        <v>23</v>
      </c>
      <c r="S49" s="9">
        <v>1</v>
      </c>
      <c r="T49" s="9">
        <v>0</v>
      </c>
      <c r="U49" s="9">
        <v>-0.5</v>
      </c>
      <c r="V49" s="19"/>
      <c r="W49" s="11" t="s">
        <v>23</v>
      </c>
      <c r="X49" s="1">
        <f>(S49*L44)+(T49*L45)+(U49*L46)</f>
        <v>0.50000000000000011</v>
      </c>
      <c r="Y49" s="176"/>
      <c r="Z49" s="31" t="s">
        <v>96</v>
      </c>
      <c r="AA49" s="31">
        <v>1</v>
      </c>
      <c r="AB49" s="31">
        <f>1/(1+AA49)</f>
        <v>0.5</v>
      </c>
      <c r="AC49" s="31"/>
      <c r="AD49" s="4"/>
      <c r="AE49" s="11" t="s">
        <v>23</v>
      </c>
      <c r="AF49" s="28">
        <v>0</v>
      </c>
      <c r="AG49" s="28">
        <v>-1</v>
      </c>
      <c r="AH49" s="28">
        <v>0</v>
      </c>
      <c r="AI49" s="28">
        <v>0</v>
      </c>
      <c r="AJ49" s="28">
        <v>1</v>
      </c>
      <c r="AK49" s="4"/>
      <c r="AL49" s="11" t="s">
        <v>23</v>
      </c>
      <c r="AM49" s="1">
        <f>(AC46*AF49)+(AG49*AC47)+(AC48*AH49)+(AI49*AC50)+(AC51*AJ49)</f>
        <v>0.16666666666666669</v>
      </c>
      <c r="AN49" s="176"/>
      <c r="AO49" s="16" t="s">
        <v>59</v>
      </c>
      <c r="AP49" s="16" t="s">
        <v>44</v>
      </c>
      <c r="AQ49" s="16">
        <v>1</v>
      </c>
      <c r="AR49" s="16">
        <f>AQ49*AQ48</f>
        <v>0.25</v>
      </c>
      <c r="AS49" s="4"/>
      <c r="AT49" s="11" t="s">
        <v>23</v>
      </c>
      <c r="AU49" s="1">
        <f>AR52</f>
        <v>0.5</v>
      </c>
      <c r="AV49" s="36"/>
      <c r="AW49" s="41" t="s">
        <v>19</v>
      </c>
      <c r="AX49" s="41">
        <v>0</v>
      </c>
      <c r="AY49" s="50"/>
    </row>
    <row r="50" spans="1:51">
      <c r="A50" s="258"/>
      <c r="B50" s="53"/>
      <c r="C50" s="53"/>
      <c r="D50" s="53"/>
      <c r="E50" s="53"/>
      <c r="F50" s="53"/>
      <c r="G50" s="53"/>
      <c r="H50" s="53"/>
      <c r="I50" s="53"/>
      <c r="J50" s="53"/>
      <c r="M50" s="26"/>
      <c r="N50" s="94"/>
      <c r="O50" s="4"/>
      <c r="P50" s="4"/>
      <c r="Q50" s="4"/>
      <c r="R50" s="11" t="s">
        <v>24</v>
      </c>
      <c r="S50" s="9">
        <v>-0.5</v>
      </c>
      <c r="T50" s="9">
        <v>0</v>
      </c>
      <c r="U50" s="9">
        <v>1</v>
      </c>
      <c r="V50" s="19"/>
      <c r="W50" s="11" t="s">
        <v>24</v>
      </c>
      <c r="X50" s="1">
        <f>(S50*L44)+(T50*67)+(U50*L46)</f>
        <v>-0.1</v>
      </c>
      <c r="Y50" s="176"/>
      <c r="Z50" s="16" t="s">
        <v>97</v>
      </c>
      <c r="AA50" s="16" t="s">
        <v>44</v>
      </c>
      <c r="AB50" s="16">
        <v>1</v>
      </c>
      <c r="AC50" s="16">
        <f>AB50*AB49</f>
        <v>0.5</v>
      </c>
      <c r="AD50" s="4"/>
      <c r="AE50" s="11" t="s">
        <v>24</v>
      </c>
      <c r="AF50" s="28">
        <v>0</v>
      </c>
      <c r="AG50" s="28">
        <v>1</v>
      </c>
      <c r="AH50" s="28">
        <v>0</v>
      </c>
      <c r="AI50" s="28">
        <v>0</v>
      </c>
      <c r="AJ50" s="28">
        <v>-1</v>
      </c>
      <c r="AK50" s="4"/>
      <c r="AL50" s="11" t="s">
        <v>24</v>
      </c>
      <c r="AM50" s="1">
        <f>(AC46*AF50)+(AC47*AG50)+(AC48*AH50)+(AI50*AC50)+(AC51*AJ50)</f>
        <v>-0.16666666666666669</v>
      </c>
      <c r="AN50" s="176"/>
      <c r="AO50" s="16" t="s">
        <v>60</v>
      </c>
      <c r="AP50" s="16" t="s">
        <v>44</v>
      </c>
      <c r="AQ50" s="16">
        <v>1</v>
      </c>
      <c r="AR50" s="16">
        <f>AQ50*AQ48</f>
        <v>0.25</v>
      </c>
      <c r="AS50" s="4"/>
      <c r="AT50" s="11" t="s">
        <v>24</v>
      </c>
      <c r="AU50" s="1">
        <f>AR53</f>
        <v>0.5</v>
      </c>
      <c r="AV50" s="36"/>
      <c r="AW50" s="42" t="s">
        <v>20</v>
      </c>
      <c r="AX50" s="42">
        <f>X47+AM47+AU47</f>
        <v>0.35000000000000003</v>
      </c>
      <c r="AY50" s="50"/>
    </row>
    <row r="51" spans="1:51">
      <c r="A51" s="258"/>
      <c r="B51" s="183" t="s">
        <v>14</v>
      </c>
      <c r="C51" s="183"/>
      <c r="D51" s="4"/>
      <c r="E51" s="35" t="s">
        <v>38</v>
      </c>
      <c r="F51" s="35" t="s">
        <v>39</v>
      </c>
      <c r="G51" s="35" t="s">
        <v>40</v>
      </c>
      <c r="H51" s="10" t="s">
        <v>41</v>
      </c>
      <c r="I51" s="10" t="s">
        <v>42</v>
      </c>
      <c r="J51" s="4"/>
      <c r="M51" s="4"/>
      <c r="N51" s="94"/>
      <c r="O51" s="156" t="s">
        <v>112</v>
      </c>
      <c r="P51" s="157"/>
      <c r="Q51" s="4"/>
      <c r="R51" s="33"/>
      <c r="S51" s="25"/>
      <c r="T51" s="25"/>
      <c r="U51" s="25"/>
      <c r="V51" s="30"/>
      <c r="W51" s="29"/>
      <c r="X51" s="29"/>
      <c r="Y51" s="176"/>
      <c r="Z51" s="16" t="s">
        <v>98</v>
      </c>
      <c r="AA51" s="16" t="s">
        <v>44</v>
      </c>
      <c r="AB51" s="16">
        <v>1</v>
      </c>
      <c r="AC51" s="16">
        <f>AB51*AB49</f>
        <v>0.5</v>
      </c>
      <c r="AD51" s="4"/>
      <c r="AE51" s="29"/>
      <c r="AF51" s="25"/>
      <c r="AG51" s="25"/>
      <c r="AH51" s="25"/>
      <c r="AI51" s="25"/>
      <c r="AJ51" s="25"/>
      <c r="AK51" s="4"/>
      <c r="AL51" s="29"/>
      <c r="AM51" s="29"/>
      <c r="AN51" s="176"/>
      <c r="AO51" s="15" t="s">
        <v>31</v>
      </c>
      <c r="AP51" s="15">
        <v>1</v>
      </c>
      <c r="AQ51" s="15">
        <f>1/(1+AP51)</f>
        <v>0.5</v>
      </c>
      <c r="AR51" s="15"/>
      <c r="AS51" s="4"/>
      <c r="AT51" s="29"/>
      <c r="AU51" s="29"/>
      <c r="AV51" s="46"/>
      <c r="AW51" s="42" t="s">
        <v>21</v>
      </c>
      <c r="AX51" s="42">
        <f>X48+AM48+AU48</f>
        <v>0.14999999999999997</v>
      </c>
      <c r="AY51" s="50"/>
    </row>
    <row r="52" spans="1:51" ht="30">
      <c r="A52" s="258"/>
      <c r="B52" s="98" t="s">
        <v>7</v>
      </c>
      <c r="C52" s="76">
        <f>SUM(L44*C47,L45*D47,L46*E47)</f>
        <v>3</v>
      </c>
      <c r="D52" s="4"/>
      <c r="E52" s="35">
        <v>1</v>
      </c>
      <c r="F52" s="35">
        <v>3</v>
      </c>
      <c r="G52" s="35">
        <v>5</v>
      </c>
      <c r="H52" s="35">
        <v>7</v>
      </c>
      <c r="I52" s="35">
        <v>9</v>
      </c>
      <c r="J52" s="4"/>
      <c r="M52" s="4"/>
      <c r="N52" s="94"/>
      <c r="O52" s="57" t="s">
        <v>99</v>
      </c>
      <c r="P52" s="56" t="s">
        <v>102</v>
      </c>
      <c r="Q52" s="4"/>
      <c r="R52" s="33"/>
      <c r="S52" s="25"/>
      <c r="T52" s="25"/>
      <c r="U52" s="25"/>
      <c r="V52" s="30"/>
      <c r="W52" s="29"/>
      <c r="X52" s="29"/>
      <c r="Y52" s="176"/>
      <c r="Z52" s="30"/>
      <c r="AA52" s="30"/>
      <c r="AB52" s="30"/>
      <c r="AC52" s="30"/>
      <c r="AD52" s="4"/>
      <c r="AE52" s="29"/>
      <c r="AF52" s="25"/>
      <c r="AG52" s="25"/>
      <c r="AH52" s="25"/>
      <c r="AI52" s="25"/>
      <c r="AJ52" s="25"/>
      <c r="AK52" s="4"/>
      <c r="AL52" s="156" t="s">
        <v>115</v>
      </c>
      <c r="AM52" s="157"/>
      <c r="AN52" s="176"/>
      <c r="AO52" s="16" t="s">
        <v>61</v>
      </c>
      <c r="AP52" s="16" t="s">
        <v>44</v>
      </c>
      <c r="AQ52" s="16">
        <v>1</v>
      </c>
      <c r="AR52" s="16">
        <f>AQ52*AQ51</f>
        <v>0.5</v>
      </c>
      <c r="AS52" s="4"/>
      <c r="AT52" s="29"/>
      <c r="AU52" s="29"/>
      <c r="AV52" s="46"/>
      <c r="AW52" s="41" t="s">
        <v>22</v>
      </c>
      <c r="AX52" s="41">
        <v>0</v>
      </c>
      <c r="AY52" s="50"/>
    </row>
    <row r="53" spans="1:51" ht="30">
      <c r="A53" s="258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26"/>
      <c r="N53" s="94"/>
      <c r="O53" s="57" t="s">
        <v>100</v>
      </c>
      <c r="P53" s="56" t="s">
        <v>103</v>
      </c>
      <c r="Q53" s="4"/>
      <c r="R53" s="4"/>
      <c r="S53" s="18"/>
      <c r="T53" s="18"/>
      <c r="U53" s="18"/>
      <c r="V53" s="19"/>
      <c r="W53" s="4"/>
      <c r="X53" s="4"/>
      <c r="Y53" s="176"/>
      <c r="Z53" s="30"/>
      <c r="AA53" s="30"/>
      <c r="AB53" s="30"/>
      <c r="AC53" s="30"/>
      <c r="AD53" s="4"/>
      <c r="AE53" s="29"/>
      <c r="AF53" s="25"/>
      <c r="AG53" s="25"/>
      <c r="AH53" s="25"/>
      <c r="AI53" s="25"/>
      <c r="AJ53" s="25"/>
      <c r="AK53" s="4"/>
      <c r="AL53" s="58" t="s">
        <v>34</v>
      </c>
      <c r="AM53" s="56" t="s">
        <v>87</v>
      </c>
      <c r="AN53" s="176"/>
      <c r="AO53" s="16" t="s">
        <v>62</v>
      </c>
      <c r="AP53" s="16" t="s">
        <v>44</v>
      </c>
      <c r="AQ53" s="16">
        <v>1</v>
      </c>
      <c r="AR53" s="16">
        <f>AQ53*AQ51</f>
        <v>0.5</v>
      </c>
      <c r="AS53" s="4"/>
      <c r="AT53" s="29"/>
      <c r="AU53" s="29"/>
      <c r="AV53" s="46"/>
      <c r="AW53" s="42" t="s">
        <v>23</v>
      </c>
      <c r="AX53" s="42">
        <f>X49+AM49+AU49</f>
        <v>1.1666666666666667</v>
      </c>
      <c r="AY53" s="50"/>
    </row>
    <row r="54" spans="1:51" ht="30">
      <c r="A54" s="258"/>
      <c r="B54" s="185" t="s">
        <v>11</v>
      </c>
      <c r="C54" s="186"/>
      <c r="D54" s="6" t="s">
        <v>12</v>
      </c>
      <c r="E54" s="6">
        <v>1</v>
      </c>
      <c r="F54" s="6">
        <v>2</v>
      </c>
      <c r="G54" s="6">
        <v>3</v>
      </c>
      <c r="H54" s="6">
        <v>4</v>
      </c>
      <c r="I54" s="6">
        <v>5</v>
      </c>
      <c r="J54" s="6">
        <v>6</v>
      </c>
      <c r="K54" s="6">
        <v>7</v>
      </c>
      <c r="L54" s="6">
        <v>9</v>
      </c>
      <c r="M54" s="6">
        <v>10</v>
      </c>
      <c r="N54" s="94"/>
      <c r="O54" s="57" t="s">
        <v>101</v>
      </c>
      <c r="P54" s="56" t="s">
        <v>104</v>
      </c>
      <c r="Q54" s="4"/>
      <c r="R54" s="4"/>
      <c r="S54" s="18"/>
      <c r="T54" s="18"/>
      <c r="U54" s="18"/>
      <c r="V54" s="4"/>
      <c r="W54" s="4"/>
      <c r="X54" s="4"/>
      <c r="Y54" s="176"/>
      <c r="AB54" s="30"/>
      <c r="AC54" s="30"/>
      <c r="AD54" s="4"/>
      <c r="AE54" s="29"/>
      <c r="AF54" s="25"/>
      <c r="AG54" s="25"/>
      <c r="AH54" s="25"/>
      <c r="AI54" s="25"/>
      <c r="AJ54" s="25"/>
      <c r="AK54" s="4"/>
      <c r="AL54" s="103" t="s">
        <v>35</v>
      </c>
      <c r="AM54" s="84" t="s">
        <v>88</v>
      </c>
      <c r="AN54" s="176"/>
      <c r="AO54" s="19"/>
      <c r="AP54" s="19"/>
      <c r="AQ54" s="19"/>
      <c r="AR54" s="19"/>
      <c r="AS54" s="4"/>
      <c r="AT54" s="29"/>
      <c r="AU54" s="29"/>
      <c r="AV54" s="46"/>
      <c r="AW54" s="42" t="s">
        <v>24</v>
      </c>
      <c r="AX54" s="42">
        <f>X50+AM50+AU50</f>
        <v>0.23333333333333328</v>
      </c>
      <c r="AY54" s="50"/>
    </row>
    <row r="55" spans="1:51">
      <c r="A55" s="258"/>
      <c r="B55" s="187"/>
      <c r="C55" s="188"/>
      <c r="D55" s="6" t="s">
        <v>13</v>
      </c>
      <c r="E55" s="35">
        <v>0</v>
      </c>
      <c r="F55" s="35">
        <v>0</v>
      </c>
      <c r="G55" s="35">
        <v>0.57999999999999996</v>
      </c>
      <c r="H55" s="35">
        <v>0.9</v>
      </c>
      <c r="I55" s="35">
        <v>1.1200000000000001</v>
      </c>
      <c r="J55" s="35">
        <v>1.24</v>
      </c>
      <c r="K55" s="35">
        <v>1.32</v>
      </c>
      <c r="L55" s="35">
        <v>1.46</v>
      </c>
      <c r="M55" s="35">
        <v>1.49</v>
      </c>
      <c r="N55" s="94"/>
      <c r="Q55" s="4"/>
      <c r="R55" s="4"/>
      <c r="S55" s="18"/>
      <c r="T55" s="18"/>
      <c r="U55" s="18"/>
      <c r="V55" s="4"/>
      <c r="W55" s="4"/>
      <c r="X55" s="4"/>
      <c r="Y55" s="176"/>
      <c r="AB55" s="30"/>
      <c r="AC55" s="30"/>
      <c r="AD55" s="4"/>
      <c r="AE55" s="29"/>
      <c r="AF55" s="25"/>
      <c r="AG55" s="25"/>
      <c r="AH55" s="25"/>
      <c r="AI55" s="25"/>
      <c r="AJ55" s="25"/>
      <c r="AK55" s="4"/>
      <c r="AL55" s="103" t="s">
        <v>36</v>
      </c>
      <c r="AM55" s="84" t="s">
        <v>89</v>
      </c>
      <c r="AN55" s="176"/>
      <c r="AO55" s="30"/>
      <c r="AP55" s="30"/>
      <c r="AQ55" s="30"/>
      <c r="AR55" s="30"/>
      <c r="AS55" s="4"/>
      <c r="AT55" s="29"/>
      <c r="AU55" s="29"/>
      <c r="AV55" s="46"/>
      <c r="AW55" s="41" t="s">
        <v>25</v>
      </c>
      <c r="AX55" s="41">
        <v>0</v>
      </c>
      <c r="AY55" s="50"/>
    </row>
    <row r="56" spans="1:51">
      <c r="A56" s="258"/>
      <c r="B56" s="189" t="s">
        <v>9</v>
      </c>
      <c r="C56" s="190"/>
      <c r="D56" s="7">
        <v>0.57999999999999996</v>
      </c>
      <c r="E56" s="191"/>
      <c r="F56" s="192"/>
      <c r="G56" s="192"/>
      <c r="H56" s="192"/>
      <c r="I56" s="192"/>
      <c r="J56" s="192"/>
      <c r="K56" s="48"/>
      <c r="L56" s="48"/>
      <c r="M56" s="48"/>
      <c r="N56" s="94"/>
      <c r="Q56" s="4"/>
      <c r="R56" s="4"/>
      <c r="S56" s="18"/>
      <c r="T56" s="18"/>
      <c r="U56" s="18"/>
      <c r="V56" s="4"/>
      <c r="W56" s="4"/>
      <c r="X56" s="4"/>
      <c r="Y56" s="176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103" t="s">
        <v>37</v>
      </c>
      <c r="AM56" s="84" t="s">
        <v>90</v>
      </c>
      <c r="AN56" s="176"/>
      <c r="AO56" s="156" t="s">
        <v>113</v>
      </c>
      <c r="AP56" s="157"/>
      <c r="AQ56" s="4"/>
      <c r="AR56" s="4"/>
      <c r="AS56" s="4"/>
      <c r="AT56" s="4"/>
      <c r="AU56" s="4"/>
      <c r="AV56" s="46"/>
      <c r="AW56" s="4"/>
      <c r="AX56" s="4"/>
      <c r="AY56" s="50"/>
    </row>
    <row r="57" spans="1:51" ht="30">
      <c r="A57" s="258"/>
      <c r="B57" s="52"/>
      <c r="C57" s="52"/>
      <c r="D57" s="52"/>
      <c r="E57" s="52"/>
      <c r="H57" s="52"/>
      <c r="I57" s="52"/>
      <c r="J57" s="52"/>
      <c r="K57" s="52"/>
      <c r="L57" s="52"/>
      <c r="M57" s="47"/>
      <c r="N57" s="94"/>
      <c r="Q57" s="4"/>
      <c r="R57" s="4"/>
      <c r="S57" s="18"/>
      <c r="T57" s="18"/>
      <c r="U57" s="18"/>
      <c r="V57" s="4"/>
      <c r="W57" s="4"/>
      <c r="X57" s="4"/>
      <c r="Y57" s="176"/>
      <c r="Z57" s="4"/>
      <c r="AC57" s="4"/>
      <c r="AD57" s="4"/>
      <c r="AE57" s="4"/>
      <c r="AF57" s="4"/>
      <c r="AG57" s="4"/>
      <c r="AH57" s="4"/>
      <c r="AI57" s="4"/>
      <c r="AJ57" s="4"/>
      <c r="AK57" s="4"/>
      <c r="AL57" s="58" t="s">
        <v>96</v>
      </c>
      <c r="AM57" s="56" t="s">
        <v>91</v>
      </c>
      <c r="AN57" s="176"/>
      <c r="AO57" s="44" t="s">
        <v>29</v>
      </c>
      <c r="AP57" s="44" t="s">
        <v>76</v>
      </c>
      <c r="AQ57" s="4"/>
      <c r="AR57" s="4"/>
      <c r="AS57" s="4"/>
      <c r="AT57" s="4"/>
      <c r="AU57" s="4"/>
      <c r="AV57" s="46"/>
      <c r="AW57" s="4"/>
      <c r="AX57" s="4"/>
      <c r="AY57" s="50"/>
    </row>
    <row r="58" spans="1:51" ht="30">
      <c r="A58" s="258"/>
      <c r="B58" s="161" t="s">
        <v>15</v>
      </c>
      <c r="C58" s="161"/>
      <c r="D58" s="161"/>
      <c r="E58" s="4"/>
      <c r="H58" s="4"/>
      <c r="I58" s="4"/>
      <c r="J58" s="4"/>
      <c r="K58" s="4"/>
      <c r="L58" s="4"/>
      <c r="M58" s="4"/>
      <c r="N58" s="94"/>
      <c r="Q58" s="4"/>
      <c r="R58" s="4"/>
      <c r="S58" s="18"/>
      <c r="T58" s="18"/>
      <c r="U58" s="18"/>
      <c r="V58" s="4"/>
      <c r="W58" s="4"/>
      <c r="X58" s="4"/>
      <c r="Y58" s="176"/>
      <c r="Z58" s="227" t="s">
        <v>182</v>
      </c>
      <c r="AA58" s="228"/>
      <c r="AC58" s="4"/>
      <c r="AD58" s="4"/>
      <c r="AE58" s="4"/>
      <c r="AF58" s="4"/>
      <c r="AG58" s="4"/>
      <c r="AH58" s="4"/>
      <c r="AI58" s="4"/>
      <c r="AJ58" s="4"/>
      <c r="AK58" s="4"/>
      <c r="AL58" s="103" t="s">
        <v>97</v>
      </c>
      <c r="AM58" s="84" t="s">
        <v>92</v>
      </c>
      <c r="AN58" s="176"/>
      <c r="AO58" s="44" t="s">
        <v>30</v>
      </c>
      <c r="AP58" s="44" t="s">
        <v>79</v>
      </c>
      <c r="AQ58" s="4"/>
      <c r="AR58" s="4"/>
      <c r="AS58" s="4"/>
      <c r="AT58" s="4"/>
      <c r="AU58" s="4"/>
      <c r="AV58" s="46"/>
      <c r="AW58" s="4"/>
      <c r="AX58" s="4"/>
      <c r="AY58" s="50"/>
    </row>
    <row r="59" spans="1:51" ht="30">
      <c r="A59" s="258"/>
      <c r="B59" s="5" t="s">
        <v>10</v>
      </c>
      <c r="C59" s="8">
        <f>(C52-3)/3</f>
        <v>0</v>
      </c>
      <c r="D59" s="77">
        <f>C59*100</f>
        <v>0</v>
      </c>
      <c r="E59" s="4"/>
      <c r="H59" s="4"/>
      <c r="I59" s="4"/>
      <c r="J59" s="4"/>
      <c r="K59" s="4"/>
      <c r="L59" s="4"/>
      <c r="M59" s="4"/>
      <c r="N59" s="94"/>
      <c r="Q59" s="4"/>
      <c r="R59" s="4"/>
      <c r="S59" s="18"/>
      <c r="T59" s="18"/>
      <c r="U59" s="18"/>
      <c r="V59" s="4"/>
      <c r="W59" s="4"/>
      <c r="X59" s="4"/>
      <c r="Y59" s="176"/>
      <c r="Z59" s="225" t="s">
        <v>224</v>
      </c>
      <c r="AA59" s="226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103" t="s">
        <v>98</v>
      </c>
      <c r="AM59" s="84" t="s">
        <v>93</v>
      </c>
      <c r="AN59" s="176"/>
      <c r="AO59" s="44" t="s">
        <v>31</v>
      </c>
      <c r="AP59" s="44" t="s">
        <v>82</v>
      </c>
      <c r="AQ59" s="4"/>
      <c r="AR59" s="4"/>
      <c r="AS59" s="4"/>
      <c r="AT59" s="4"/>
      <c r="AU59" s="4"/>
      <c r="AV59" s="46"/>
      <c r="AW59" s="4"/>
      <c r="AX59" s="4"/>
      <c r="AY59" s="50"/>
    </row>
    <row r="60" spans="1:51">
      <c r="A60" s="259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96"/>
      <c r="N60" s="49"/>
      <c r="O60" s="96"/>
      <c r="P60" s="96"/>
      <c r="Q60" s="96"/>
      <c r="R60" s="96"/>
      <c r="S60" s="79"/>
      <c r="T60" s="79"/>
      <c r="U60" s="79"/>
      <c r="V60" s="96"/>
      <c r="W60" s="96"/>
      <c r="X60" s="96"/>
      <c r="Y60" s="177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51"/>
    </row>
    <row r="62" spans="1:51" ht="20">
      <c r="A62" s="257"/>
      <c r="B62" s="168" t="s">
        <v>162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9"/>
    </row>
    <row r="63" spans="1:51" ht="20">
      <c r="A63" s="258"/>
      <c r="B63" s="35" t="s">
        <v>0</v>
      </c>
      <c r="C63" s="35" t="s">
        <v>1</v>
      </c>
      <c r="D63" s="35" t="s">
        <v>2</v>
      </c>
      <c r="E63" s="35" t="s">
        <v>3</v>
      </c>
      <c r="F63" s="170" t="s">
        <v>8</v>
      </c>
      <c r="G63" s="35" t="s">
        <v>0</v>
      </c>
      <c r="H63" s="35" t="s">
        <v>1</v>
      </c>
      <c r="I63" s="35" t="s">
        <v>2</v>
      </c>
      <c r="J63" s="35" t="s">
        <v>3</v>
      </c>
      <c r="K63" s="35" t="s">
        <v>4</v>
      </c>
      <c r="L63" s="10" t="s">
        <v>5</v>
      </c>
      <c r="M63" s="23"/>
      <c r="N63" s="94"/>
      <c r="O63" s="156" t="s">
        <v>114</v>
      </c>
      <c r="P63" s="157"/>
      <c r="Q63" s="3"/>
      <c r="R63" s="171" t="s">
        <v>46</v>
      </c>
      <c r="S63" s="172"/>
      <c r="T63" s="172"/>
      <c r="U63" s="173"/>
      <c r="V63" s="3"/>
      <c r="W63" s="174" t="s">
        <v>52</v>
      </c>
      <c r="X63" s="175"/>
      <c r="Y63" s="176"/>
      <c r="Z63" s="178" t="s">
        <v>48</v>
      </c>
      <c r="AA63" s="179"/>
      <c r="AB63" s="179"/>
      <c r="AC63" s="180"/>
      <c r="AD63" s="3"/>
      <c r="AE63" s="178" t="s">
        <v>54</v>
      </c>
      <c r="AF63" s="179"/>
      <c r="AG63" s="179"/>
      <c r="AH63" s="179"/>
      <c r="AI63" s="179"/>
      <c r="AJ63" s="180"/>
      <c r="AK63" s="3"/>
      <c r="AL63" s="174" t="s">
        <v>55</v>
      </c>
      <c r="AM63" s="175"/>
      <c r="AN63" s="176"/>
      <c r="AO63" s="178" t="s">
        <v>49</v>
      </c>
      <c r="AP63" s="179"/>
      <c r="AQ63" s="179"/>
      <c r="AR63" s="180"/>
      <c r="AS63" s="4"/>
      <c r="AT63" s="174" t="s">
        <v>51</v>
      </c>
      <c r="AU63" s="175"/>
      <c r="AV63" s="36"/>
      <c r="AW63" s="174" t="s">
        <v>27</v>
      </c>
      <c r="AX63" s="175"/>
      <c r="AY63" s="50"/>
    </row>
    <row r="64" spans="1:51" ht="30">
      <c r="A64" s="258"/>
      <c r="B64" s="35" t="s">
        <v>1</v>
      </c>
      <c r="C64" s="2">
        <v>1</v>
      </c>
      <c r="D64" s="37">
        <v>3</v>
      </c>
      <c r="E64" s="37">
        <v>3</v>
      </c>
      <c r="F64" s="170"/>
      <c r="G64" s="35" t="s">
        <v>1</v>
      </c>
      <c r="H64" s="38">
        <f>C64/C67</f>
        <v>0.60000000000000009</v>
      </c>
      <c r="I64" s="37">
        <f>D64/D67</f>
        <v>0.6</v>
      </c>
      <c r="J64" s="37">
        <f>E64/E67</f>
        <v>0.6</v>
      </c>
      <c r="K64" s="37">
        <f>SUM(H64:J64)</f>
        <v>1.8000000000000003</v>
      </c>
      <c r="L64" s="2">
        <f>K64/C69</f>
        <v>0.60000000000000009</v>
      </c>
      <c r="M64" s="24"/>
      <c r="N64" s="94"/>
      <c r="O64" s="58" t="s">
        <v>17</v>
      </c>
      <c r="P64" s="56" t="s">
        <v>78</v>
      </c>
      <c r="Q64" s="18"/>
      <c r="R64" s="17" t="s">
        <v>26</v>
      </c>
      <c r="S64" s="35" t="s">
        <v>1</v>
      </c>
      <c r="T64" s="35" t="s">
        <v>2</v>
      </c>
      <c r="U64" s="35" t="s">
        <v>3</v>
      </c>
      <c r="V64" s="13"/>
      <c r="W64" s="32" t="s">
        <v>26</v>
      </c>
      <c r="X64" s="97" t="s">
        <v>53</v>
      </c>
      <c r="Y64" s="176"/>
      <c r="Z64" s="35" t="s">
        <v>32</v>
      </c>
      <c r="AA64" s="98" t="s">
        <v>47</v>
      </c>
      <c r="AB64" s="178" t="s">
        <v>43</v>
      </c>
      <c r="AC64" s="180"/>
      <c r="AD64" s="4"/>
      <c r="AE64" s="10" t="s">
        <v>26</v>
      </c>
      <c r="AF64" s="35" t="s">
        <v>35</v>
      </c>
      <c r="AG64" s="35" t="s">
        <v>36</v>
      </c>
      <c r="AH64" s="35" t="s">
        <v>37</v>
      </c>
      <c r="AI64" s="35" t="s">
        <v>97</v>
      </c>
      <c r="AJ64" s="35" t="s">
        <v>98</v>
      </c>
      <c r="AK64" s="4"/>
      <c r="AL64" s="10" t="s">
        <v>26</v>
      </c>
      <c r="AM64" s="97" t="s">
        <v>53</v>
      </c>
      <c r="AN64" s="176"/>
      <c r="AO64" s="10" t="s">
        <v>28</v>
      </c>
      <c r="AP64" s="10" t="s">
        <v>47</v>
      </c>
      <c r="AQ64" s="181" t="s">
        <v>43</v>
      </c>
      <c r="AR64" s="182"/>
      <c r="AS64" s="4"/>
      <c r="AT64" s="35" t="s">
        <v>26</v>
      </c>
      <c r="AU64" s="97" t="s">
        <v>53</v>
      </c>
      <c r="AV64" s="36"/>
      <c r="AW64" s="98" t="s">
        <v>26</v>
      </c>
      <c r="AX64" s="98" t="s">
        <v>50</v>
      </c>
      <c r="AY64" s="50"/>
    </row>
    <row r="65" spans="1:51">
      <c r="A65" s="258"/>
      <c r="B65" s="35" t="s">
        <v>2</v>
      </c>
      <c r="C65" s="37">
        <f>1/D64</f>
        <v>0.33333333333333331</v>
      </c>
      <c r="D65" s="2">
        <v>1</v>
      </c>
      <c r="E65" s="37">
        <v>1</v>
      </c>
      <c r="F65" s="170"/>
      <c r="G65" s="35" t="s">
        <v>2</v>
      </c>
      <c r="H65" s="37">
        <f>C65/C67</f>
        <v>0.2</v>
      </c>
      <c r="I65" s="38">
        <f>D65/D67</f>
        <v>0.2</v>
      </c>
      <c r="J65" s="37">
        <f>E65/E67</f>
        <v>0.2</v>
      </c>
      <c r="K65" s="37">
        <f>SUM(H65:J65)</f>
        <v>0.60000000000000009</v>
      </c>
      <c r="L65" s="2">
        <f>K65/C69</f>
        <v>0.20000000000000004</v>
      </c>
      <c r="M65" s="24"/>
      <c r="N65" s="94"/>
      <c r="O65" s="58" t="s">
        <v>18</v>
      </c>
      <c r="P65" s="56" t="s">
        <v>77</v>
      </c>
      <c r="Q65" s="18"/>
      <c r="R65" s="11" t="s">
        <v>17</v>
      </c>
      <c r="S65" s="9">
        <v>1</v>
      </c>
      <c r="T65" s="9">
        <v>-0.5</v>
      </c>
      <c r="U65" s="9">
        <v>0</v>
      </c>
      <c r="V65" s="3"/>
      <c r="W65" s="11" t="s">
        <v>17</v>
      </c>
      <c r="X65" s="1">
        <f>(S65*L64)+(T65*L65)+(U65*L66)</f>
        <v>0.50000000000000011</v>
      </c>
      <c r="Y65" s="176"/>
      <c r="Z65" s="15" t="s">
        <v>34</v>
      </c>
      <c r="AA65" s="15">
        <v>2</v>
      </c>
      <c r="AB65" s="15">
        <f>1/(1+AA65)</f>
        <v>0.33333333333333331</v>
      </c>
      <c r="AC65" s="15"/>
      <c r="AD65" s="4"/>
      <c r="AE65" s="11" t="s">
        <v>17</v>
      </c>
      <c r="AF65" s="28">
        <v>0</v>
      </c>
      <c r="AG65" s="28">
        <v>0</v>
      </c>
      <c r="AH65" s="28">
        <v>0</v>
      </c>
      <c r="AI65" s="28">
        <v>0</v>
      </c>
      <c r="AJ65" s="28">
        <v>1</v>
      </c>
      <c r="AK65" s="4"/>
      <c r="AL65" s="11" t="s">
        <v>17</v>
      </c>
      <c r="AM65" s="1">
        <f>(AF65*AC66)+(AG65*AC67)+(AC68*AH65)+(AI65*AC70)+(AC71*AJ65)</f>
        <v>0.5</v>
      </c>
      <c r="AN65" s="176"/>
      <c r="AO65" s="15" t="s">
        <v>29</v>
      </c>
      <c r="AP65" s="15">
        <v>2</v>
      </c>
      <c r="AQ65" s="15">
        <f>1/(1+AP65)</f>
        <v>0.33333333333333331</v>
      </c>
      <c r="AR65" s="15"/>
      <c r="AS65" s="4"/>
      <c r="AT65" s="11" t="s">
        <v>17</v>
      </c>
      <c r="AU65" s="1">
        <f>AR66</f>
        <v>0.33333333333333331</v>
      </c>
      <c r="AV65" s="36"/>
      <c r="AW65" s="40" t="s">
        <v>63</v>
      </c>
      <c r="AX65" s="40">
        <v>0</v>
      </c>
      <c r="AY65" s="50"/>
    </row>
    <row r="66" spans="1:51" ht="30">
      <c r="A66" s="258"/>
      <c r="B66" s="35" t="s">
        <v>3</v>
      </c>
      <c r="C66" s="37">
        <f>1/E64</f>
        <v>0.33333333333333331</v>
      </c>
      <c r="D66" s="37">
        <f>1/E65</f>
        <v>1</v>
      </c>
      <c r="E66" s="2">
        <v>1</v>
      </c>
      <c r="F66" s="170"/>
      <c r="G66" s="35" t="s">
        <v>3</v>
      </c>
      <c r="H66" s="37">
        <f>C66/C67</f>
        <v>0.2</v>
      </c>
      <c r="I66" s="37">
        <f>D66/D67</f>
        <v>0.2</v>
      </c>
      <c r="J66" s="38">
        <f>E66/E67</f>
        <v>0.2</v>
      </c>
      <c r="K66" s="37">
        <f>SUM(H66:J66)</f>
        <v>0.60000000000000009</v>
      </c>
      <c r="L66" s="2">
        <f>K66/C69</f>
        <v>0.20000000000000004</v>
      </c>
      <c r="M66" s="24"/>
      <c r="N66" s="94"/>
      <c r="O66" s="58" t="s">
        <v>20</v>
      </c>
      <c r="P66" s="56" t="s">
        <v>80</v>
      </c>
      <c r="Q66" s="18"/>
      <c r="R66" s="11" t="s">
        <v>18</v>
      </c>
      <c r="S66" s="9">
        <v>-0.5</v>
      </c>
      <c r="T66" s="9">
        <v>1</v>
      </c>
      <c r="U66" s="9">
        <v>0</v>
      </c>
      <c r="V66" s="19"/>
      <c r="W66" s="11" t="s">
        <v>18</v>
      </c>
      <c r="X66" s="1">
        <f>(S66*L64)+(T66*L65)+(U66*L66)</f>
        <v>-0.1</v>
      </c>
      <c r="Y66" s="176"/>
      <c r="Z66" s="16" t="s">
        <v>35</v>
      </c>
      <c r="AA66" s="16" t="s">
        <v>44</v>
      </c>
      <c r="AB66" s="16">
        <v>1</v>
      </c>
      <c r="AC66" s="16">
        <f>AB66*AB65</f>
        <v>0.33333333333333331</v>
      </c>
      <c r="AD66" s="4"/>
      <c r="AE66" s="11" t="s">
        <v>18</v>
      </c>
      <c r="AF66" s="28">
        <v>0</v>
      </c>
      <c r="AG66" s="28">
        <v>0</v>
      </c>
      <c r="AH66" s="28">
        <v>0</v>
      </c>
      <c r="AI66" s="28">
        <v>0</v>
      </c>
      <c r="AJ66" s="28">
        <v>-1</v>
      </c>
      <c r="AK66" s="4"/>
      <c r="AL66" s="11" t="s">
        <v>18</v>
      </c>
      <c r="AM66" s="1">
        <f>(AF66*AC66)+(AG66*AC67)+(AC68*AH66)+(AI66*AC70)+(AC71*AJ66)</f>
        <v>-0.5</v>
      </c>
      <c r="AN66" s="176"/>
      <c r="AO66" s="16" t="s">
        <v>45</v>
      </c>
      <c r="AP66" s="16" t="s">
        <v>44</v>
      </c>
      <c r="AQ66" s="16">
        <v>1</v>
      </c>
      <c r="AR66" s="16">
        <f>AQ66*AQ65</f>
        <v>0.33333333333333331</v>
      </c>
      <c r="AS66" s="4"/>
      <c r="AT66" s="11" t="s">
        <v>18</v>
      </c>
      <c r="AU66" s="1">
        <f>AR67</f>
        <v>0.33333333333333331</v>
      </c>
      <c r="AV66" s="36"/>
      <c r="AW66" s="40" t="s">
        <v>16</v>
      </c>
      <c r="AX66" s="41">
        <v>0</v>
      </c>
      <c r="AY66" s="50"/>
    </row>
    <row r="67" spans="1:51">
      <c r="A67" s="258"/>
      <c r="B67" s="97" t="s">
        <v>4</v>
      </c>
      <c r="C67" s="39">
        <f>SUM(C64:C66)</f>
        <v>1.6666666666666665</v>
      </c>
      <c r="D67" s="39">
        <f>SUM(D64:D66)</f>
        <v>5</v>
      </c>
      <c r="E67" s="39">
        <f>SUM(E64:E66)</f>
        <v>5</v>
      </c>
      <c r="F67" s="170"/>
      <c r="G67" s="97" t="s">
        <v>4</v>
      </c>
      <c r="H67" s="39">
        <f>SUM(H64:H66)</f>
        <v>1</v>
      </c>
      <c r="I67" s="39">
        <f>SUM(I64:I66)</f>
        <v>1</v>
      </c>
      <c r="J67" s="39">
        <f>SUM(J64:J66)</f>
        <v>1</v>
      </c>
      <c r="K67" s="39">
        <f>SUM(K64:K66)</f>
        <v>3.0000000000000004</v>
      </c>
      <c r="L67" s="39">
        <f>SUM(L64:L66)</f>
        <v>1.0000000000000002</v>
      </c>
      <c r="M67" s="25"/>
      <c r="N67" s="94"/>
      <c r="O67" s="58" t="s">
        <v>21</v>
      </c>
      <c r="P67" s="56" t="s">
        <v>81</v>
      </c>
      <c r="Q67" s="18"/>
      <c r="R67" s="11" t="s">
        <v>20</v>
      </c>
      <c r="S67" s="9">
        <v>0</v>
      </c>
      <c r="T67" s="9">
        <v>0.5</v>
      </c>
      <c r="U67" s="9">
        <v>0</v>
      </c>
      <c r="V67" s="19"/>
      <c r="W67" s="11" t="s">
        <v>20</v>
      </c>
      <c r="X67" s="1">
        <f>(S67*L64)+(T67*L65)+(U67*L66)</f>
        <v>0.10000000000000002</v>
      </c>
      <c r="Y67" s="176"/>
      <c r="Z67" s="16" t="s">
        <v>36</v>
      </c>
      <c r="AA67" s="16" t="s">
        <v>44</v>
      </c>
      <c r="AB67" s="16">
        <v>1</v>
      </c>
      <c r="AC67" s="16">
        <f>AB67*AB65</f>
        <v>0.33333333333333331</v>
      </c>
      <c r="AD67" s="4"/>
      <c r="AE67" s="11" t="s">
        <v>20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4"/>
      <c r="AL67" s="11" t="s">
        <v>20</v>
      </c>
      <c r="AM67" s="1">
        <f>(AF67*AC66)+(AG67*AC67)+(AH67*AC68)+(AI67*AC70)+(AJ67*AC71)</f>
        <v>0</v>
      </c>
      <c r="AN67" s="176"/>
      <c r="AO67" s="16" t="s">
        <v>58</v>
      </c>
      <c r="AP67" s="16" t="s">
        <v>44</v>
      </c>
      <c r="AQ67" s="16">
        <v>1</v>
      </c>
      <c r="AR67" s="16">
        <f>AQ67*AQ65</f>
        <v>0.33333333333333331</v>
      </c>
      <c r="AS67" s="4"/>
      <c r="AT67" s="11" t="s">
        <v>20</v>
      </c>
      <c r="AU67" s="1">
        <f>AR69</f>
        <v>0.5</v>
      </c>
      <c r="AV67" s="36"/>
      <c r="AW67" s="42" t="s">
        <v>17</v>
      </c>
      <c r="AX67" s="42">
        <f>X65+AM65+AU65</f>
        <v>1.3333333333333333</v>
      </c>
      <c r="AY67" s="50"/>
    </row>
    <row r="68" spans="1:51" ht="45">
      <c r="A68" s="258"/>
      <c r="B68" s="54"/>
      <c r="C68" s="54"/>
      <c r="D68" s="54"/>
      <c r="E68" s="54"/>
      <c r="F68" s="54"/>
      <c r="G68" s="54"/>
      <c r="H68" s="54"/>
      <c r="I68" s="54"/>
      <c r="J68" s="54"/>
      <c r="M68" s="47"/>
      <c r="N68" s="94"/>
      <c r="O68" s="58" t="s">
        <v>23</v>
      </c>
      <c r="P68" s="56" t="s">
        <v>83</v>
      </c>
      <c r="Q68" s="4"/>
      <c r="R68" s="11" t="s">
        <v>21</v>
      </c>
      <c r="S68" s="9">
        <v>0</v>
      </c>
      <c r="T68" s="9">
        <v>-0.5</v>
      </c>
      <c r="U68" s="9">
        <v>0</v>
      </c>
      <c r="V68" s="19"/>
      <c r="W68" s="11" t="s">
        <v>21</v>
      </c>
      <c r="X68" s="1">
        <f>(S68*L64)+(T68*L65)+(U68*L66)</f>
        <v>-0.10000000000000002</v>
      </c>
      <c r="Y68" s="176"/>
      <c r="Z68" s="16" t="s">
        <v>37</v>
      </c>
      <c r="AA68" s="16" t="s">
        <v>44</v>
      </c>
      <c r="AB68" s="16">
        <v>1</v>
      </c>
      <c r="AC68" s="16">
        <f>AB68*AB65</f>
        <v>0.33333333333333331</v>
      </c>
      <c r="AD68" s="4"/>
      <c r="AE68" s="11" t="s">
        <v>21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4"/>
      <c r="AL68" s="11" t="s">
        <v>21</v>
      </c>
      <c r="AM68" s="1">
        <f>(AF68*AC66)+(AG68*AC67)+(AH68*AC68)+(AI68*AC70)+(AJ68*AC71)</f>
        <v>0</v>
      </c>
      <c r="AN68" s="176"/>
      <c r="AO68" s="15" t="s">
        <v>30</v>
      </c>
      <c r="AP68" s="15">
        <v>1</v>
      </c>
      <c r="AQ68" s="15">
        <f>1/(1+AP68)</f>
        <v>0.5</v>
      </c>
      <c r="AR68" s="15"/>
      <c r="AS68" s="4"/>
      <c r="AT68" s="11" t="s">
        <v>21</v>
      </c>
      <c r="AU68" s="1">
        <f>AR70</f>
        <v>0.5</v>
      </c>
      <c r="AV68" s="36"/>
      <c r="AW68" s="42" t="s">
        <v>18</v>
      </c>
      <c r="AX68" s="42">
        <f>X66+AM66++AU66</f>
        <v>-0.26666666666666666</v>
      </c>
      <c r="AY68" s="50"/>
    </row>
    <row r="69" spans="1:51" ht="30">
      <c r="A69" s="258"/>
      <c r="B69" s="98" t="s">
        <v>6</v>
      </c>
      <c r="C69" s="35">
        <v>3</v>
      </c>
      <c r="D69" s="4"/>
      <c r="E69" s="4"/>
      <c r="F69" s="4"/>
      <c r="G69" s="4"/>
      <c r="H69" s="4"/>
      <c r="I69" s="4"/>
      <c r="J69" s="4"/>
      <c r="M69" s="4"/>
      <c r="N69" s="94"/>
      <c r="O69" s="58" t="s">
        <v>24</v>
      </c>
      <c r="P69" s="56" t="s">
        <v>84</v>
      </c>
      <c r="Q69" s="4"/>
      <c r="R69" s="11" t="s">
        <v>23</v>
      </c>
      <c r="S69" s="9">
        <v>1</v>
      </c>
      <c r="T69" s="9">
        <v>0</v>
      </c>
      <c r="U69" s="9">
        <v>-0.5</v>
      </c>
      <c r="V69" s="19"/>
      <c r="W69" s="11" t="s">
        <v>23</v>
      </c>
      <c r="X69" s="1">
        <f>(S69*L64)+(T69*L65)+(U69*L66)</f>
        <v>0.50000000000000011</v>
      </c>
      <c r="Y69" s="176"/>
      <c r="Z69" s="31" t="s">
        <v>96</v>
      </c>
      <c r="AA69" s="31">
        <v>1</v>
      </c>
      <c r="AB69" s="31">
        <f>1/(1+AA69)</f>
        <v>0.5</v>
      </c>
      <c r="AC69" s="31"/>
      <c r="AD69" s="4"/>
      <c r="AE69" s="11" t="s">
        <v>23</v>
      </c>
      <c r="AF69" s="28">
        <v>0</v>
      </c>
      <c r="AG69" s="28">
        <v>-1</v>
      </c>
      <c r="AH69" s="28">
        <v>0</v>
      </c>
      <c r="AI69" s="28">
        <v>0</v>
      </c>
      <c r="AJ69" s="28">
        <v>1</v>
      </c>
      <c r="AK69" s="4"/>
      <c r="AL69" s="11" t="s">
        <v>23</v>
      </c>
      <c r="AM69" s="1">
        <f>(AC66*AF69)+(AG69*AC67)+(AC68*AH69)+(AI69*AC70)+(AC71*AJ69)</f>
        <v>0.16666666666666669</v>
      </c>
      <c r="AN69" s="176"/>
      <c r="AO69" s="16" t="s">
        <v>59</v>
      </c>
      <c r="AP69" s="16" t="s">
        <v>44</v>
      </c>
      <c r="AQ69" s="16">
        <v>1</v>
      </c>
      <c r="AR69" s="16">
        <f>AQ69*AQ68</f>
        <v>0.5</v>
      </c>
      <c r="AS69" s="4"/>
      <c r="AT69" s="11" t="s">
        <v>23</v>
      </c>
      <c r="AU69" s="1">
        <f>AR72</f>
        <v>0.25</v>
      </c>
      <c r="AV69" s="36"/>
      <c r="AW69" s="41" t="s">
        <v>19</v>
      </c>
      <c r="AX69" s="41">
        <v>0</v>
      </c>
      <c r="AY69" s="50"/>
    </row>
    <row r="70" spans="1:51">
      <c r="A70" s="258"/>
      <c r="B70" s="53"/>
      <c r="C70" s="53"/>
      <c r="D70" s="53"/>
      <c r="E70" s="53"/>
      <c r="F70" s="53"/>
      <c r="G70" s="53"/>
      <c r="H70" s="53"/>
      <c r="I70" s="53"/>
      <c r="J70" s="53"/>
      <c r="M70" s="26"/>
      <c r="N70" s="94"/>
      <c r="O70" s="4"/>
      <c r="P70" s="4"/>
      <c r="Q70" s="4"/>
      <c r="R70" s="11" t="s">
        <v>24</v>
      </c>
      <c r="S70" s="9">
        <v>-0.5</v>
      </c>
      <c r="T70" s="9">
        <v>0</v>
      </c>
      <c r="U70" s="9">
        <v>1</v>
      </c>
      <c r="V70" s="19"/>
      <c r="W70" s="11" t="s">
        <v>24</v>
      </c>
      <c r="X70" s="1">
        <f>(S70*L64)+(T70*67)+(U70*L66)</f>
        <v>-0.1</v>
      </c>
      <c r="Y70" s="176"/>
      <c r="Z70" s="16" t="s">
        <v>97</v>
      </c>
      <c r="AA70" s="16" t="s">
        <v>44</v>
      </c>
      <c r="AB70" s="16">
        <v>1</v>
      </c>
      <c r="AC70" s="16">
        <f>AB70*AB69</f>
        <v>0.5</v>
      </c>
      <c r="AD70" s="4"/>
      <c r="AE70" s="11" t="s">
        <v>24</v>
      </c>
      <c r="AF70" s="28">
        <v>0</v>
      </c>
      <c r="AG70" s="28">
        <v>1</v>
      </c>
      <c r="AH70" s="28">
        <v>0</v>
      </c>
      <c r="AI70" s="28">
        <v>0</v>
      </c>
      <c r="AJ70" s="28">
        <v>-1</v>
      </c>
      <c r="AK70" s="4"/>
      <c r="AL70" s="11" t="s">
        <v>24</v>
      </c>
      <c r="AM70" s="1">
        <f>(AC66*AF70)+(AC67*AG70)+(AC68*AH70)+(AI70*AC70)+(AC71*AJ70)</f>
        <v>-0.16666666666666669</v>
      </c>
      <c r="AN70" s="176"/>
      <c r="AO70" s="16" t="s">
        <v>60</v>
      </c>
      <c r="AP70" s="16" t="s">
        <v>44</v>
      </c>
      <c r="AQ70" s="16">
        <v>1</v>
      </c>
      <c r="AR70" s="16">
        <f>AQ70*AQ68</f>
        <v>0.5</v>
      </c>
      <c r="AS70" s="4"/>
      <c r="AT70" s="11" t="s">
        <v>24</v>
      </c>
      <c r="AU70" s="1">
        <f>AR73</f>
        <v>0.25</v>
      </c>
      <c r="AV70" s="36"/>
      <c r="AW70" s="42" t="s">
        <v>20</v>
      </c>
      <c r="AX70" s="42">
        <f>X67+AM67+AU67</f>
        <v>0.6</v>
      </c>
      <c r="AY70" s="50"/>
    </row>
    <row r="71" spans="1:51">
      <c r="A71" s="258"/>
      <c r="B71" s="183" t="s">
        <v>14</v>
      </c>
      <c r="C71" s="183"/>
      <c r="D71" s="4"/>
      <c r="E71" s="35" t="s">
        <v>38</v>
      </c>
      <c r="F71" s="35" t="s">
        <v>39</v>
      </c>
      <c r="G71" s="35" t="s">
        <v>40</v>
      </c>
      <c r="H71" s="10" t="s">
        <v>41</v>
      </c>
      <c r="I71" s="10" t="s">
        <v>42</v>
      </c>
      <c r="J71" s="4"/>
      <c r="M71" s="4"/>
      <c r="N71" s="94"/>
      <c r="O71" s="156" t="s">
        <v>112</v>
      </c>
      <c r="P71" s="157"/>
      <c r="Q71" s="4"/>
      <c r="R71" s="33"/>
      <c r="S71" s="25"/>
      <c r="T71" s="25"/>
      <c r="U71" s="25"/>
      <c r="V71" s="30"/>
      <c r="W71" s="29"/>
      <c r="X71" s="29"/>
      <c r="Y71" s="176"/>
      <c r="Z71" s="16" t="s">
        <v>98</v>
      </c>
      <c r="AA71" s="16" t="s">
        <v>44</v>
      </c>
      <c r="AB71" s="16">
        <v>1</v>
      </c>
      <c r="AC71" s="16">
        <f>AB71*AB69</f>
        <v>0.5</v>
      </c>
      <c r="AD71" s="4"/>
      <c r="AE71" s="29"/>
      <c r="AF71" s="25"/>
      <c r="AG71" s="25"/>
      <c r="AH71" s="25"/>
      <c r="AI71" s="25"/>
      <c r="AJ71" s="25"/>
      <c r="AK71" s="4"/>
      <c r="AL71" s="29"/>
      <c r="AM71" s="29"/>
      <c r="AN71" s="176"/>
      <c r="AO71" s="15" t="s">
        <v>31</v>
      </c>
      <c r="AP71" s="15">
        <v>3</v>
      </c>
      <c r="AQ71" s="15">
        <f>1/(1+AP71)</f>
        <v>0.25</v>
      </c>
      <c r="AR71" s="15"/>
      <c r="AS71" s="4"/>
      <c r="AT71" s="29"/>
      <c r="AU71" s="29"/>
      <c r="AV71" s="46"/>
      <c r="AW71" s="42" t="s">
        <v>21</v>
      </c>
      <c r="AX71" s="42">
        <f>X68+AM68+AU68</f>
        <v>0.39999999999999997</v>
      </c>
      <c r="AY71" s="50"/>
    </row>
    <row r="72" spans="1:51" ht="30">
      <c r="A72" s="258"/>
      <c r="B72" s="98" t="s">
        <v>7</v>
      </c>
      <c r="C72" s="76">
        <f>SUM(L64*C67,L65*D67,L66*E67)</f>
        <v>3</v>
      </c>
      <c r="D72" s="4"/>
      <c r="E72" s="35">
        <v>1</v>
      </c>
      <c r="F72" s="35">
        <v>3</v>
      </c>
      <c r="G72" s="35">
        <v>5</v>
      </c>
      <c r="H72" s="35">
        <v>7</v>
      </c>
      <c r="I72" s="35">
        <v>9</v>
      </c>
      <c r="J72" s="4"/>
      <c r="M72" s="4"/>
      <c r="N72" s="94"/>
      <c r="O72" s="57" t="s">
        <v>99</v>
      </c>
      <c r="P72" s="56" t="s">
        <v>102</v>
      </c>
      <c r="Q72" s="4"/>
      <c r="R72" s="33"/>
      <c r="S72" s="25"/>
      <c r="T72" s="25"/>
      <c r="U72" s="25"/>
      <c r="V72" s="30"/>
      <c r="W72" s="29"/>
      <c r="X72" s="29"/>
      <c r="Y72" s="176"/>
      <c r="Z72" s="30"/>
      <c r="AA72" s="30"/>
      <c r="AB72" s="30"/>
      <c r="AC72" s="30"/>
      <c r="AD72" s="4"/>
      <c r="AE72" s="29"/>
      <c r="AF72" s="25"/>
      <c r="AG72" s="25"/>
      <c r="AH72" s="25"/>
      <c r="AI72" s="25"/>
      <c r="AJ72" s="25"/>
      <c r="AK72" s="4"/>
      <c r="AL72" s="156" t="s">
        <v>115</v>
      </c>
      <c r="AM72" s="157"/>
      <c r="AN72" s="176"/>
      <c r="AO72" s="16" t="s">
        <v>61</v>
      </c>
      <c r="AP72" s="16" t="s">
        <v>44</v>
      </c>
      <c r="AQ72" s="16">
        <v>1</v>
      </c>
      <c r="AR72" s="16">
        <f>AQ72*AQ71</f>
        <v>0.25</v>
      </c>
      <c r="AS72" s="4"/>
      <c r="AT72" s="29"/>
      <c r="AU72" s="29"/>
      <c r="AV72" s="46"/>
      <c r="AW72" s="41" t="s">
        <v>22</v>
      </c>
      <c r="AX72" s="41">
        <v>0</v>
      </c>
      <c r="AY72" s="50"/>
    </row>
    <row r="73" spans="1:51" ht="30">
      <c r="A73" s="258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26"/>
      <c r="N73" s="94"/>
      <c r="O73" s="57" t="s">
        <v>100</v>
      </c>
      <c r="P73" s="56" t="s">
        <v>103</v>
      </c>
      <c r="Q73" s="4"/>
      <c r="R73" s="4"/>
      <c r="S73" s="18"/>
      <c r="T73" s="18"/>
      <c r="U73" s="18"/>
      <c r="V73" s="19"/>
      <c r="W73" s="4"/>
      <c r="X73" s="4"/>
      <c r="Y73" s="176"/>
      <c r="Z73" s="30"/>
      <c r="AA73" s="30"/>
      <c r="AB73" s="30"/>
      <c r="AC73" s="30"/>
      <c r="AD73" s="4"/>
      <c r="AE73" s="29"/>
      <c r="AF73" s="25"/>
      <c r="AG73" s="25"/>
      <c r="AH73" s="25"/>
      <c r="AI73" s="25"/>
      <c r="AJ73" s="25"/>
      <c r="AK73" s="4"/>
      <c r="AL73" s="58" t="s">
        <v>34</v>
      </c>
      <c r="AM73" s="56" t="s">
        <v>87</v>
      </c>
      <c r="AN73" s="176"/>
      <c r="AO73" s="16" t="s">
        <v>62</v>
      </c>
      <c r="AP73" s="16" t="s">
        <v>44</v>
      </c>
      <c r="AQ73" s="16">
        <v>1</v>
      </c>
      <c r="AR73" s="16">
        <f>AQ73*AQ71</f>
        <v>0.25</v>
      </c>
      <c r="AS73" s="4"/>
      <c r="AT73" s="29"/>
      <c r="AU73" s="29"/>
      <c r="AV73" s="46"/>
      <c r="AW73" s="42" t="s">
        <v>23</v>
      </c>
      <c r="AX73" s="42">
        <f>X69+AM69+AU69</f>
        <v>0.91666666666666674</v>
      </c>
      <c r="AY73" s="50"/>
    </row>
    <row r="74" spans="1:51" ht="30">
      <c r="A74" s="258"/>
      <c r="B74" s="185" t="s">
        <v>11</v>
      </c>
      <c r="C74" s="186"/>
      <c r="D74" s="6" t="s">
        <v>12</v>
      </c>
      <c r="E74" s="6">
        <v>1</v>
      </c>
      <c r="F74" s="6">
        <v>2</v>
      </c>
      <c r="G74" s="6">
        <v>3</v>
      </c>
      <c r="H74" s="6">
        <v>4</v>
      </c>
      <c r="I74" s="6">
        <v>5</v>
      </c>
      <c r="J74" s="6">
        <v>6</v>
      </c>
      <c r="K74" s="6">
        <v>7</v>
      </c>
      <c r="L74" s="6">
        <v>9</v>
      </c>
      <c r="M74" s="6">
        <v>10</v>
      </c>
      <c r="N74" s="94"/>
      <c r="O74" s="57" t="s">
        <v>101</v>
      </c>
      <c r="P74" s="56" t="s">
        <v>104</v>
      </c>
      <c r="Q74" s="4"/>
      <c r="R74" s="4"/>
      <c r="S74" s="18"/>
      <c r="T74" s="18"/>
      <c r="U74" s="18"/>
      <c r="V74" s="4"/>
      <c r="W74" s="4"/>
      <c r="X74" s="4"/>
      <c r="Y74" s="176"/>
      <c r="AB74" s="30"/>
      <c r="AC74" s="30"/>
      <c r="AD74" s="4"/>
      <c r="AE74" s="29"/>
      <c r="AF74" s="25"/>
      <c r="AG74" s="25"/>
      <c r="AH74" s="25"/>
      <c r="AI74" s="25"/>
      <c r="AJ74" s="25"/>
      <c r="AK74" s="4"/>
      <c r="AL74" s="103" t="s">
        <v>35</v>
      </c>
      <c r="AM74" s="84" t="s">
        <v>88</v>
      </c>
      <c r="AN74" s="176"/>
      <c r="AO74" s="19"/>
      <c r="AP74" s="19"/>
      <c r="AQ74" s="19"/>
      <c r="AR74" s="19"/>
      <c r="AS74" s="4"/>
      <c r="AT74" s="29"/>
      <c r="AU74" s="29"/>
      <c r="AV74" s="46"/>
      <c r="AW74" s="42" t="s">
        <v>24</v>
      </c>
      <c r="AX74" s="42">
        <f>X70+AM70+AU70</f>
        <v>-1.6666666666666718E-2</v>
      </c>
      <c r="AY74" s="50"/>
    </row>
    <row r="75" spans="1:51">
      <c r="A75" s="258"/>
      <c r="B75" s="187"/>
      <c r="C75" s="188"/>
      <c r="D75" s="6" t="s">
        <v>13</v>
      </c>
      <c r="E75" s="35">
        <v>0</v>
      </c>
      <c r="F75" s="35">
        <v>0</v>
      </c>
      <c r="G75" s="35">
        <v>0.57999999999999996</v>
      </c>
      <c r="H75" s="35">
        <v>0.9</v>
      </c>
      <c r="I75" s="35">
        <v>1.1200000000000001</v>
      </c>
      <c r="J75" s="35">
        <v>1.24</v>
      </c>
      <c r="K75" s="35">
        <v>1.32</v>
      </c>
      <c r="L75" s="35">
        <v>1.46</v>
      </c>
      <c r="M75" s="35">
        <v>1.49</v>
      </c>
      <c r="N75" s="94"/>
      <c r="Q75" s="4"/>
      <c r="R75" s="4"/>
      <c r="S75" s="18"/>
      <c r="T75" s="18"/>
      <c r="U75" s="18"/>
      <c r="V75" s="4"/>
      <c r="W75" s="4"/>
      <c r="X75" s="4"/>
      <c r="Y75" s="176"/>
      <c r="AB75" s="30"/>
      <c r="AC75" s="30"/>
      <c r="AD75" s="4"/>
      <c r="AE75" s="29"/>
      <c r="AF75" s="25"/>
      <c r="AG75" s="25"/>
      <c r="AH75" s="25"/>
      <c r="AI75" s="25"/>
      <c r="AJ75" s="25"/>
      <c r="AK75" s="4"/>
      <c r="AL75" s="103" t="s">
        <v>36</v>
      </c>
      <c r="AM75" s="84" t="s">
        <v>89</v>
      </c>
      <c r="AN75" s="176"/>
      <c r="AO75" s="30"/>
      <c r="AP75" s="30"/>
      <c r="AQ75" s="30"/>
      <c r="AR75" s="30"/>
      <c r="AS75" s="4"/>
      <c r="AT75" s="29"/>
      <c r="AU75" s="29"/>
      <c r="AV75" s="46"/>
      <c r="AW75" s="41" t="s">
        <v>25</v>
      </c>
      <c r="AX75" s="41">
        <v>0</v>
      </c>
      <c r="AY75" s="50"/>
    </row>
    <row r="76" spans="1:51">
      <c r="A76" s="258"/>
      <c r="B76" s="189" t="s">
        <v>9</v>
      </c>
      <c r="C76" s="190"/>
      <c r="D76" s="7">
        <v>0.57999999999999996</v>
      </c>
      <c r="E76" s="191"/>
      <c r="F76" s="192"/>
      <c r="G76" s="192"/>
      <c r="H76" s="192"/>
      <c r="I76" s="192"/>
      <c r="J76" s="192"/>
      <c r="K76" s="48"/>
      <c r="L76" s="48"/>
      <c r="M76" s="48"/>
      <c r="N76" s="94"/>
      <c r="Q76" s="4"/>
      <c r="R76" s="4"/>
      <c r="S76" s="18"/>
      <c r="T76" s="18"/>
      <c r="U76" s="18"/>
      <c r="V76" s="4"/>
      <c r="W76" s="4"/>
      <c r="X76" s="4"/>
      <c r="Y76" s="176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103" t="s">
        <v>37</v>
      </c>
      <c r="AM76" s="84" t="s">
        <v>90</v>
      </c>
      <c r="AN76" s="176"/>
      <c r="AO76" s="156" t="s">
        <v>113</v>
      </c>
      <c r="AP76" s="157"/>
      <c r="AQ76" s="4"/>
      <c r="AR76" s="4"/>
      <c r="AS76" s="4"/>
      <c r="AT76" s="4"/>
      <c r="AU76" s="4"/>
      <c r="AV76" s="46"/>
      <c r="AW76" s="4"/>
      <c r="AX76" s="4"/>
      <c r="AY76" s="50"/>
    </row>
    <row r="77" spans="1:51" ht="30">
      <c r="A77" s="258"/>
      <c r="B77" s="52"/>
      <c r="C77" s="52"/>
      <c r="D77" s="52"/>
      <c r="E77" s="52"/>
      <c r="H77" s="52"/>
      <c r="I77" s="52"/>
      <c r="J77" s="52"/>
      <c r="K77" s="52"/>
      <c r="L77" s="52"/>
      <c r="M77" s="47"/>
      <c r="N77" s="94"/>
      <c r="Q77" s="4"/>
      <c r="R77" s="4"/>
      <c r="S77" s="18"/>
      <c r="T77" s="18"/>
      <c r="U77" s="18"/>
      <c r="V77" s="4"/>
      <c r="W77" s="4"/>
      <c r="X77" s="4"/>
      <c r="Y77" s="176"/>
      <c r="Z77" s="4"/>
      <c r="AC77" s="4"/>
      <c r="AD77" s="4"/>
      <c r="AE77" s="4"/>
      <c r="AF77" s="4"/>
      <c r="AG77" s="4"/>
      <c r="AH77" s="4"/>
      <c r="AI77" s="4"/>
      <c r="AJ77" s="4"/>
      <c r="AK77" s="4"/>
      <c r="AL77" s="58" t="s">
        <v>96</v>
      </c>
      <c r="AM77" s="56" t="s">
        <v>91</v>
      </c>
      <c r="AN77" s="176"/>
      <c r="AO77" s="44" t="s">
        <v>29</v>
      </c>
      <c r="AP77" s="44" t="s">
        <v>76</v>
      </c>
      <c r="AQ77" s="4"/>
      <c r="AR77" s="4"/>
      <c r="AS77" s="4"/>
      <c r="AT77" s="4"/>
      <c r="AU77" s="4"/>
      <c r="AV77" s="46"/>
      <c r="AW77" s="4"/>
      <c r="AX77" s="4"/>
      <c r="AY77" s="50"/>
    </row>
    <row r="78" spans="1:51" ht="30">
      <c r="A78" s="258"/>
      <c r="B78" s="161" t="s">
        <v>15</v>
      </c>
      <c r="C78" s="161"/>
      <c r="D78" s="161"/>
      <c r="E78" s="4"/>
      <c r="H78" s="4"/>
      <c r="I78" s="4"/>
      <c r="J78" s="4"/>
      <c r="K78" s="4"/>
      <c r="L78" s="4"/>
      <c r="M78" s="4"/>
      <c r="N78" s="94"/>
      <c r="Q78" s="4"/>
      <c r="R78" s="4"/>
      <c r="S78" s="18"/>
      <c r="T78" s="18"/>
      <c r="U78" s="18"/>
      <c r="V78" s="4"/>
      <c r="W78" s="4"/>
      <c r="X78" s="4"/>
      <c r="Y78" s="176"/>
      <c r="Z78" s="227" t="s">
        <v>182</v>
      </c>
      <c r="AA78" s="228"/>
      <c r="AC78" s="4"/>
      <c r="AD78" s="4"/>
      <c r="AE78" s="4"/>
      <c r="AF78" s="4"/>
      <c r="AG78" s="4"/>
      <c r="AH78" s="4"/>
      <c r="AI78" s="4"/>
      <c r="AJ78" s="4"/>
      <c r="AK78" s="4"/>
      <c r="AL78" s="103" t="s">
        <v>97</v>
      </c>
      <c r="AM78" s="84" t="s">
        <v>92</v>
      </c>
      <c r="AN78" s="176"/>
      <c r="AO78" s="44" t="s">
        <v>30</v>
      </c>
      <c r="AP78" s="44" t="s">
        <v>79</v>
      </c>
      <c r="AQ78" s="4"/>
      <c r="AR78" s="4"/>
      <c r="AS78" s="4"/>
      <c r="AT78" s="4"/>
      <c r="AU78" s="4"/>
      <c r="AV78" s="46"/>
      <c r="AW78" s="4"/>
      <c r="AX78" s="4"/>
      <c r="AY78" s="50"/>
    </row>
    <row r="79" spans="1:51" ht="30">
      <c r="A79" s="258"/>
      <c r="B79" s="5" t="s">
        <v>10</v>
      </c>
      <c r="C79" s="8">
        <f>(C72-3)/3</f>
        <v>0</v>
      </c>
      <c r="D79" s="77">
        <f>C79*100</f>
        <v>0</v>
      </c>
      <c r="E79" s="4"/>
      <c r="H79" s="4"/>
      <c r="I79" s="4"/>
      <c r="J79" s="4"/>
      <c r="K79" s="4"/>
      <c r="L79" s="4"/>
      <c r="M79" s="4"/>
      <c r="N79" s="94"/>
      <c r="Q79" s="4"/>
      <c r="R79" s="4"/>
      <c r="S79" s="18"/>
      <c r="T79" s="18"/>
      <c r="U79" s="18"/>
      <c r="V79" s="4"/>
      <c r="W79" s="4"/>
      <c r="X79" s="4"/>
      <c r="Y79" s="176"/>
      <c r="Z79" s="225" t="s">
        <v>224</v>
      </c>
      <c r="AA79" s="226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103" t="s">
        <v>98</v>
      </c>
      <c r="AM79" s="84" t="s">
        <v>93</v>
      </c>
      <c r="AN79" s="176"/>
      <c r="AO79" s="44" t="s">
        <v>31</v>
      </c>
      <c r="AP79" s="44" t="s">
        <v>82</v>
      </c>
      <c r="AQ79" s="4"/>
      <c r="AR79" s="4"/>
      <c r="AS79" s="4"/>
      <c r="AT79" s="4"/>
      <c r="AU79" s="4"/>
      <c r="AV79" s="46"/>
      <c r="AW79" s="4"/>
      <c r="AX79" s="4"/>
      <c r="AY79" s="50"/>
    </row>
    <row r="80" spans="1:51">
      <c r="A80" s="259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96"/>
      <c r="N80" s="49"/>
      <c r="O80" s="96"/>
      <c r="P80" s="96"/>
      <c r="Q80" s="96"/>
      <c r="R80" s="96"/>
      <c r="S80" s="79"/>
      <c r="T80" s="79"/>
      <c r="U80" s="79"/>
      <c r="V80" s="96"/>
      <c r="W80" s="96"/>
      <c r="X80" s="96"/>
      <c r="Y80" s="177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51"/>
    </row>
    <row r="82" spans="1:51" ht="20">
      <c r="A82" s="257"/>
      <c r="B82" s="168" t="s">
        <v>165</v>
      </c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  <c r="AY82" s="169"/>
    </row>
    <row r="83" spans="1:51" ht="20">
      <c r="A83" s="258"/>
      <c r="B83" s="35" t="s">
        <v>0</v>
      </c>
      <c r="C83" s="35" t="s">
        <v>1</v>
      </c>
      <c r="D83" s="35" t="s">
        <v>2</v>
      </c>
      <c r="E83" s="35" t="s">
        <v>3</v>
      </c>
      <c r="F83" s="170" t="s">
        <v>8</v>
      </c>
      <c r="G83" s="35" t="s">
        <v>0</v>
      </c>
      <c r="H83" s="35" t="s">
        <v>1</v>
      </c>
      <c r="I83" s="35" t="s">
        <v>2</v>
      </c>
      <c r="J83" s="35" t="s">
        <v>3</v>
      </c>
      <c r="K83" s="35" t="s">
        <v>4</v>
      </c>
      <c r="L83" s="10" t="s">
        <v>5</v>
      </c>
      <c r="M83" s="23"/>
      <c r="N83" s="94"/>
      <c r="O83" s="156" t="s">
        <v>114</v>
      </c>
      <c r="P83" s="157"/>
      <c r="Q83" s="3"/>
      <c r="R83" s="171" t="s">
        <v>46</v>
      </c>
      <c r="S83" s="172"/>
      <c r="T83" s="172"/>
      <c r="U83" s="173"/>
      <c r="V83" s="3"/>
      <c r="W83" s="174" t="s">
        <v>52</v>
      </c>
      <c r="X83" s="175"/>
      <c r="Y83" s="176"/>
      <c r="Z83" s="178" t="s">
        <v>48</v>
      </c>
      <c r="AA83" s="179"/>
      <c r="AB83" s="179"/>
      <c r="AC83" s="180"/>
      <c r="AD83" s="3"/>
      <c r="AE83" s="178" t="s">
        <v>54</v>
      </c>
      <c r="AF83" s="179"/>
      <c r="AG83" s="179"/>
      <c r="AH83" s="179"/>
      <c r="AI83" s="179"/>
      <c r="AJ83" s="180"/>
      <c r="AK83" s="3"/>
      <c r="AL83" s="174" t="s">
        <v>55</v>
      </c>
      <c r="AM83" s="175"/>
      <c r="AN83" s="176"/>
      <c r="AO83" s="178" t="s">
        <v>49</v>
      </c>
      <c r="AP83" s="179"/>
      <c r="AQ83" s="179"/>
      <c r="AR83" s="180"/>
      <c r="AS83" s="4"/>
      <c r="AT83" s="174" t="s">
        <v>51</v>
      </c>
      <c r="AU83" s="175"/>
      <c r="AV83" s="36"/>
      <c r="AW83" s="174" t="s">
        <v>27</v>
      </c>
      <c r="AX83" s="175"/>
      <c r="AY83" s="50"/>
    </row>
    <row r="84" spans="1:51" ht="30">
      <c r="A84" s="258"/>
      <c r="B84" s="35" t="s">
        <v>1</v>
      </c>
      <c r="C84" s="2">
        <v>1</v>
      </c>
      <c r="D84" s="37">
        <v>3</v>
      </c>
      <c r="E84" s="37">
        <v>3</v>
      </c>
      <c r="F84" s="170"/>
      <c r="G84" s="35" t="s">
        <v>1</v>
      </c>
      <c r="H84" s="38">
        <f>C84/C87</f>
        <v>0.60000000000000009</v>
      </c>
      <c r="I84" s="37">
        <f>D84/D87</f>
        <v>0.6</v>
      </c>
      <c r="J84" s="37">
        <f>E84/E87</f>
        <v>0.6</v>
      </c>
      <c r="K84" s="37">
        <f>SUM(H84:J84)</f>
        <v>1.8000000000000003</v>
      </c>
      <c r="L84" s="2">
        <f>K84/C89</f>
        <v>0.60000000000000009</v>
      </c>
      <c r="M84" s="24"/>
      <c r="N84" s="94"/>
      <c r="O84" s="58" t="s">
        <v>17</v>
      </c>
      <c r="P84" s="56" t="s">
        <v>78</v>
      </c>
      <c r="Q84" s="18"/>
      <c r="R84" s="17" t="s">
        <v>26</v>
      </c>
      <c r="S84" s="35" t="s">
        <v>1</v>
      </c>
      <c r="T84" s="35" t="s">
        <v>2</v>
      </c>
      <c r="U84" s="35" t="s">
        <v>3</v>
      </c>
      <c r="V84" s="13"/>
      <c r="W84" s="32" t="s">
        <v>26</v>
      </c>
      <c r="X84" s="97" t="s">
        <v>53</v>
      </c>
      <c r="Y84" s="176"/>
      <c r="Z84" s="35" t="s">
        <v>32</v>
      </c>
      <c r="AA84" s="98" t="s">
        <v>47</v>
      </c>
      <c r="AB84" s="178" t="s">
        <v>43</v>
      </c>
      <c r="AC84" s="180"/>
      <c r="AD84" s="4"/>
      <c r="AE84" s="10" t="s">
        <v>26</v>
      </c>
      <c r="AF84" s="35" t="s">
        <v>35</v>
      </c>
      <c r="AG84" s="35" t="s">
        <v>36</v>
      </c>
      <c r="AH84" s="35" t="s">
        <v>37</v>
      </c>
      <c r="AI84" s="35" t="s">
        <v>97</v>
      </c>
      <c r="AJ84" s="35" t="s">
        <v>98</v>
      </c>
      <c r="AK84" s="4"/>
      <c r="AL84" s="10" t="s">
        <v>26</v>
      </c>
      <c r="AM84" s="97" t="s">
        <v>53</v>
      </c>
      <c r="AN84" s="176"/>
      <c r="AO84" s="10" t="s">
        <v>28</v>
      </c>
      <c r="AP84" s="10" t="s">
        <v>47</v>
      </c>
      <c r="AQ84" s="181" t="s">
        <v>43</v>
      </c>
      <c r="AR84" s="182"/>
      <c r="AS84" s="4"/>
      <c r="AT84" s="35" t="s">
        <v>26</v>
      </c>
      <c r="AU84" s="97" t="s">
        <v>53</v>
      </c>
      <c r="AV84" s="36"/>
      <c r="AW84" s="98" t="s">
        <v>26</v>
      </c>
      <c r="AX84" s="98" t="s">
        <v>50</v>
      </c>
      <c r="AY84" s="50"/>
    </row>
    <row r="85" spans="1:51">
      <c r="A85" s="258"/>
      <c r="B85" s="35" t="s">
        <v>2</v>
      </c>
      <c r="C85" s="37">
        <f>1/D84</f>
        <v>0.33333333333333331</v>
      </c>
      <c r="D85" s="2">
        <v>1</v>
      </c>
      <c r="E85" s="37">
        <v>1</v>
      </c>
      <c r="F85" s="170"/>
      <c r="G85" s="35" t="s">
        <v>2</v>
      </c>
      <c r="H85" s="37">
        <f>C85/C87</f>
        <v>0.2</v>
      </c>
      <c r="I85" s="38">
        <f>D85/D87</f>
        <v>0.2</v>
      </c>
      <c r="J85" s="37">
        <f>E85/E87</f>
        <v>0.2</v>
      </c>
      <c r="K85" s="37">
        <f>SUM(H85:J85)</f>
        <v>0.60000000000000009</v>
      </c>
      <c r="L85" s="2">
        <f>K85/C89</f>
        <v>0.20000000000000004</v>
      </c>
      <c r="M85" s="24"/>
      <c r="N85" s="94"/>
      <c r="O85" s="58" t="s">
        <v>18</v>
      </c>
      <c r="P85" s="56" t="s">
        <v>77</v>
      </c>
      <c r="Q85" s="18"/>
      <c r="R85" s="11" t="s">
        <v>17</v>
      </c>
      <c r="S85" s="9">
        <v>1</v>
      </c>
      <c r="T85" s="9">
        <v>-0.5</v>
      </c>
      <c r="U85" s="9">
        <v>0</v>
      </c>
      <c r="V85" s="3"/>
      <c r="W85" s="11" t="s">
        <v>17</v>
      </c>
      <c r="X85" s="1">
        <f>(S85*L84)+(T85*L85)+(U85*L86)</f>
        <v>0.50000000000000011</v>
      </c>
      <c r="Y85" s="176"/>
      <c r="Z85" s="15" t="s">
        <v>34</v>
      </c>
      <c r="AA85" s="15">
        <v>2</v>
      </c>
      <c r="AB85" s="15">
        <f>1/(1+AA85)</f>
        <v>0.33333333333333331</v>
      </c>
      <c r="AC85" s="15"/>
      <c r="AD85" s="4"/>
      <c r="AE85" s="11" t="s">
        <v>17</v>
      </c>
      <c r="AF85" s="28">
        <v>0</v>
      </c>
      <c r="AG85" s="28">
        <v>0</v>
      </c>
      <c r="AH85" s="28">
        <v>0</v>
      </c>
      <c r="AI85" s="28">
        <v>0</v>
      </c>
      <c r="AJ85" s="28">
        <v>1</v>
      </c>
      <c r="AK85" s="4"/>
      <c r="AL85" s="11" t="s">
        <v>17</v>
      </c>
      <c r="AM85" s="1">
        <f>(AF85*AC86)+(AG85*AC87)+(AC88*AH85)+(AI85*AC90)+(AC91*AJ85)</f>
        <v>0.5</v>
      </c>
      <c r="AN85" s="176"/>
      <c r="AO85" s="15" t="s">
        <v>29</v>
      </c>
      <c r="AP85" s="15">
        <v>3</v>
      </c>
      <c r="AQ85" s="15">
        <f>1/(1+AP85)</f>
        <v>0.25</v>
      </c>
      <c r="AR85" s="15"/>
      <c r="AS85" s="4"/>
      <c r="AT85" s="11" t="s">
        <v>17</v>
      </c>
      <c r="AU85" s="1">
        <f>AR86</f>
        <v>0.25</v>
      </c>
      <c r="AV85" s="36"/>
      <c r="AW85" s="40" t="s">
        <v>63</v>
      </c>
      <c r="AX85" s="40">
        <v>0</v>
      </c>
      <c r="AY85" s="50"/>
    </row>
    <row r="86" spans="1:51" ht="30">
      <c r="A86" s="258"/>
      <c r="B86" s="35" t="s">
        <v>3</v>
      </c>
      <c r="C86" s="37">
        <f>1/E84</f>
        <v>0.33333333333333331</v>
      </c>
      <c r="D86" s="37">
        <f>1/E85</f>
        <v>1</v>
      </c>
      <c r="E86" s="2">
        <v>1</v>
      </c>
      <c r="F86" s="170"/>
      <c r="G86" s="35" t="s">
        <v>3</v>
      </c>
      <c r="H86" s="37">
        <f>C86/C87</f>
        <v>0.2</v>
      </c>
      <c r="I86" s="37">
        <f>D86/D87</f>
        <v>0.2</v>
      </c>
      <c r="J86" s="38">
        <f>E86/E87</f>
        <v>0.2</v>
      </c>
      <c r="K86" s="37">
        <f>SUM(H86:J86)</f>
        <v>0.60000000000000009</v>
      </c>
      <c r="L86" s="2">
        <f>K86/C89</f>
        <v>0.20000000000000004</v>
      </c>
      <c r="M86" s="24"/>
      <c r="N86" s="94"/>
      <c r="O86" s="58" t="s">
        <v>20</v>
      </c>
      <c r="P86" s="56" t="s">
        <v>80</v>
      </c>
      <c r="Q86" s="18"/>
      <c r="R86" s="11" t="s">
        <v>18</v>
      </c>
      <c r="S86" s="9">
        <v>-0.5</v>
      </c>
      <c r="T86" s="9">
        <v>1</v>
      </c>
      <c r="U86" s="9">
        <v>0</v>
      </c>
      <c r="V86" s="19"/>
      <c r="W86" s="11" t="s">
        <v>18</v>
      </c>
      <c r="X86" s="1">
        <f>(S86*L84)+(T86*L85)+(U86*L86)</f>
        <v>-0.1</v>
      </c>
      <c r="Y86" s="176"/>
      <c r="Z86" s="16" t="s">
        <v>35</v>
      </c>
      <c r="AA86" s="16" t="s">
        <v>44</v>
      </c>
      <c r="AB86" s="16">
        <v>1</v>
      </c>
      <c r="AC86" s="16">
        <f>AB86*AB85</f>
        <v>0.33333333333333331</v>
      </c>
      <c r="AD86" s="4"/>
      <c r="AE86" s="11" t="s">
        <v>18</v>
      </c>
      <c r="AF86" s="28">
        <v>0</v>
      </c>
      <c r="AG86" s="28">
        <v>0</v>
      </c>
      <c r="AH86" s="28">
        <v>0</v>
      </c>
      <c r="AI86" s="28">
        <v>0</v>
      </c>
      <c r="AJ86" s="28">
        <v>-1</v>
      </c>
      <c r="AK86" s="4"/>
      <c r="AL86" s="11" t="s">
        <v>18</v>
      </c>
      <c r="AM86" s="1">
        <f>(AF86*AC86)+(AG86*AC87)+(AC88*AH86)+(AI86*AC90)+(AC91*AJ86)</f>
        <v>-0.5</v>
      </c>
      <c r="AN86" s="176"/>
      <c r="AO86" s="16" t="s">
        <v>45</v>
      </c>
      <c r="AP86" s="16" t="s">
        <v>44</v>
      </c>
      <c r="AQ86" s="16">
        <v>1</v>
      </c>
      <c r="AR86" s="16">
        <f>AQ86*AQ85</f>
        <v>0.25</v>
      </c>
      <c r="AS86" s="4"/>
      <c r="AT86" s="11" t="s">
        <v>18</v>
      </c>
      <c r="AU86" s="1">
        <f>AR87</f>
        <v>0.25</v>
      </c>
      <c r="AV86" s="36"/>
      <c r="AW86" s="40" t="s">
        <v>16</v>
      </c>
      <c r="AX86" s="41">
        <v>0</v>
      </c>
      <c r="AY86" s="50"/>
    </row>
    <row r="87" spans="1:51">
      <c r="A87" s="258"/>
      <c r="B87" s="97" t="s">
        <v>4</v>
      </c>
      <c r="C87" s="39">
        <f>SUM(C84:C86)</f>
        <v>1.6666666666666665</v>
      </c>
      <c r="D87" s="39">
        <f>SUM(D84:D86)</f>
        <v>5</v>
      </c>
      <c r="E87" s="39">
        <f>SUM(E84:E86)</f>
        <v>5</v>
      </c>
      <c r="F87" s="170"/>
      <c r="G87" s="97" t="s">
        <v>4</v>
      </c>
      <c r="H87" s="39">
        <f>SUM(H84:H86)</f>
        <v>1</v>
      </c>
      <c r="I87" s="39">
        <f>SUM(I84:I86)</f>
        <v>1</v>
      </c>
      <c r="J87" s="39">
        <f>SUM(J84:J86)</f>
        <v>1</v>
      </c>
      <c r="K87" s="39">
        <f>SUM(K84:K86)</f>
        <v>3.0000000000000004</v>
      </c>
      <c r="L87" s="39">
        <f>SUM(L84:L86)</f>
        <v>1.0000000000000002</v>
      </c>
      <c r="M87" s="25"/>
      <c r="N87" s="94"/>
      <c r="O87" s="58" t="s">
        <v>21</v>
      </c>
      <c r="P87" s="56" t="s">
        <v>81</v>
      </c>
      <c r="Q87" s="18"/>
      <c r="R87" s="11" t="s">
        <v>20</v>
      </c>
      <c r="S87" s="9">
        <v>0</v>
      </c>
      <c r="T87" s="9">
        <v>0.5</v>
      </c>
      <c r="U87" s="9">
        <v>0</v>
      </c>
      <c r="V87" s="19"/>
      <c r="W87" s="11" t="s">
        <v>20</v>
      </c>
      <c r="X87" s="1">
        <f>(S87*L84)+(T87*L85)+(U87*L86)</f>
        <v>0.10000000000000002</v>
      </c>
      <c r="Y87" s="176"/>
      <c r="Z87" s="16" t="s">
        <v>36</v>
      </c>
      <c r="AA87" s="16" t="s">
        <v>44</v>
      </c>
      <c r="AB87" s="16">
        <v>1</v>
      </c>
      <c r="AC87" s="16">
        <f>AB87*AB85</f>
        <v>0.33333333333333331</v>
      </c>
      <c r="AD87" s="4"/>
      <c r="AE87" s="11" t="s">
        <v>20</v>
      </c>
      <c r="AF87" s="28">
        <v>0</v>
      </c>
      <c r="AG87" s="28">
        <v>0</v>
      </c>
      <c r="AH87" s="28">
        <v>0</v>
      </c>
      <c r="AI87" s="28">
        <v>0</v>
      </c>
      <c r="AJ87" s="28">
        <v>0</v>
      </c>
      <c r="AK87" s="4"/>
      <c r="AL87" s="11" t="s">
        <v>20</v>
      </c>
      <c r="AM87" s="1">
        <f>(AF87*AC86)+(AG87*AC87)+(AH87*AC88)+(AI87*AC90)+(AJ87*AC91)</f>
        <v>0</v>
      </c>
      <c r="AN87" s="176"/>
      <c r="AO87" s="16" t="s">
        <v>58</v>
      </c>
      <c r="AP87" s="16" t="s">
        <v>44</v>
      </c>
      <c r="AQ87" s="16">
        <v>1</v>
      </c>
      <c r="AR87" s="16">
        <f>AQ87*AQ85</f>
        <v>0.25</v>
      </c>
      <c r="AS87" s="4"/>
      <c r="AT87" s="11" t="s">
        <v>20</v>
      </c>
      <c r="AU87" s="1">
        <f>AR89</f>
        <v>0.33333333333333331</v>
      </c>
      <c r="AV87" s="36"/>
      <c r="AW87" s="42" t="s">
        <v>17</v>
      </c>
      <c r="AX87" s="42">
        <f>X85+AM85+AU85</f>
        <v>1.25</v>
      </c>
      <c r="AY87" s="50"/>
    </row>
    <row r="88" spans="1:51" ht="45">
      <c r="A88" s="258"/>
      <c r="B88" s="54"/>
      <c r="C88" s="54"/>
      <c r="D88" s="54"/>
      <c r="E88" s="54"/>
      <c r="F88" s="54"/>
      <c r="G88" s="54"/>
      <c r="H88" s="54"/>
      <c r="I88" s="54"/>
      <c r="J88" s="54"/>
      <c r="M88" s="47"/>
      <c r="N88" s="94"/>
      <c r="O88" s="58" t="s">
        <v>23</v>
      </c>
      <c r="P88" s="56" t="s">
        <v>83</v>
      </c>
      <c r="Q88" s="4"/>
      <c r="R88" s="11" t="s">
        <v>21</v>
      </c>
      <c r="S88" s="9">
        <v>0</v>
      </c>
      <c r="T88" s="9">
        <v>-0.5</v>
      </c>
      <c r="U88" s="9">
        <v>0</v>
      </c>
      <c r="V88" s="19"/>
      <c r="W88" s="11" t="s">
        <v>21</v>
      </c>
      <c r="X88" s="1">
        <f>(S88*L84)+(T88*L85)+(U88*L86)</f>
        <v>-0.10000000000000002</v>
      </c>
      <c r="Y88" s="176"/>
      <c r="Z88" s="16" t="s">
        <v>37</v>
      </c>
      <c r="AA88" s="16" t="s">
        <v>44</v>
      </c>
      <c r="AB88" s="16">
        <v>1</v>
      </c>
      <c r="AC88" s="16">
        <f>AB88*AB85</f>
        <v>0.33333333333333331</v>
      </c>
      <c r="AD88" s="4"/>
      <c r="AE88" s="11" t="s">
        <v>21</v>
      </c>
      <c r="AF88" s="28">
        <v>0</v>
      </c>
      <c r="AG88" s="28">
        <v>0</v>
      </c>
      <c r="AH88" s="28">
        <v>0</v>
      </c>
      <c r="AI88" s="28">
        <v>0</v>
      </c>
      <c r="AJ88" s="28">
        <v>0</v>
      </c>
      <c r="AK88" s="4"/>
      <c r="AL88" s="11" t="s">
        <v>21</v>
      </c>
      <c r="AM88" s="1">
        <f>(AF88*AC86)+(AG88*AC87)+(AH88*AC88)+(AI88*AC90)+(AJ88*AC91)</f>
        <v>0</v>
      </c>
      <c r="AN88" s="176"/>
      <c r="AO88" s="15" t="s">
        <v>30</v>
      </c>
      <c r="AP88" s="15">
        <v>2</v>
      </c>
      <c r="AQ88" s="15">
        <f>1/(1+AP88)</f>
        <v>0.33333333333333331</v>
      </c>
      <c r="AR88" s="15"/>
      <c r="AS88" s="4"/>
      <c r="AT88" s="11" t="s">
        <v>21</v>
      </c>
      <c r="AU88" s="1">
        <f>AR90</f>
        <v>0.33333333333333331</v>
      </c>
      <c r="AV88" s="36"/>
      <c r="AW88" s="42" t="s">
        <v>18</v>
      </c>
      <c r="AX88" s="42">
        <f>X86+AM86++AU86</f>
        <v>-0.35</v>
      </c>
      <c r="AY88" s="50"/>
    </row>
    <row r="89" spans="1:51" ht="30">
      <c r="A89" s="258"/>
      <c r="B89" s="98" t="s">
        <v>6</v>
      </c>
      <c r="C89" s="35">
        <v>3</v>
      </c>
      <c r="D89" s="4"/>
      <c r="E89" s="4"/>
      <c r="F89" s="4"/>
      <c r="G89" s="4"/>
      <c r="H89" s="4"/>
      <c r="I89" s="4"/>
      <c r="J89" s="4"/>
      <c r="M89" s="4"/>
      <c r="N89" s="94"/>
      <c r="O89" s="58" t="s">
        <v>24</v>
      </c>
      <c r="P89" s="56" t="s">
        <v>84</v>
      </c>
      <c r="Q89" s="4"/>
      <c r="R89" s="11" t="s">
        <v>23</v>
      </c>
      <c r="S89" s="9">
        <v>1</v>
      </c>
      <c r="T89" s="9">
        <v>0</v>
      </c>
      <c r="U89" s="9">
        <v>-0.5</v>
      </c>
      <c r="V89" s="19"/>
      <c r="W89" s="11" t="s">
        <v>23</v>
      </c>
      <c r="X89" s="1">
        <f>(S89*L84)+(T89*L85)+(U89*L86)</f>
        <v>0.50000000000000011</v>
      </c>
      <c r="Y89" s="176"/>
      <c r="Z89" s="31" t="s">
        <v>96</v>
      </c>
      <c r="AA89" s="31">
        <v>1</v>
      </c>
      <c r="AB89" s="31">
        <f>1/(1+AA89)</f>
        <v>0.5</v>
      </c>
      <c r="AC89" s="31"/>
      <c r="AD89" s="4"/>
      <c r="AE89" s="11" t="s">
        <v>23</v>
      </c>
      <c r="AF89" s="28">
        <v>0</v>
      </c>
      <c r="AG89" s="28">
        <v>-1</v>
      </c>
      <c r="AH89" s="28">
        <v>0</v>
      </c>
      <c r="AI89" s="28">
        <v>0</v>
      </c>
      <c r="AJ89" s="28">
        <v>1</v>
      </c>
      <c r="AK89" s="4"/>
      <c r="AL89" s="11" t="s">
        <v>23</v>
      </c>
      <c r="AM89" s="1">
        <f>(AC86*AF89)+(AG89*AC87)+(AC88*AH89)+(AI89*AC90)+(AC91*AJ89)</f>
        <v>0.16666666666666669</v>
      </c>
      <c r="AN89" s="176"/>
      <c r="AO89" s="16" t="s">
        <v>59</v>
      </c>
      <c r="AP89" s="16" t="s">
        <v>44</v>
      </c>
      <c r="AQ89" s="16">
        <v>1</v>
      </c>
      <c r="AR89" s="16">
        <f>AQ89*AQ88</f>
        <v>0.33333333333333331</v>
      </c>
      <c r="AS89" s="4"/>
      <c r="AT89" s="11" t="s">
        <v>23</v>
      </c>
      <c r="AU89" s="1">
        <f>AR92</f>
        <v>0.5</v>
      </c>
      <c r="AV89" s="36"/>
      <c r="AW89" s="41" t="s">
        <v>19</v>
      </c>
      <c r="AX89" s="41">
        <v>0</v>
      </c>
      <c r="AY89" s="50"/>
    </row>
    <row r="90" spans="1:51">
      <c r="A90" s="258"/>
      <c r="B90" s="53"/>
      <c r="C90" s="53"/>
      <c r="D90" s="53"/>
      <c r="E90" s="53"/>
      <c r="F90" s="53"/>
      <c r="G90" s="53"/>
      <c r="H90" s="53"/>
      <c r="I90" s="53"/>
      <c r="J90" s="53"/>
      <c r="M90" s="26"/>
      <c r="N90" s="94"/>
      <c r="O90" s="4"/>
      <c r="P90" s="4"/>
      <c r="Q90" s="4"/>
      <c r="R90" s="11" t="s">
        <v>24</v>
      </c>
      <c r="S90" s="9">
        <v>-0.5</v>
      </c>
      <c r="T90" s="9">
        <v>0</v>
      </c>
      <c r="U90" s="9">
        <v>1</v>
      </c>
      <c r="V90" s="19"/>
      <c r="W90" s="11" t="s">
        <v>24</v>
      </c>
      <c r="X90" s="1">
        <f>(S90*L84)+(T90*67)+(U90*L86)</f>
        <v>-0.1</v>
      </c>
      <c r="Y90" s="176"/>
      <c r="Z90" s="16" t="s">
        <v>97</v>
      </c>
      <c r="AA90" s="16" t="s">
        <v>44</v>
      </c>
      <c r="AB90" s="16">
        <v>1</v>
      </c>
      <c r="AC90" s="16">
        <f>AB90*AB89</f>
        <v>0.5</v>
      </c>
      <c r="AD90" s="4"/>
      <c r="AE90" s="11" t="s">
        <v>24</v>
      </c>
      <c r="AF90" s="28">
        <v>0</v>
      </c>
      <c r="AG90" s="28">
        <v>1</v>
      </c>
      <c r="AH90" s="28">
        <v>0</v>
      </c>
      <c r="AI90" s="28">
        <v>0</v>
      </c>
      <c r="AJ90" s="28">
        <v>-1</v>
      </c>
      <c r="AK90" s="4"/>
      <c r="AL90" s="11" t="s">
        <v>24</v>
      </c>
      <c r="AM90" s="1">
        <f>(AC86*AF90)+(AC87*AG90)+(AC88*AH90)+(AI90*AC90)+(AC91*AJ90)</f>
        <v>-0.16666666666666669</v>
      </c>
      <c r="AN90" s="176"/>
      <c r="AO90" s="16" t="s">
        <v>60</v>
      </c>
      <c r="AP90" s="16" t="s">
        <v>44</v>
      </c>
      <c r="AQ90" s="16">
        <v>1</v>
      </c>
      <c r="AR90" s="16">
        <f>AQ90*AQ88</f>
        <v>0.33333333333333331</v>
      </c>
      <c r="AS90" s="4"/>
      <c r="AT90" s="11" t="s">
        <v>24</v>
      </c>
      <c r="AU90" s="1">
        <f>AR93</f>
        <v>0.5</v>
      </c>
      <c r="AV90" s="36"/>
      <c r="AW90" s="42" t="s">
        <v>20</v>
      </c>
      <c r="AX90" s="42">
        <f>X87+AM87+AU87</f>
        <v>0.43333333333333335</v>
      </c>
      <c r="AY90" s="50"/>
    </row>
    <row r="91" spans="1:51">
      <c r="A91" s="258"/>
      <c r="B91" s="183" t="s">
        <v>14</v>
      </c>
      <c r="C91" s="183"/>
      <c r="D91" s="4"/>
      <c r="E91" s="35" t="s">
        <v>38</v>
      </c>
      <c r="F91" s="35" t="s">
        <v>39</v>
      </c>
      <c r="G91" s="35" t="s">
        <v>40</v>
      </c>
      <c r="H91" s="10" t="s">
        <v>41</v>
      </c>
      <c r="I91" s="10" t="s">
        <v>42</v>
      </c>
      <c r="J91" s="4"/>
      <c r="M91" s="4"/>
      <c r="N91" s="94"/>
      <c r="O91" s="156" t="s">
        <v>112</v>
      </c>
      <c r="P91" s="157"/>
      <c r="Q91" s="4"/>
      <c r="R91" s="33"/>
      <c r="S91" s="25"/>
      <c r="T91" s="25"/>
      <c r="U91" s="25"/>
      <c r="V91" s="30"/>
      <c r="W91" s="29"/>
      <c r="X91" s="29"/>
      <c r="Y91" s="176"/>
      <c r="Z91" s="16" t="s">
        <v>98</v>
      </c>
      <c r="AA91" s="16" t="s">
        <v>44</v>
      </c>
      <c r="AB91" s="16">
        <v>1</v>
      </c>
      <c r="AC91" s="16">
        <f>AB91*AB89</f>
        <v>0.5</v>
      </c>
      <c r="AD91" s="4"/>
      <c r="AE91" s="29"/>
      <c r="AF91" s="25"/>
      <c r="AG91" s="25"/>
      <c r="AH91" s="25"/>
      <c r="AI91" s="25"/>
      <c r="AJ91" s="25"/>
      <c r="AK91" s="4"/>
      <c r="AL91" s="29"/>
      <c r="AM91" s="29"/>
      <c r="AN91" s="176"/>
      <c r="AO91" s="15" t="s">
        <v>31</v>
      </c>
      <c r="AP91" s="15">
        <v>1</v>
      </c>
      <c r="AQ91" s="15">
        <f>1/(1+AP91)</f>
        <v>0.5</v>
      </c>
      <c r="AR91" s="15"/>
      <c r="AS91" s="4"/>
      <c r="AT91" s="29"/>
      <c r="AU91" s="29"/>
      <c r="AV91" s="46"/>
      <c r="AW91" s="42" t="s">
        <v>21</v>
      </c>
      <c r="AX91" s="42">
        <f>X88+AM88+AU88</f>
        <v>0.23333333333333328</v>
      </c>
      <c r="AY91" s="50"/>
    </row>
    <row r="92" spans="1:51" ht="30">
      <c r="A92" s="258"/>
      <c r="B92" s="98" t="s">
        <v>7</v>
      </c>
      <c r="C92" s="76">
        <f>SUM(L84*C87,L85*D87,L86*E87)</f>
        <v>3</v>
      </c>
      <c r="D92" s="4"/>
      <c r="E92" s="35">
        <v>1</v>
      </c>
      <c r="F92" s="35">
        <v>3</v>
      </c>
      <c r="G92" s="35">
        <v>5</v>
      </c>
      <c r="H92" s="35">
        <v>7</v>
      </c>
      <c r="I92" s="35">
        <v>9</v>
      </c>
      <c r="J92" s="4"/>
      <c r="M92" s="4"/>
      <c r="N92" s="94"/>
      <c r="O92" s="57" t="s">
        <v>99</v>
      </c>
      <c r="P92" s="56" t="s">
        <v>102</v>
      </c>
      <c r="Q92" s="4"/>
      <c r="R92" s="33"/>
      <c r="S92" s="25"/>
      <c r="T92" s="25"/>
      <c r="U92" s="25"/>
      <c r="V92" s="30"/>
      <c r="W92" s="29"/>
      <c r="X92" s="29"/>
      <c r="Y92" s="176"/>
      <c r="Z92" s="30"/>
      <c r="AA92" s="30"/>
      <c r="AB92" s="30"/>
      <c r="AC92" s="30"/>
      <c r="AD92" s="4"/>
      <c r="AE92" s="29"/>
      <c r="AF92" s="25"/>
      <c r="AG92" s="25"/>
      <c r="AH92" s="25"/>
      <c r="AI92" s="25"/>
      <c r="AJ92" s="25"/>
      <c r="AK92" s="4"/>
      <c r="AL92" s="156" t="s">
        <v>115</v>
      </c>
      <c r="AM92" s="157"/>
      <c r="AN92" s="176"/>
      <c r="AO92" s="16" t="s">
        <v>61</v>
      </c>
      <c r="AP92" s="16" t="s">
        <v>44</v>
      </c>
      <c r="AQ92" s="16">
        <v>1</v>
      </c>
      <c r="AR92" s="16">
        <f>AQ92*AQ91</f>
        <v>0.5</v>
      </c>
      <c r="AS92" s="4"/>
      <c r="AT92" s="29"/>
      <c r="AU92" s="29"/>
      <c r="AV92" s="46"/>
      <c r="AW92" s="41" t="s">
        <v>22</v>
      </c>
      <c r="AX92" s="41">
        <v>0</v>
      </c>
      <c r="AY92" s="50"/>
    </row>
    <row r="93" spans="1:51" ht="30">
      <c r="A93" s="258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26"/>
      <c r="N93" s="94"/>
      <c r="O93" s="57" t="s">
        <v>100</v>
      </c>
      <c r="P93" s="56" t="s">
        <v>103</v>
      </c>
      <c r="Q93" s="4"/>
      <c r="R93" s="4"/>
      <c r="S93" s="18"/>
      <c r="T93" s="18"/>
      <c r="U93" s="18"/>
      <c r="V93" s="19"/>
      <c r="W93" s="4"/>
      <c r="X93" s="4"/>
      <c r="Y93" s="176"/>
      <c r="Z93" s="30"/>
      <c r="AA93" s="30"/>
      <c r="AB93" s="30"/>
      <c r="AC93" s="30"/>
      <c r="AD93" s="4"/>
      <c r="AE93" s="29"/>
      <c r="AF93" s="25"/>
      <c r="AG93" s="25"/>
      <c r="AH93" s="25"/>
      <c r="AI93" s="25"/>
      <c r="AJ93" s="25"/>
      <c r="AK93" s="4"/>
      <c r="AL93" s="58" t="s">
        <v>34</v>
      </c>
      <c r="AM93" s="56" t="s">
        <v>87</v>
      </c>
      <c r="AN93" s="176"/>
      <c r="AO93" s="16" t="s">
        <v>62</v>
      </c>
      <c r="AP93" s="16" t="s">
        <v>44</v>
      </c>
      <c r="AQ93" s="16">
        <v>1</v>
      </c>
      <c r="AR93" s="16">
        <f>AQ93*AQ91</f>
        <v>0.5</v>
      </c>
      <c r="AS93" s="4"/>
      <c r="AT93" s="29"/>
      <c r="AU93" s="29"/>
      <c r="AV93" s="46"/>
      <c r="AW93" s="42" t="s">
        <v>23</v>
      </c>
      <c r="AX93" s="42">
        <f>X89+AM89+AU89</f>
        <v>1.1666666666666667</v>
      </c>
      <c r="AY93" s="50"/>
    </row>
    <row r="94" spans="1:51" ht="30">
      <c r="A94" s="258"/>
      <c r="B94" s="185" t="s">
        <v>11</v>
      </c>
      <c r="C94" s="186"/>
      <c r="D94" s="6" t="s">
        <v>12</v>
      </c>
      <c r="E94" s="6">
        <v>1</v>
      </c>
      <c r="F94" s="6">
        <v>2</v>
      </c>
      <c r="G94" s="6">
        <v>3</v>
      </c>
      <c r="H94" s="6">
        <v>4</v>
      </c>
      <c r="I94" s="6">
        <v>5</v>
      </c>
      <c r="J94" s="6">
        <v>6</v>
      </c>
      <c r="K94" s="6">
        <v>7</v>
      </c>
      <c r="L94" s="6">
        <v>9</v>
      </c>
      <c r="M94" s="6">
        <v>10</v>
      </c>
      <c r="N94" s="94"/>
      <c r="O94" s="57" t="s">
        <v>101</v>
      </c>
      <c r="P94" s="56" t="s">
        <v>104</v>
      </c>
      <c r="Q94" s="4"/>
      <c r="R94" s="4"/>
      <c r="S94" s="18"/>
      <c r="T94" s="18"/>
      <c r="U94" s="18"/>
      <c r="V94" s="4"/>
      <c r="W94" s="4"/>
      <c r="X94" s="4"/>
      <c r="Y94" s="176"/>
      <c r="AB94" s="30"/>
      <c r="AC94" s="30"/>
      <c r="AD94" s="4"/>
      <c r="AE94" s="29"/>
      <c r="AF94" s="25"/>
      <c r="AG94" s="25"/>
      <c r="AH94" s="25"/>
      <c r="AI94" s="25"/>
      <c r="AJ94" s="25"/>
      <c r="AK94" s="4"/>
      <c r="AL94" s="103" t="s">
        <v>35</v>
      </c>
      <c r="AM94" s="84" t="s">
        <v>88</v>
      </c>
      <c r="AN94" s="176"/>
      <c r="AO94" s="19"/>
      <c r="AP94" s="19"/>
      <c r="AQ94" s="19"/>
      <c r="AR94" s="19"/>
      <c r="AS94" s="4"/>
      <c r="AT94" s="29"/>
      <c r="AU94" s="29"/>
      <c r="AV94" s="46"/>
      <c r="AW94" s="42" t="s">
        <v>24</v>
      </c>
      <c r="AX94" s="42">
        <f>X90+AM90+AU90</f>
        <v>0.23333333333333328</v>
      </c>
      <c r="AY94" s="50"/>
    </row>
    <row r="95" spans="1:51">
      <c r="A95" s="258"/>
      <c r="B95" s="187"/>
      <c r="C95" s="188"/>
      <c r="D95" s="6" t="s">
        <v>13</v>
      </c>
      <c r="E95" s="35">
        <v>0</v>
      </c>
      <c r="F95" s="35">
        <v>0</v>
      </c>
      <c r="G95" s="35">
        <v>0.57999999999999996</v>
      </c>
      <c r="H95" s="35">
        <v>0.9</v>
      </c>
      <c r="I95" s="35">
        <v>1.1200000000000001</v>
      </c>
      <c r="J95" s="35">
        <v>1.24</v>
      </c>
      <c r="K95" s="35">
        <v>1.32</v>
      </c>
      <c r="L95" s="35">
        <v>1.46</v>
      </c>
      <c r="M95" s="35">
        <v>1.49</v>
      </c>
      <c r="N95" s="94"/>
      <c r="Q95" s="4"/>
      <c r="R95" s="4"/>
      <c r="S95" s="18"/>
      <c r="T95" s="18"/>
      <c r="U95" s="18"/>
      <c r="V95" s="4"/>
      <c r="W95" s="4"/>
      <c r="X95" s="4"/>
      <c r="Y95" s="176"/>
      <c r="AB95" s="30"/>
      <c r="AC95" s="30"/>
      <c r="AD95" s="4"/>
      <c r="AE95" s="29"/>
      <c r="AF95" s="25"/>
      <c r="AG95" s="25"/>
      <c r="AH95" s="25"/>
      <c r="AI95" s="25"/>
      <c r="AJ95" s="25"/>
      <c r="AK95" s="4"/>
      <c r="AL95" s="103" t="s">
        <v>36</v>
      </c>
      <c r="AM95" s="84" t="s">
        <v>89</v>
      </c>
      <c r="AN95" s="176"/>
      <c r="AO95" s="30"/>
      <c r="AP95" s="30"/>
      <c r="AQ95" s="30"/>
      <c r="AR95" s="30"/>
      <c r="AS95" s="4"/>
      <c r="AT95" s="29"/>
      <c r="AU95" s="29"/>
      <c r="AV95" s="46"/>
      <c r="AW95" s="41" t="s">
        <v>25</v>
      </c>
      <c r="AX95" s="41">
        <v>0</v>
      </c>
      <c r="AY95" s="50"/>
    </row>
    <row r="96" spans="1:51">
      <c r="A96" s="258"/>
      <c r="B96" s="189" t="s">
        <v>9</v>
      </c>
      <c r="C96" s="190"/>
      <c r="D96" s="7">
        <v>0.57999999999999996</v>
      </c>
      <c r="E96" s="191"/>
      <c r="F96" s="192"/>
      <c r="G96" s="192"/>
      <c r="H96" s="192"/>
      <c r="I96" s="192"/>
      <c r="J96" s="192"/>
      <c r="K96" s="48"/>
      <c r="L96" s="48"/>
      <c r="M96" s="48"/>
      <c r="N96" s="94"/>
      <c r="Q96" s="4"/>
      <c r="R96" s="4"/>
      <c r="S96" s="18"/>
      <c r="T96" s="18"/>
      <c r="U96" s="18"/>
      <c r="V96" s="4"/>
      <c r="W96" s="4"/>
      <c r="X96" s="4"/>
      <c r="Y96" s="176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103" t="s">
        <v>37</v>
      </c>
      <c r="AM96" s="84" t="s">
        <v>90</v>
      </c>
      <c r="AN96" s="176"/>
      <c r="AO96" s="156" t="s">
        <v>113</v>
      </c>
      <c r="AP96" s="157"/>
      <c r="AQ96" s="4"/>
      <c r="AR96" s="4"/>
      <c r="AS96" s="4"/>
      <c r="AT96" s="4"/>
      <c r="AU96" s="4"/>
      <c r="AV96" s="46"/>
      <c r="AW96" s="4"/>
      <c r="AX96" s="4"/>
      <c r="AY96" s="50"/>
    </row>
    <row r="97" spans="1:51" ht="30">
      <c r="A97" s="258"/>
      <c r="B97" s="52"/>
      <c r="C97" s="52"/>
      <c r="D97" s="52"/>
      <c r="E97" s="52"/>
      <c r="H97" s="52"/>
      <c r="I97" s="52"/>
      <c r="J97" s="52"/>
      <c r="K97" s="52"/>
      <c r="L97" s="52"/>
      <c r="M97" s="47"/>
      <c r="N97" s="94"/>
      <c r="Q97" s="4"/>
      <c r="R97" s="4"/>
      <c r="S97" s="18"/>
      <c r="T97" s="18"/>
      <c r="U97" s="18"/>
      <c r="V97" s="4"/>
      <c r="W97" s="4"/>
      <c r="X97" s="4"/>
      <c r="Y97" s="176"/>
      <c r="Z97" s="4"/>
      <c r="AC97" s="4"/>
      <c r="AD97" s="4"/>
      <c r="AE97" s="4"/>
      <c r="AF97" s="4"/>
      <c r="AG97" s="4"/>
      <c r="AH97" s="4"/>
      <c r="AI97" s="4"/>
      <c r="AJ97" s="4"/>
      <c r="AK97" s="4"/>
      <c r="AL97" s="58" t="s">
        <v>96</v>
      </c>
      <c r="AM97" s="56" t="s">
        <v>91</v>
      </c>
      <c r="AN97" s="176"/>
      <c r="AO97" s="44" t="s">
        <v>29</v>
      </c>
      <c r="AP97" s="44" t="s">
        <v>76</v>
      </c>
      <c r="AQ97" s="4"/>
      <c r="AR97" s="4"/>
      <c r="AS97" s="4"/>
      <c r="AT97" s="4"/>
      <c r="AU97" s="4"/>
      <c r="AV97" s="46"/>
      <c r="AW97" s="4"/>
      <c r="AX97" s="4"/>
      <c r="AY97" s="50"/>
    </row>
    <row r="98" spans="1:51" ht="30">
      <c r="A98" s="258"/>
      <c r="B98" s="161" t="s">
        <v>15</v>
      </c>
      <c r="C98" s="161"/>
      <c r="D98" s="161"/>
      <c r="E98" s="4"/>
      <c r="H98" s="4"/>
      <c r="I98" s="4"/>
      <c r="J98" s="4"/>
      <c r="K98" s="4"/>
      <c r="L98" s="4"/>
      <c r="M98" s="4"/>
      <c r="N98" s="94"/>
      <c r="Q98" s="4"/>
      <c r="R98" s="4"/>
      <c r="S98" s="18"/>
      <c r="T98" s="18"/>
      <c r="U98" s="18"/>
      <c r="V98" s="4"/>
      <c r="W98" s="4"/>
      <c r="X98" s="4"/>
      <c r="Y98" s="176"/>
      <c r="Z98" s="227" t="s">
        <v>182</v>
      </c>
      <c r="AA98" s="228"/>
      <c r="AC98" s="4"/>
      <c r="AD98" s="4"/>
      <c r="AE98" s="4"/>
      <c r="AF98" s="4"/>
      <c r="AG98" s="4"/>
      <c r="AH98" s="4"/>
      <c r="AI98" s="4"/>
      <c r="AJ98" s="4"/>
      <c r="AK98" s="4"/>
      <c r="AL98" s="103" t="s">
        <v>97</v>
      </c>
      <c r="AM98" s="84" t="s">
        <v>92</v>
      </c>
      <c r="AN98" s="176"/>
      <c r="AO98" s="44" t="s">
        <v>30</v>
      </c>
      <c r="AP98" s="44" t="s">
        <v>79</v>
      </c>
      <c r="AQ98" s="4"/>
      <c r="AR98" s="4"/>
      <c r="AS98" s="4"/>
      <c r="AT98" s="4"/>
      <c r="AU98" s="4"/>
      <c r="AV98" s="46"/>
      <c r="AW98" s="4"/>
      <c r="AX98" s="4"/>
      <c r="AY98" s="50"/>
    </row>
    <row r="99" spans="1:51" ht="30">
      <c r="A99" s="258"/>
      <c r="B99" s="5" t="s">
        <v>10</v>
      </c>
      <c r="C99" s="8">
        <f>(C92-3)/3</f>
        <v>0</v>
      </c>
      <c r="D99" s="77">
        <f>C99*100</f>
        <v>0</v>
      </c>
      <c r="E99" s="4"/>
      <c r="H99" s="4"/>
      <c r="I99" s="4"/>
      <c r="J99" s="4"/>
      <c r="K99" s="4"/>
      <c r="L99" s="4"/>
      <c r="M99" s="4"/>
      <c r="N99" s="94"/>
      <c r="Q99" s="4"/>
      <c r="R99" s="4"/>
      <c r="S99" s="18"/>
      <c r="T99" s="18"/>
      <c r="U99" s="18"/>
      <c r="V99" s="4"/>
      <c r="W99" s="4"/>
      <c r="X99" s="4"/>
      <c r="Y99" s="176"/>
      <c r="Z99" s="225" t="s">
        <v>224</v>
      </c>
      <c r="AA99" s="226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103" t="s">
        <v>98</v>
      </c>
      <c r="AM99" s="84" t="s">
        <v>93</v>
      </c>
      <c r="AN99" s="176"/>
      <c r="AO99" s="44" t="s">
        <v>31</v>
      </c>
      <c r="AP99" s="44" t="s">
        <v>82</v>
      </c>
      <c r="AQ99" s="4"/>
      <c r="AR99" s="4"/>
      <c r="AS99" s="4"/>
      <c r="AT99" s="4"/>
      <c r="AU99" s="4"/>
      <c r="AV99" s="46"/>
      <c r="AW99" s="4"/>
      <c r="AX99" s="4"/>
      <c r="AY99" s="50"/>
    </row>
    <row r="100" spans="1:51">
      <c r="A100" s="259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96"/>
      <c r="N100" s="49"/>
      <c r="O100" s="96"/>
      <c r="P100" s="96"/>
      <c r="Q100" s="96"/>
      <c r="R100" s="96"/>
      <c r="S100" s="79"/>
      <c r="T100" s="79"/>
      <c r="U100" s="79"/>
      <c r="V100" s="96"/>
      <c r="W100" s="96"/>
      <c r="X100" s="96"/>
      <c r="Y100" s="177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51"/>
    </row>
    <row r="102" spans="1:51" ht="20">
      <c r="A102" s="257"/>
      <c r="B102" s="168" t="s">
        <v>170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9"/>
    </row>
    <row r="103" spans="1:51" ht="40" customHeight="1">
      <c r="A103" s="258"/>
      <c r="B103" s="35" t="s">
        <v>0</v>
      </c>
      <c r="C103" s="35" t="s">
        <v>1</v>
      </c>
      <c r="D103" s="35" t="s">
        <v>2</v>
      </c>
      <c r="E103" s="35" t="s">
        <v>3</v>
      </c>
      <c r="F103" s="170" t="s">
        <v>8</v>
      </c>
      <c r="G103" s="35" t="s">
        <v>0</v>
      </c>
      <c r="H103" s="35" t="s">
        <v>1</v>
      </c>
      <c r="I103" s="35" t="s">
        <v>2</v>
      </c>
      <c r="J103" s="35" t="s">
        <v>3</v>
      </c>
      <c r="K103" s="35" t="s">
        <v>4</v>
      </c>
      <c r="L103" s="10" t="s">
        <v>5</v>
      </c>
      <c r="M103" s="23"/>
      <c r="N103" s="94"/>
      <c r="O103" s="156" t="s">
        <v>114</v>
      </c>
      <c r="P103" s="157"/>
      <c r="Q103" s="3"/>
      <c r="R103" s="171" t="s">
        <v>46</v>
      </c>
      <c r="S103" s="172"/>
      <c r="T103" s="172"/>
      <c r="U103" s="173"/>
      <c r="V103" s="3"/>
      <c r="W103" s="174" t="s">
        <v>52</v>
      </c>
      <c r="X103" s="175"/>
      <c r="Y103" s="176"/>
      <c r="Z103" s="178" t="s">
        <v>48</v>
      </c>
      <c r="AA103" s="179"/>
      <c r="AB103" s="179"/>
      <c r="AC103" s="180"/>
      <c r="AD103" s="3"/>
      <c r="AE103" s="178" t="s">
        <v>54</v>
      </c>
      <c r="AF103" s="179"/>
      <c r="AG103" s="179"/>
      <c r="AH103" s="179"/>
      <c r="AI103" s="179"/>
      <c r="AJ103" s="180"/>
      <c r="AK103" s="3"/>
      <c r="AL103" s="174" t="s">
        <v>55</v>
      </c>
      <c r="AM103" s="175"/>
      <c r="AN103" s="176"/>
      <c r="AO103" s="178" t="s">
        <v>49</v>
      </c>
      <c r="AP103" s="179"/>
      <c r="AQ103" s="179"/>
      <c r="AR103" s="180"/>
      <c r="AS103" s="4"/>
      <c r="AT103" s="174" t="s">
        <v>51</v>
      </c>
      <c r="AU103" s="175"/>
      <c r="AV103" s="36"/>
      <c r="AW103" s="174" t="s">
        <v>27</v>
      </c>
      <c r="AX103" s="175"/>
      <c r="AY103" s="50"/>
    </row>
    <row r="104" spans="1:51" ht="30">
      <c r="A104" s="258"/>
      <c r="B104" s="35" t="s">
        <v>1</v>
      </c>
      <c r="C104" s="2">
        <v>1</v>
      </c>
      <c r="D104" s="37">
        <v>3</v>
      </c>
      <c r="E104" s="37">
        <v>3</v>
      </c>
      <c r="F104" s="170"/>
      <c r="G104" s="35" t="s">
        <v>1</v>
      </c>
      <c r="H104" s="38">
        <f>C104/C107</f>
        <v>0.60000000000000009</v>
      </c>
      <c r="I104" s="37">
        <f>D104/D107</f>
        <v>0.6</v>
      </c>
      <c r="J104" s="37">
        <f>E104/E107</f>
        <v>0.6</v>
      </c>
      <c r="K104" s="37">
        <f>SUM(H104:J104)</f>
        <v>1.8000000000000003</v>
      </c>
      <c r="L104" s="2">
        <f>K104/C109</f>
        <v>0.60000000000000009</v>
      </c>
      <c r="M104" s="24"/>
      <c r="N104" s="94"/>
      <c r="O104" s="58" t="s">
        <v>17</v>
      </c>
      <c r="P104" s="56" t="s">
        <v>78</v>
      </c>
      <c r="Q104" s="18"/>
      <c r="R104" s="17" t="s">
        <v>26</v>
      </c>
      <c r="S104" s="35" t="s">
        <v>1</v>
      </c>
      <c r="T104" s="35" t="s">
        <v>2</v>
      </c>
      <c r="U104" s="35" t="s">
        <v>3</v>
      </c>
      <c r="V104" s="13"/>
      <c r="W104" s="32" t="s">
        <v>26</v>
      </c>
      <c r="X104" s="97" t="s">
        <v>53</v>
      </c>
      <c r="Y104" s="176"/>
      <c r="Z104" s="35" t="s">
        <v>32</v>
      </c>
      <c r="AA104" s="98" t="s">
        <v>47</v>
      </c>
      <c r="AB104" s="178" t="s">
        <v>43</v>
      </c>
      <c r="AC104" s="180"/>
      <c r="AD104" s="4"/>
      <c r="AE104" s="10" t="s">
        <v>26</v>
      </c>
      <c r="AF104" s="35" t="s">
        <v>35</v>
      </c>
      <c r="AG104" s="35" t="s">
        <v>36</v>
      </c>
      <c r="AH104" s="35" t="s">
        <v>37</v>
      </c>
      <c r="AI104" s="35" t="s">
        <v>97</v>
      </c>
      <c r="AJ104" s="35" t="s">
        <v>98</v>
      </c>
      <c r="AK104" s="4"/>
      <c r="AL104" s="10" t="s">
        <v>26</v>
      </c>
      <c r="AM104" s="97" t="s">
        <v>53</v>
      </c>
      <c r="AN104" s="176"/>
      <c r="AO104" s="10" t="s">
        <v>28</v>
      </c>
      <c r="AP104" s="10" t="s">
        <v>47</v>
      </c>
      <c r="AQ104" s="181" t="s">
        <v>43</v>
      </c>
      <c r="AR104" s="182"/>
      <c r="AS104" s="4"/>
      <c r="AT104" s="35" t="s">
        <v>26</v>
      </c>
      <c r="AU104" s="97" t="s">
        <v>53</v>
      </c>
      <c r="AV104" s="36"/>
      <c r="AW104" s="98" t="s">
        <v>26</v>
      </c>
      <c r="AX104" s="98" t="s">
        <v>50</v>
      </c>
      <c r="AY104" s="50"/>
    </row>
    <row r="105" spans="1:51">
      <c r="A105" s="258"/>
      <c r="B105" s="35" t="s">
        <v>2</v>
      </c>
      <c r="C105" s="37">
        <f>1/D104</f>
        <v>0.33333333333333331</v>
      </c>
      <c r="D105" s="2">
        <v>1</v>
      </c>
      <c r="E105" s="37">
        <v>1</v>
      </c>
      <c r="F105" s="170"/>
      <c r="G105" s="35" t="s">
        <v>2</v>
      </c>
      <c r="H105" s="37">
        <f>C105/C107</f>
        <v>0.2</v>
      </c>
      <c r="I105" s="38">
        <f>D105/D107</f>
        <v>0.2</v>
      </c>
      <c r="J105" s="37">
        <f>E105/E107</f>
        <v>0.2</v>
      </c>
      <c r="K105" s="37">
        <f>SUM(H105:J105)</f>
        <v>0.60000000000000009</v>
      </c>
      <c r="L105" s="2">
        <f>K105/C109</f>
        <v>0.20000000000000004</v>
      </c>
      <c r="M105" s="24"/>
      <c r="N105" s="94"/>
      <c r="O105" s="58" t="s">
        <v>18</v>
      </c>
      <c r="P105" s="56" t="s">
        <v>77</v>
      </c>
      <c r="Q105" s="18"/>
      <c r="R105" s="11" t="s">
        <v>17</v>
      </c>
      <c r="S105" s="9">
        <v>1</v>
      </c>
      <c r="T105" s="9">
        <v>-0.5</v>
      </c>
      <c r="U105" s="9">
        <v>0</v>
      </c>
      <c r="V105" s="3"/>
      <c r="W105" s="11" t="s">
        <v>17</v>
      </c>
      <c r="X105" s="1">
        <f>(S105*L104)+(T105*L105)+(U105*L106)</f>
        <v>0.50000000000000011</v>
      </c>
      <c r="Y105" s="176"/>
      <c r="Z105" s="15" t="s">
        <v>34</v>
      </c>
      <c r="AA105" s="15">
        <v>2</v>
      </c>
      <c r="AB105" s="15">
        <f>1/(1+AA105)</f>
        <v>0.33333333333333331</v>
      </c>
      <c r="AC105" s="15"/>
      <c r="AD105" s="4"/>
      <c r="AE105" s="11" t="s">
        <v>17</v>
      </c>
      <c r="AF105" s="28">
        <v>0</v>
      </c>
      <c r="AG105" s="28">
        <v>0</v>
      </c>
      <c r="AH105" s="28">
        <v>0</v>
      </c>
      <c r="AI105" s="28">
        <v>0</v>
      </c>
      <c r="AJ105" s="28">
        <v>1</v>
      </c>
      <c r="AK105" s="4"/>
      <c r="AL105" s="11" t="s">
        <v>17</v>
      </c>
      <c r="AM105" s="1">
        <f>(AF105*AC106)+(AG105*AC107)+(AC108*AH105)+(AI105*AC110)+(AC111*AJ105)</f>
        <v>0.5</v>
      </c>
      <c r="AN105" s="176"/>
      <c r="AO105" s="15" t="s">
        <v>29</v>
      </c>
      <c r="AP105" s="15">
        <v>3</v>
      </c>
      <c r="AQ105" s="15">
        <f>1/(1+AP105)</f>
        <v>0.25</v>
      </c>
      <c r="AR105" s="15"/>
      <c r="AS105" s="4"/>
      <c r="AT105" s="11" t="s">
        <v>17</v>
      </c>
      <c r="AU105" s="1">
        <f>AR106</f>
        <v>0.25</v>
      </c>
      <c r="AV105" s="36"/>
      <c r="AW105" s="40" t="s">
        <v>63</v>
      </c>
      <c r="AX105" s="40">
        <v>0</v>
      </c>
      <c r="AY105" s="50"/>
    </row>
    <row r="106" spans="1:51" ht="30">
      <c r="A106" s="258"/>
      <c r="B106" s="35" t="s">
        <v>3</v>
      </c>
      <c r="C106" s="37">
        <f>1/E104</f>
        <v>0.33333333333333331</v>
      </c>
      <c r="D106" s="37">
        <f>1/E105</f>
        <v>1</v>
      </c>
      <c r="E106" s="2">
        <v>1</v>
      </c>
      <c r="F106" s="170"/>
      <c r="G106" s="35" t="s">
        <v>3</v>
      </c>
      <c r="H106" s="37">
        <f>C106/C107</f>
        <v>0.2</v>
      </c>
      <c r="I106" s="37">
        <f>D106/D107</f>
        <v>0.2</v>
      </c>
      <c r="J106" s="38">
        <f>E106/E107</f>
        <v>0.2</v>
      </c>
      <c r="K106" s="37">
        <f>SUM(H106:J106)</f>
        <v>0.60000000000000009</v>
      </c>
      <c r="L106" s="2">
        <f>K106/C109</f>
        <v>0.20000000000000004</v>
      </c>
      <c r="M106" s="24"/>
      <c r="N106" s="94"/>
      <c r="O106" s="58" t="s">
        <v>20</v>
      </c>
      <c r="P106" s="56" t="s">
        <v>80</v>
      </c>
      <c r="Q106" s="18"/>
      <c r="R106" s="11" t="s">
        <v>18</v>
      </c>
      <c r="S106" s="9">
        <v>-0.5</v>
      </c>
      <c r="T106" s="9">
        <v>1</v>
      </c>
      <c r="U106" s="9">
        <v>0</v>
      </c>
      <c r="V106" s="19"/>
      <c r="W106" s="11" t="s">
        <v>18</v>
      </c>
      <c r="X106" s="1">
        <f>(S106*L104)+(T106*L105)+(U106*L106)</f>
        <v>-0.1</v>
      </c>
      <c r="Y106" s="176"/>
      <c r="Z106" s="16" t="s">
        <v>35</v>
      </c>
      <c r="AA106" s="16" t="s">
        <v>44</v>
      </c>
      <c r="AB106" s="16">
        <v>1</v>
      </c>
      <c r="AC106" s="16">
        <f>AB106*AB105</f>
        <v>0.33333333333333331</v>
      </c>
      <c r="AD106" s="4"/>
      <c r="AE106" s="11" t="s">
        <v>18</v>
      </c>
      <c r="AF106" s="28">
        <v>0</v>
      </c>
      <c r="AG106" s="28">
        <v>0</v>
      </c>
      <c r="AH106" s="28">
        <v>0</v>
      </c>
      <c r="AI106" s="28">
        <v>0</v>
      </c>
      <c r="AJ106" s="28">
        <v>-1</v>
      </c>
      <c r="AK106" s="4"/>
      <c r="AL106" s="11" t="s">
        <v>18</v>
      </c>
      <c r="AM106" s="1">
        <f>(AF106*AC106)+(AG106*AC107)+(AC108*AH106)+(AI106*AC110)+(AC111*AJ106)</f>
        <v>-0.5</v>
      </c>
      <c r="AN106" s="176"/>
      <c r="AO106" s="16" t="s">
        <v>45</v>
      </c>
      <c r="AP106" s="16" t="s">
        <v>44</v>
      </c>
      <c r="AQ106" s="16">
        <v>1</v>
      </c>
      <c r="AR106" s="16">
        <f>AQ106*AQ105</f>
        <v>0.25</v>
      </c>
      <c r="AS106" s="4"/>
      <c r="AT106" s="11" t="s">
        <v>18</v>
      </c>
      <c r="AU106" s="1">
        <f>AR107</f>
        <v>0.25</v>
      </c>
      <c r="AV106" s="36"/>
      <c r="AW106" s="40" t="s">
        <v>16</v>
      </c>
      <c r="AX106" s="41">
        <v>0</v>
      </c>
      <c r="AY106" s="50"/>
    </row>
    <row r="107" spans="1:51">
      <c r="A107" s="258"/>
      <c r="B107" s="97" t="s">
        <v>4</v>
      </c>
      <c r="C107" s="39">
        <f>SUM(C104:C106)</f>
        <v>1.6666666666666665</v>
      </c>
      <c r="D107" s="39">
        <f>SUM(D104:D106)</f>
        <v>5</v>
      </c>
      <c r="E107" s="39">
        <f>SUM(E104:E106)</f>
        <v>5</v>
      </c>
      <c r="F107" s="170"/>
      <c r="G107" s="97" t="s">
        <v>4</v>
      </c>
      <c r="H107" s="39">
        <f>SUM(H104:H106)</f>
        <v>1</v>
      </c>
      <c r="I107" s="39">
        <f>SUM(I104:I106)</f>
        <v>1</v>
      </c>
      <c r="J107" s="39">
        <f>SUM(J104:J106)</f>
        <v>1</v>
      </c>
      <c r="K107" s="39">
        <f>SUM(K104:K106)</f>
        <v>3.0000000000000004</v>
      </c>
      <c r="L107" s="39">
        <f>SUM(L104:L106)</f>
        <v>1.0000000000000002</v>
      </c>
      <c r="M107" s="25"/>
      <c r="N107" s="94"/>
      <c r="O107" s="58" t="s">
        <v>21</v>
      </c>
      <c r="P107" s="56" t="s">
        <v>81</v>
      </c>
      <c r="Q107" s="18"/>
      <c r="R107" s="11" t="s">
        <v>20</v>
      </c>
      <c r="S107" s="9">
        <v>0</v>
      </c>
      <c r="T107" s="9">
        <v>0.5</v>
      </c>
      <c r="U107" s="9">
        <v>0</v>
      </c>
      <c r="V107" s="19"/>
      <c r="W107" s="11" t="s">
        <v>20</v>
      </c>
      <c r="X107" s="1">
        <f>(S107*L104)+(T107*L105)+(U107*L106)</f>
        <v>0.10000000000000002</v>
      </c>
      <c r="Y107" s="176"/>
      <c r="Z107" s="16" t="s">
        <v>36</v>
      </c>
      <c r="AA107" s="16" t="s">
        <v>44</v>
      </c>
      <c r="AB107" s="16">
        <v>1</v>
      </c>
      <c r="AC107" s="16">
        <f>AB107*AB105</f>
        <v>0.33333333333333331</v>
      </c>
      <c r="AD107" s="4"/>
      <c r="AE107" s="11" t="s">
        <v>20</v>
      </c>
      <c r="AF107" s="28">
        <v>0</v>
      </c>
      <c r="AG107" s="28">
        <v>0</v>
      </c>
      <c r="AH107" s="28">
        <v>0</v>
      </c>
      <c r="AI107" s="28">
        <v>0</v>
      </c>
      <c r="AJ107" s="28">
        <v>0</v>
      </c>
      <c r="AK107" s="4"/>
      <c r="AL107" s="11" t="s">
        <v>20</v>
      </c>
      <c r="AM107" s="1">
        <f>(AF107*AC106)+(AG107*AC107)+(AH107*AC108)+(AI107*AC110)+(AJ107*AC111)</f>
        <v>0</v>
      </c>
      <c r="AN107" s="176"/>
      <c r="AO107" s="16" t="s">
        <v>58</v>
      </c>
      <c r="AP107" s="16" t="s">
        <v>44</v>
      </c>
      <c r="AQ107" s="16">
        <v>1</v>
      </c>
      <c r="AR107" s="16">
        <f>AQ107*AQ105</f>
        <v>0.25</v>
      </c>
      <c r="AS107" s="4"/>
      <c r="AT107" s="11" t="s">
        <v>20</v>
      </c>
      <c r="AU107" s="1">
        <f>AR109</f>
        <v>0.5</v>
      </c>
      <c r="AV107" s="36"/>
      <c r="AW107" s="42" t="s">
        <v>17</v>
      </c>
      <c r="AX107" s="42">
        <f>X105+AM105+AU105</f>
        <v>1.25</v>
      </c>
      <c r="AY107" s="50"/>
    </row>
    <row r="108" spans="1:51" ht="45">
      <c r="A108" s="258"/>
      <c r="B108" s="54"/>
      <c r="C108" s="54"/>
      <c r="D108" s="54"/>
      <c r="E108" s="54"/>
      <c r="F108" s="54"/>
      <c r="G108" s="54"/>
      <c r="H108" s="54"/>
      <c r="I108" s="54"/>
      <c r="J108" s="54"/>
      <c r="M108" s="47"/>
      <c r="N108" s="94"/>
      <c r="O108" s="58" t="s">
        <v>23</v>
      </c>
      <c r="P108" s="56" t="s">
        <v>83</v>
      </c>
      <c r="Q108" s="4"/>
      <c r="R108" s="11" t="s">
        <v>21</v>
      </c>
      <c r="S108" s="9">
        <v>0</v>
      </c>
      <c r="T108" s="9">
        <v>-0.5</v>
      </c>
      <c r="U108" s="9">
        <v>0</v>
      </c>
      <c r="V108" s="19"/>
      <c r="W108" s="11" t="s">
        <v>21</v>
      </c>
      <c r="X108" s="1">
        <f>(S108*L104)+(T108*L105)+(U108*L106)</f>
        <v>-0.10000000000000002</v>
      </c>
      <c r="Y108" s="176"/>
      <c r="Z108" s="16" t="s">
        <v>37</v>
      </c>
      <c r="AA108" s="16" t="s">
        <v>44</v>
      </c>
      <c r="AB108" s="16">
        <v>1</v>
      </c>
      <c r="AC108" s="16">
        <f>AB108*AB105</f>
        <v>0.33333333333333331</v>
      </c>
      <c r="AD108" s="4"/>
      <c r="AE108" s="11" t="s">
        <v>21</v>
      </c>
      <c r="AF108" s="28">
        <v>0</v>
      </c>
      <c r="AG108" s="28">
        <v>0</v>
      </c>
      <c r="AH108" s="28">
        <v>0</v>
      </c>
      <c r="AI108" s="28">
        <v>0</v>
      </c>
      <c r="AJ108" s="28">
        <v>0</v>
      </c>
      <c r="AK108" s="4"/>
      <c r="AL108" s="11" t="s">
        <v>21</v>
      </c>
      <c r="AM108" s="1">
        <f>(AF108*AC106)+(AG108*AC107)+(AH108*AC108)+(AI108*AC110)+(AJ108*AC111)</f>
        <v>0</v>
      </c>
      <c r="AN108" s="176"/>
      <c r="AO108" s="15" t="s">
        <v>30</v>
      </c>
      <c r="AP108" s="15">
        <v>1</v>
      </c>
      <c r="AQ108" s="15">
        <f>1/(1+AP108)</f>
        <v>0.5</v>
      </c>
      <c r="AR108" s="15"/>
      <c r="AS108" s="4"/>
      <c r="AT108" s="11" t="s">
        <v>21</v>
      </c>
      <c r="AU108" s="1">
        <f>AR110</f>
        <v>0.5</v>
      </c>
      <c r="AV108" s="36"/>
      <c r="AW108" s="42" t="s">
        <v>18</v>
      </c>
      <c r="AX108" s="42">
        <f>X106+AM106++AU106</f>
        <v>-0.35</v>
      </c>
      <c r="AY108" s="50"/>
    </row>
    <row r="109" spans="1:51" ht="30">
      <c r="A109" s="258"/>
      <c r="B109" s="98" t="s">
        <v>6</v>
      </c>
      <c r="C109" s="35">
        <v>3</v>
      </c>
      <c r="D109" s="4"/>
      <c r="E109" s="4"/>
      <c r="F109" s="4"/>
      <c r="G109" s="4"/>
      <c r="H109" s="4"/>
      <c r="I109" s="4"/>
      <c r="J109" s="4"/>
      <c r="M109" s="4"/>
      <c r="N109" s="94"/>
      <c r="O109" s="58" t="s">
        <v>24</v>
      </c>
      <c r="P109" s="56" t="s">
        <v>84</v>
      </c>
      <c r="Q109" s="4"/>
      <c r="R109" s="11" t="s">
        <v>23</v>
      </c>
      <c r="S109" s="9">
        <v>1</v>
      </c>
      <c r="T109" s="9">
        <v>0</v>
      </c>
      <c r="U109" s="9">
        <v>-0.5</v>
      </c>
      <c r="V109" s="19"/>
      <c r="W109" s="11" t="s">
        <v>23</v>
      </c>
      <c r="X109" s="1">
        <f>(S109*L104)+(T109*L105)+(U109*L106)</f>
        <v>0.50000000000000011</v>
      </c>
      <c r="Y109" s="176"/>
      <c r="Z109" s="31" t="s">
        <v>96</v>
      </c>
      <c r="AA109" s="31">
        <v>1</v>
      </c>
      <c r="AB109" s="31">
        <f>1/(1+AA109)</f>
        <v>0.5</v>
      </c>
      <c r="AC109" s="31"/>
      <c r="AD109" s="4"/>
      <c r="AE109" s="11" t="s">
        <v>23</v>
      </c>
      <c r="AF109" s="28">
        <v>0</v>
      </c>
      <c r="AG109" s="28">
        <v>-1</v>
      </c>
      <c r="AH109" s="28">
        <v>0</v>
      </c>
      <c r="AI109" s="28">
        <v>0</v>
      </c>
      <c r="AJ109" s="28">
        <v>1</v>
      </c>
      <c r="AK109" s="4"/>
      <c r="AL109" s="11" t="s">
        <v>23</v>
      </c>
      <c r="AM109" s="1">
        <f>(AC106*AF109)+(AG109*AC107)+(AC108*AH109)+(AI109*AC110)+(AC111*AJ109)</f>
        <v>0.16666666666666669</v>
      </c>
      <c r="AN109" s="176"/>
      <c r="AO109" s="16" t="s">
        <v>59</v>
      </c>
      <c r="AP109" s="16" t="s">
        <v>44</v>
      </c>
      <c r="AQ109" s="16">
        <v>1</v>
      </c>
      <c r="AR109" s="16">
        <f>AQ109*AQ108</f>
        <v>0.5</v>
      </c>
      <c r="AS109" s="4"/>
      <c r="AT109" s="11" t="s">
        <v>23</v>
      </c>
      <c r="AU109" s="1">
        <f>AR112</f>
        <v>0.33333333333333331</v>
      </c>
      <c r="AV109" s="36"/>
      <c r="AW109" s="41" t="s">
        <v>19</v>
      </c>
      <c r="AX109" s="41">
        <v>0</v>
      </c>
      <c r="AY109" s="50"/>
    </row>
    <row r="110" spans="1:51">
      <c r="A110" s="258"/>
      <c r="B110" s="53"/>
      <c r="C110" s="53"/>
      <c r="D110" s="53"/>
      <c r="E110" s="53"/>
      <c r="F110" s="53"/>
      <c r="G110" s="53"/>
      <c r="H110" s="53"/>
      <c r="I110" s="53"/>
      <c r="J110" s="53"/>
      <c r="M110" s="26"/>
      <c r="N110" s="94"/>
      <c r="O110" s="4"/>
      <c r="P110" s="4"/>
      <c r="Q110" s="4"/>
      <c r="R110" s="11" t="s">
        <v>24</v>
      </c>
      <c r="S110" s="9">
        <v>-0.5</v>
      </c>
      <c r="T110" s="9">
        <v>0</v>
      </c>
      <c r="U110" s="9">
        <v>1</v>
      </c>
      <c r="V110" s="19"/>
      <c r="W110" s="11" t="s">
        <v>24</v>
      </c>
      <c r="X110" s="1">
        <f>(S110*L104)+(T110*67)+(U110*L106)</f>
        <v>-0.1</v>
      </c>
      <c r="Y110" s="176"/>
      <c r="Z110" s="16" t="s">
        <v>97</v>
      </c>
      <c r="AA110" s="16" t="s">
        <v>44</v>
      </c>
      <c r="AB110" s="16">
        <v>1</v>
      </c>
      <c r="AC110" s="16">
        <f>AB110*AB109</f>
        <v>0.5</v>
      </c>
      <c r="AD110" s="4"/>
      <c r="AE110" s="11" t="s">
        <v>24</v>
      </c>
      <c r="AF110" s="28">
        <v>0</v>
      </c>
      <c r="AG110" s="28">
        <v>1</v>
      </c>
      <c r="AH110" s="28">
        <v>0</v>
      </c>
      <c r="AI110" s="28">
        <v>0</v>
      </c>
      <c r="AJ110" s="28">
        <v>-1</v>
      </c>
      <c r="AK110" s="4"/>
      <c r="AL110" s="11" t="s">
        <v>24</v>
      </c>
      <c r="AM110" s="1">
        <f>(AC106*AF110)+(AC107*AG110)+(AC108*AH110)+(AI110*AC110)+(AC111*AJ110)</f>
        <v>-0.16666666666666669</v>
      </c>
      <c r="AN110" s="176"/>
      <c r="AO110" s="16" t="s">
        <v>60</v>
      </c>
      <c r="AP110" s="16" t="s">
        <v>44</v>
      </c>
      <c r="AQ110" s="16">
        <v>1</v>
      </c>
      <c r="AR110" s="16">
        <f>AQ110*AQ108</f>
        <v>0.5</v>
      </c>
      <c r="AS110" s="4"/>
      <c r="AT110" s="11" t="s">
        <v>24</v>
      </c>
      <c r="AU110" s="1">
        <f>AR113</f>
        <v>0.33333333333333331</v>
      </c>
      <c r="AV110" s="36"/>
      <c r="AW110" s="42" t="s">
        <v>20</v>
      </c>
      <c r="AX110" s="42">
        <f>X107+AM107+AU107</f>
        <v>0.6</v>
      </c>
      <c r="AY110" s="50"/>
    </row>
    <row r="111" spans="1:51">
      <c r="A111" s="258"/>
      <c r="B111" s="183" t="s">
        <v>14</v>
      </c>
      <c r="C111" s="183"/>
      <c r="D111" s="4"/>
      <c r="E111" s="35" t="s">
        <v>38</v>
      </c>
      <c r="F111" s="35" t="s">
        <v>39</v>
      </c>
      <c r="G111" s="35" t="s">
        <v>40</v>
      </c>
      <c r="H111" s="10" t="s">
        <v>41</v>
      </c>
      <c r="I111" s="10" t="s">
        <v>42</v>
      </c>
      <c r="J111" s="4"/>
      <c r="M111" s="4"/>
      <c r="N111" s="94"/>
      <c r="O111" s="156" t="s">
        <v>112</v>
      </c>
      <c r="P111" s="157"/>
      <c r="Q111" s="4"/>
      <c r="R111" s="33"/>
      <c r="S111" s="25"/>
      <c r="T111" s="25"/>
      <c r="U111" s="25"/>
      <c r="V111" s="30"/>
      <c r="W111" s="29"/>
      <c r="X111" s="29"/>
      <c r="Y111" s="176"/>
      <c r="Z111" s="16" t="s">
        <v>98</v>
      </c>
      <c r="AA111" s="16" t="s">
        <v>44</v>
      </c>
      <c r="AB111" s="16">
        <v>1</v>
      </c>
      <c r="AC111" s="16">
        <f>AB111*AB109</f>
        <v>0.5</v>
      </c>
      <c r="AD111" s="4"/>
      <c r="AE111" s="29"/>
      <c r="AF111" s="25"/>
      <c r="AG111" s="25"/>
      <c r="AH111" s="25"/>
      <c r="AI111" s="25"/>
      <c r="AJ111" s="25"/>
      <c r="AK111" s="4"/>
      <c r="AL111" s="29"/>
      <c r="AM111" s="29"/>
      <c r="AN111" s="176"/>
      <c r="AO111" s="15" t="s">
        <v>31</v>
      </c>
      <c r="AP111" s="15">
        <v>2</v>
      </c>
      <c r="AQ111" s="15">
        <f>1/(1+AP111)</f>
        <v>0.33333333333333331</v>
      </c>
      <c r="AR111" s="15"/>
      <c r="AS111" s="4"/>
      <c r="AT111" s="29"/>
      <c r="AU111" s="29"/>
      <c r="AV111" s="46"/>
      <c r="AW111" s="42" t="s">
        <v>21</v>
      </c>
      <c r="AX111" s="42">
        <f>X108+AM108+AU108</f>
        <v>0.39999999999999997</v>
      </c>
      <c r="AY111" s="50"/>
    </row>
    <row r="112" spans="1:51" ht="30">
      <c r="A112" s="258"/>
      <c r="B112" s="98" t="s">
        <v>7</v>
      </c>
      <c r="C112" s="76">
        <f>SUM(L104*C107,L105*D107,L106*E107)</f>
        <v>3</v>
      </c>
      <c r="D112" s="4"/>
      <c r="E112" s="35">
        <v>1</v>
      </c>
      <c r="F112" s="35">
        <v>3</v>
      </c>
      <c r="G112" s="35">
        <v>5</v>
      </c>
      <c r="H112" s="35">
        <v>7</v>
      </c>
      <c r="I112" s="35">
        <v>9</v>
      </c>
      <c r="J112" s="4"/>
      <c r="M112" s="4"/>
      <c r="N112" s="94"/>
      <c r="O112" s="57" t="s">
        <v>99</v>
      </c>
      <c r="P112" s="56" t="s">
        <v>102</v>
      </c>
      <c r="Q112" s="4"/>
      <c r="R112" s="33"/>
      <c r="S112" s="25"/>
      <c r="T112" s="25"/>
      <c r="U112" s="25"/>
      <c r="V112" s="30"/>
      <c r="W112" s="29"/>
      <c r="X112" s="29"/>
      <c r="Y112" s="176"/>
      <c r="Z112" s="30"/>
      <c r="AA112" s="30"/>
      <c r="AB112" s="30"/>
      <c r="AC112" s="30"/>
      <c r="AD112" s="4"/>
      <c r="AE112" s="29"/>
      <c r="AF112" s="25"/>
      <c r="AG112" s="25"/>
      <c r="AH112" s="25"/>
      <c r="AI112" s="25"/>
      <c r="AJ112" s="25"/>
      <c r="AK112" s="4"/>
      <c r="AL112" s="156" t="s">
        <v>115</v>
      </c>
      <c r="AM112" s="157"/>
      <c r="AN112" s="176"/>
      <c r="AO112" s="16" t="s">
        <v>61</v>
      </c>
      <c r="AP112" s="16" t="s">
        <v>44</v>
      </c>
      <c r="AQ112" s="16">
        <v>1</v>
      </c>
      <c r="AR112" s="16">
        <f>AQ112*AQ111</f>
        <v>0.33333333333333331</v>
      </c>
      <c r="AS112" s="4"/>
      <c r="AT112" s="29"/>
      <c r="AU112" s="29"/>
      <c r="AV112" s="46"/>
      <c r="AW112" s="41" t="s">
        <v>22</v>
      </c>
      <c r="AX112" s="41">
        <v>0</v>
      </c>
      <c r="AY112" s="50"/>
    </row>
    <row r="113" spans="1:51" ht="30">
      <c r="A113" s="258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26"/>
      <c r="N113" s="94"/>
      <c r="O113" s="57" t="s">
        <v>100</v>
      </c>
      <c r="P113" s="56" t="s">
        <v>103</v>
      </c>
      <c r="Q113" s="4"/>
      <c r="R113" s="4"/>
      <c r="S113" s="18"/>
      <c r="T113" s="18"/>
      <c r="U113" s="18"/>
      <c r="V113" s="19"/>
      <c r="W113" s="4"/>
      <c r="X113" s="4"/>
      <c r="Y113" s="176"/>
      <c r="Z113" s="30"/>
      <c r="AA113" s="30"/>
      <c r="AB113" s="30"/>
      <c r="AC113" s="30"/>
      <c r="AD113" s="4"/>
      <c r="AE113" s="29"/>
      <c r="AF113" s="25"/>
      <c r="AG113" s="25"/>
      <c r="AH113" s="25"/>
      <c r="AI113" s="25"/>
      <c r="AJ113" s="25"/>
      <c r="AK113" s="4"/>
      <c r="AL113" s="58" t="s">
        <v>34</v>
      </c>
      <c r="AM113" s="56" t="s">
        <v>87</v>
      </c>
      <c r="AN113" s="176"/>
      <c r="AO113" s="16" t="s">
        <v>62</v>
      </c>
      <c r="AP113" s="16" t="s">
        <v>44</v>
      </c>
      <c r="AQ113" s="16">
        <v>1</v>
      </c>
      <c r="AR113" s="16">
        <f>AQ113*AQ111</f>
        <v>0.33333333333333331</v>
      </c>
      <c r="AS113" s="4"/>
      <c r="AT113" s="29"/>
      <c r="AU113" s="29"/>
      <c r="AV113" s="46"/>
      <c r="AW113" s="42" t="s">
        <v>23</v>
      </c>
      <c r="AX113" s="42">
        <f>X109+AM109+AU109</f>
        <v>1</v>
      </c>
      <c r="AY113" s="50"/>
    </row>
    <row r="114" spans="1:51" ht="30">
      <c r="A114" s="258"/>
      <c r="B114" s="185" t="s">
        <v>11</v>
      </c>
      <c r="C114" s="186"/>
      <c r="D114" s="6" t="s">
        <v>12</v>
      </c>
      <c r="E114" s="6">
        <v>1</v>
      </c>
      <c r="F114" s="6">
        <v>2</v>
      </c>
      <c r="G114" s="6">
        <v>3</v>
      </c>
      <c r="H114" s="6">
        <v>4</v>
      </c>
      <c r="I114" s="6">
        <v>5</v>
      </c>
      <c r="J114" s="6">
        <v>6</v>
      </c>
      <c r="K114" s="6">
        <v>7</v>
      </c>
      <c r="L114" s="6">
        <v>9</v>
      </c>
      <c r="M114" s="6">
        <v>10</v>
      </c>
      <c r="N114" s="94"/>
      <c r="O114" s="57" t="s">
        <v>101</v>
      </c>
      <c r="P114" s="56" t="s">
        <v>104</v>
      </c>
      <c r="Q114" s="4"/>
      <c r="R114" s="4"/>
      <c r="S114" s="18"/>
      <c r="T114" s="18"/>
      <c r="U114" s="18"/>
      <c r="V114" s="4"/>
      <c r="W114" s="4"/>
      <c r="X114" s="4"/>
      <c r="Y114" s="176"/>
      <c r="AB114" s="30"/>
      <c r="AC114" s="30"/>
      <c r="AD114" s="4"/>
      <c r="AE114" s="29"/>
      <c r="AF114" s="25"/>
      <c r="AG114" s="25"/>
      <c r="AH114" s="25"/>
      <c r="AI114" s="25"/>
      <c r="AJ114" s="25"/>
      <c r="AK114" s="4"/>
      <c r="AL114" s="103" t="s">
        <v>35</v>
      </c>
      <c r="AM114" s="84" t="s">
        <v>88</v>
      </c>
      <c r="AN114" s="176"/>
      <c r="AO114" s="19"/>
      <c r="AP114" s="19"/>
      <c r="AQ114" s="19"/>
      <c r="AR114" s="19"/>
      <c r="AS114" s="4"/>
      <c r="AT114" s="29"/>
      <c r="AU114" s="29"/>
      <c r="AV114" s="46"/>
      <c r="AW114" s="42" t="s">
        <v>24</v>
      </c>
      <c r="AX114" s="42">
        <f>X110+AM110+AU110</f>
        <v>6.6666666666666596E-2</v>
      </c>
      <c r="AY114" s="50"/>
    </row>
    <row r="115" spans="1:51">
      <c r="A115" s="258"/>
      <c r="B115" s="187"/>
      <c r="C115" s="188"/>
      <c r="D115" s="6" t="s">
        <v>13</v>
      </c>
      <c r="E115" s="35">
        <v>0</v>
      </c>
      <c r="F115" s="35">
        <v>0</v>
      </c>
      <c r="G115" s="35">
        <v>0.57999999999999996</v>
      </c>
      <c r="H115" s="35">
        <v>0.9</v>
      </c>
      <c r="I115" s="35">
        <v>1.1200000000000001</v>
      </c>
      <c r="J115" s="35">
        <v>1.24</v>
      </c>
      <c r="K115" s="35">
        <v>1.32</v>
      </c>
      <c r="L115" s="35">
        <v>1.46</v>
      </c>
      <c r="M115" s="35">
        <v>1.49</v>
      </c>
      <c r="N115" s="94"/>
      <c r="Q115" s="4"/>
      <c r="R115" s="4"/>
      <c r="S115" s="18"/>
      <c r="T115" s="18"/>
      <c r="U115" s="18"/>
      <c r="V115" s="4"/>
      <c r="W115" s="4"/>
      <c r="X115" s="4"/>
      <c r="Y115" s="176"/>
      <c r="AB115" s="30"/>
      <c r="AC115" s="30"/>
      <c r="AD115" s="4"/>
      <c r="AE115" s="29"/>
      <c r="AF115" s="25"/>
      <c r="AG115" s="25"/>
      <c r="AH115" s="25"/>
      <c r="AI115" s="25"/>
      <c r="AJ115" s="25"/>
      <c r="AK115" s="4"/>
      <c r="AL115" s="103" t="s">
        <v>36</v>
      </c>
      <c r="AM115" s="84" t="s">
        <v>89</v>
      </c>
      <c r="AN115" s="176"/>
      <c r="AO115" s="30"/>
      <c r="AP115" s="30"/>
      <c r="AQ115" s="30"/>
      <c r="AR115" s="30"/>
      <c r="AS115" s="4"/>
      <c r="AT115" s="29"/>
      <c r="AU115" s="29"/>
      <c r="AV115" s="46"/>
      <c r="AW115" s="41" t="s">
        <v>25</v>
      </c>
      <c r="AX115" s="41">
        <v>0</v>
      </c>
      <c r="AY115" s="50"/>
    </row>
    <row r="116" spans="1:51">
      <c r="A116" s="258"/>
      <c r="B116" s="189" t="s">
        <v>9</v>
      </c>
      <c r="C116" s="190"/>
      <c r="D116" s="7">
        <v>0.57999999999999996</v>
      </c>
      <c r="E116" s="191"/>
      <c r="F116" s="192"/>
      <c r="G116" s="192"/>
      <c r="H116" s="192"/>
      <c r="I116" s="192"/>
      <c r="J116" s="192"/>
      <c r="K116" s="48"/>
      <c r="L116" s="48"/>
      <c r="M116" s="48"/>
      <c r="N116" s="94"/>
      <c r="Q116" s="4"/>
      <c r="R116" s="4"/>
      <c r="S116" s="18"/>
      <c r="T116" s="18"/>
      <c r="U116" s="18"/>
      <c r="V116" s="4"/>
      <c r="W116" s="4"/>
      <c r="X116" s="4"/>
      <c r="Y116" s="176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103" t="s">
        <v>37</v>
      </c>
      <c r="AM116" s="84" t="s">
        <v>90</v>
      </c>
      <c r="AN116" s="176"/>
      <c r="AO116" s="156" t="s">
        <v>113</v>
      </c>
      <c r="AP116" s="157"/>
      <c r="AQ116" s="4"/>
      <c r="AR116" s="4"/>
      <c r="AS116" s="4"/>
      <c r="AT116" s="4"/>
      <c r="AU116" s="4"/>
      <c r="AV116" s="46"/>
      <c r="AW116" s="4"/>
      <c r="AX116" s="4"/>
      <c r="AY116" s="50"/>
    </row>
    <row r="117" spans="1:51" ht="30">
      <c r="A117" s="258"/>
      <c r="B117" s="52"/>
      <c r="C117" s="52"/>
      <c r="D117" s="52"/>
      <c r="E117" s="52"/>
      <c r="H117" s="52"/>
      <c r="I117" s="52"/>
      <c r="J117" s="52"/>
      <c r="K117" s="52"/>
      <c r="L117" s="52"/>
      <c r="M117" s="47"/>
      <c r="N117" s="94"/>
      <c r="Q117" s="4"/>
      <c r="R117" s="4"/>
      <c r="S117" s="18"/>
      <c r="T117" s="18"/>
      <c r="U117" s="18"/>
      <c r="V117" s="4"/>
      <c r="W117" s="4"/>
      <c r="X117" s="4"/>
      <c r="Y117" s="176"/>
      <c r="Z117" s="4"/>
      <c r="AC117" s="4"/>
      <c r="AD117" s="4"/>
      <c r="AE117" s="4"/>
      <c r="AF117" s="4"/>
      <c r="AG117" s="4"/>
      <c r="AH117" s="4"/>
      <c r="AI117" s="4"/>
      <c r="AJ117" s="4"/>
      <c r="AK117" s="4"/>
      <c r="AL117" s="58" t="s">
        <v>96</v>
      </c>
      <c r="AM117" s="56" t="s">
        <v>91</v>
      </c>
      <c r="AN117" s="176"/>
      <c r="AO117" s="44" t="s">
        <v>29</v>
      </c>
      <c r="AP117" s="44" t="s">
        <v>76</v>
      </c>
      <c r="AQ117" s="4"/>
      <c r="AR117" s="4"/>
      <c r="AS117" s="4"/>
      <c r="AT117" s="4"/>
      <c r="AU117" s="4"/>
      <c r="AV117" s="46"/>
      <c r="AW117" s="4"/>
      <c r="AX117" s="4"/>
      <c r="AY117" s="50"/>
    </row>
    <row r="118" spans="1:51" ht="30">
      <c r="A118" s="258"/>
      <c r="B118" s="161" t="s">
        <v>15</v>
      </c>
      <c r="C118" s="161"/>
      <c r="D118" s="161"/>
      <c r="E118" s="4"/>
      <c r="H118" s="4"/>
      <c r="I118" s="4"/>
      <c r="J118" s="4"/>
      <c r="K118" s="4"/>
      <c r="L118" s="4"/>
      <c r="M118" s="4"/>
      <c r="N118" s="94"/>
      <c r="Q118" s="4"/>
      <c r="R118" s="4"/>
      <c r="S118" s="18"/>
      <c r="T118" s="18"/>
      <c r="U118" s="18"/>
      <c r="V118" s="4"/>
      <c r="W118" s="4"/>
      <c r="X118" s="4"/>
      <c r="Y118" s="176"/>
      <c r="Z118" s="227" t="s">
        <v>182</v>
      </c>
      <c r="AA118" s="228"/>
      <c r="AC118" s="4"/>
      <c r="AD118" s="4"/>
      <c r="AE118" s="4"/>
      <c r="AF118" s="4"/>
      <c r="AG118" s="4"/>
      <c r="AH118" s="4"/>
      <c r="AI118" s="4"/>
      <c r="AJ118" s="4"/>
      <c r="AK118" s="4"/>
      <c r="AL118" s="103" t="s">
        <v>97</v>
      </c>
      <c r="AM118" s="84" t="s">
        <v>92</v>
      </c>
      <c r="AN118" s="176"/>
      <c r="AO118" s="44" t="s">
        <v>30</v>
      </c>
      <c r="AP118" s="44" t="s">
        <v>79</v>
      </c>
      <c r="AQ118" s="4"/>
      <c r="AR118" s="4"/>
      <c r="AS118" s="4"/>
      <c r="AT118" s="4"/>
      <c r="AU118" s="4"/>
      <c r="AV118" s="46"/>
      <c r="AW118" s="4"/>
      <c r="AX118" s="4"/>
      <c r="AY118" s="50"/>
    </row>
    <row r="119" spans="1:51" ht="30">
      <c r="A119" s="258"/>
      <c r="B119" s="5" t="s">
        <v>10</v>
      </c>
      <c r="C119" s="8">
        <f>(C112-3)/3</f>
        <v>0</v>
      </c>
      <c r="D119" s="77">
        <f>C119*100</f>
        <v>0</v>
      </c>
      <c r="E119" s="4"/>
      <c r="H119" s="4"/>
      <c r="I119" s="4"/>
      <c r="J119" s="4"/>
      <c r="K119" s="4"/>
      <c r="L119" s="4"/>
      <c r="M119" s="4"/>
      <c r="N119" s="94"/>
      <c r="Q119" s="4"/>
      <c r="R119" s="4"/>
      <c r="S119" s="18"/>
      <c r="T119" s="18"/>
      <c r="U119" s="18"/>
      <c r="V119" s="4"/>
      <c r="W119" s="4"/>
      <c r="X119" s="4"/>
      <c r="Y119" s="176"/>
      <c r="Z119" s="225" t="s">
        <v>224</v>
      </c>
      <c r="AA119" s="226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103" t="s">
        <v>98</v>
      </c>
      <c r="AM119" s="84" t="s">
        <v>93</v>
      </c>
      <c r="AN119" s="176"/>
      <c r="AO119" s="44" t="s">
        <v>31</v>
      </c>
      <c r="AP119" s="44" t="s">
        <v>82</v>
      </c>
      <c r="AQ119" s="4"/>
      <c r="AR119" s="4"/>
      <c r="AS119" s="4"/>
      <c r="AT119" s="4"/>
      <c r="AU119" s="4"/>
      <c r="AV119" s="46"/>
      <c r="AW119" s="4"/>
      <c r="AX119" s="4"/>
      <c r="AY119" s="50"/>
    </row>
    <row r="120" spans="1:51">
      <c r="A120" s="259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96"/>
      <c r="N120" s="49"/>
      <c r="O120" s="96"/>
      <c r="P120" s="96"/>
      <c r="Q120" s="96"/>
      <c r="R120" s="96"/>
      <c r="S120" s="79"/>
      <c r="T120" s="79"/>
      <c r="U120" s="79"/>
      <c r="V120" s="96"/>
      <c r="W120" s="96"/>
      <c r="X120" s="96"/>
      <c r="Y120" s="177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51"/>
    </row>
  </sheetData>
  <mergeCells count="169">
    <mergeCell ref="AO3:AR3"/>
    <mergeCell ref="AT3:AU3"/>
    <mergeCell ref="AW3:AX3"/>
    <mergeCell ref="AB4:AC4"/>
    <mergeCell ref="AQ4:AR4"/>
    <mergeCell ref="AO16:AP16"/>
    <mergeCell ref="A1:AY1"/>
    <mergeCell ref="A2:A20"/>
    <mergeCell ref="B2:AY2"/>
    <mergeCell ref="F3:F7"/>
    <mergeCell ref="O3:P3"/>
    <mergeCell ref="R3:U3"/>
    <mergeCell ref="W3:X3"/>
    <mergeCell ref="Y3:Y20"/>
    <mergeCell ref="Z3:AC3"/>
    <mergeCell ref="AE3:AJ3"/>
    <mergeCell ref="B11:C11"/>
    <mergeCell ref="O11:P11"/>
    <mergeCell ref="AL12:AM12"/>
    <mergeCell ref="B13:L13"/>
    <mergeCell ref="B14:C15"/>
    <mergeCell ref="B16:C16"/>
    <mergeCell ref="E16:J16"/>
    <mergeCell ref="AL3:AM3"/>
    <mergeCell ref="AN3:AN19"/>
    <mergeCell ref="B18:D18"/>
    <mergeCell ref="Z18:AA18"/>
    <mergeCell ref="Z19:AA19"/>
    <mergeCell ref="B20:L20"/>
    <mergeCell ref="A22:A40"/>
    <mergeCell ref="B22:AY22"/>
    <mergeCell ref="F23:F27"/>
    <mergeCell ref="O23:P23"/>
    <mergeCell ref="R23:U23"/>
    <mergeCell ref="W23:X23"/>
    <mergeCell ref="B33:L33"/>
    <mergeCell ref="B34:C35"/>
    <mergeCell ref="B36:C36"/>
    <mergeCell ref="E36:J36"/>
    <mergeCell ref="AO36:AP36"/>
    <mergeCell ref="B38:D38"/>
    <mergeCell ref="Z38:AA38"/>
    <mergeCell ref="AT23:AU23"/>
    <mergeCell ref="AW23:AX23"/>
    <mergeCell ref="AB24:AC24"/>
    <mergeCell ref="AQ24:AR24"/>
    <mergeCell ref="B31:C31"/>
    <mergeCell ref="O31:P31"/>
    <mergeCell ref="Y23:Y40"/>
    <mergeCell ref="Z23:AC23"/>
    <mergeCell ref="AE23:AJ23"/>
    <mergeCell ref="AL23:AM23"/>
    <mergeCell ref="AN23:AN39"/>
    <mergeCell ref="AO23:AR23"/>
    <mergeCell ref="AL32:AM32"/>
    <mergeCell ref="Z39:AA39"/>
    <mergeCell ref="AO43:AR43"/>
    <mergeCell ref="AT43:AU43"/>
    <mergeCell ref="AW43:AX43"/>
    <mergeCell ref="AB44:AC44"/>
    <mergeCell ref="AQ44:AR44"/>
    <mergeCell ref="AO56:AP56"/>
    <mergeCell ref="B40:L40"/>
    <mergeCell ref="A42:A60"/>
    <mergeCell ref="B42:AY42"/>
    <mergeCell ref="F43:F47"/>
    <mergeCell ref="O43:P43"/>
    <mergeCell ref="R43:U43"/>
    <mergeCell ref="W43:X43"/>
    <mergeCell ref="Y43:Y60"/>
    <mergeCell ref="Z43:AC43"/>
    <mergeCell ref="AE43:AJ43"/>
    <mergeCell ref="B51:C51"/>
    <mergeCell ref="O51:P51"/>
    <mergeCell ref="AL52:AM52"/>
    <mergeCell ref="B53:L53"/>
    <mergeCell ref="B54:C55"/>
    <mergeCell ref="B56:C56"/>
    <mergeCell ref="E56:J56"/>
    <mergeCell ref="AL43:AM43"/>
    <mergeCell ref="AN43:AN59"/>
    <mergeCell ref="B58:D58"/>
    <mergeCell ref="Z58:AA58"/>
    <mergeCell ref="Z59:AA59"/>
    <mergeCell ref="B60:L60"/>
    <mergeCell ref="A62:A80"/>
    <mergeCell ref="B62:AY62"/>
    <mergeCell ref="F63:F67"/>
    <mergeCell ref="O63:P63"/>
    <mergeCell ref="R63:U63"/>
    <mergeCell ref="W63:X63"/>
    <mergeCell ref="B73:L73"/>
    <mergeCell ref="B74:C75"/>
    <mergeCell ref="B76:C76"/>
    <mergeCell ref="E76:J76"/>
    <mergeCell ref="AO76:AP76"/>
    <mergeCell ref="B78:D78"/>
    <mergeCell ref="Z78:AA78"/>
    <mergeCell ref="AT63:AU63"/>
    <mergeCell ref="AW63:AX63"/>
    <mergeCell ref="AB64:AC64"/>
    <mergeCell ref="AQ64:AR64"/>
    <mergeCell ref="B71:C71"/>
    <mergeCell ref="O71:P71"/>
    <mergeCell ref="Y63:Y80"/>
    <mergeCell ref="Z63:AC63"/>
    <mergeCell ref="AE63:AJ63"/>
    <mergeCell ref="AL63:AM63"/>
    <mergeCell ref="AN63:AN79"/>
    <mergeCell ref="AO63:AR63"/>
    <mergeCell ref="AL72:AM72"/>
    <mergeCell ref="Z79:AA79"/>
    <mergeCell ref="AO83:AR83"/>
    <mergeCell ref="AT83:AU83"/>
    <mergeCell ref="B80:L80"/>
    <mergeCell ref="A82:A100"/>
    <mergeCell ref="B82:AY82"/>
    <mergeCell ref="F83:F87"/>
    <mergeCell ref="O83:P83"/>
    <mergeCell ref="R83:U83"/>
    <mergeCell ref="W83:X83"/>
    <mergeCell ref="Y83:Y100"/>
    <mergeCell ref="Z83:AC83"/>
    <mergeCell ref="AE83:AJ83"/>
    <mergeCell ref="B91:C91"/>
    <mergeCell ref="O91:P91"/>
    <mergeCell ref="AL92:AM92"/>
    <mergeCell ref="B93:L93"/>
    <mergeCell ref="B94:C95"/>
    <mergeCell ref="B96:C96"/>
    <mergeCell ref="E96:J96"/>
    <mergeCell ref="AL83:AM83"/>
    <mergeCell ref="AN83:AN99"/>
    <mergeCell ref="B98:D98"/>
    <mergeCell ref="AL112:AM112"/>
    <mergeCell ref="Z119:AA119"/>
    <mergeCell ref="B120:L120"/>
    <mergeCell ref="B113:L113"/>
    <mergeCell ref="B114:C115"/>
    <mergeCell ref="B116:C116"/>
    <mergeCell ref="E116:J116"/>
    <mergeCell ref="AW83:AX83"/>
    <mergeCell ref="AB84:AC84"/>
    <mergeCell ref="AQ84:AR84"/>
    <mergeCell ref="AO96:AP96"/>
    <mergeCell ref="AO116:AP116"/>
    <mergeCell ref="B118:D118"/>
    <mergeCell ref="Z118:AA118"/>
    <mergeCell ref="AT103:AU103"/>
    <mergeCell ref="Z98:AA98"/>
    <mergeCell ref="Z99:AA99"/>
    <mergeCell ref="B100:L100"/>
    <mergeCell ref="A102:A120"/>
    <mergeCell ref="B102:AY102"/>
    <mergeCell ref="F103:F107"/>
    <mergeCell ref="O103:P103"/>
    <mergeCell ref="R103:U103"/>
    <mergeCell ref="W103:X103"/>
    <mergeCell ref="AW103:AX103"/>
    <mergeCell ref="AB104:AC104"/>
    <mergeCell ref="AQ104:AR104"/>
    <mergeCell ref="B111:C111"/>
    <mergeCell ref="O111:P111"/>
    <mergeCell ref="Y103:Y120"/>
    <mergeCell ref="Z103:AC103"/>
    <mergeCell ref="AE103:AJ103"/>
    <mergeCell ref="AL103:AM103"/>
    <mergeCell ref="AN103:AN119"/>
    <mergeCell ref="AO103:AR10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F9" sqref="F9"/>
    </sheetView>
  </sheetViews>
  <sheetFormatPr baseColWidth="10" defaultRowHeight="15" x14ac:dyDescent="0"/>
  <sheetData>
    <row r="1" spans="1:14">
      <c r="A1" s="234" t="s">
        <v>128</v>
      </c>
      <c r="B1" s="234" t="s">
        <v>114</v>
      </c>
      <c r="C1" s="234"/>
      <c r="D1" s="234"/>
      <c r="E1" s="234"/>
      <c r="F1" s="234"/>
      <c r="G1" s="235"/>
      <c r="H1" s="238"/>
    </row>
    <row r="2" spans="1:14">
      <c r="A2" s="234"/>
      <c r="B2" s="236" t="s">
        <v>76</v>
      </c>
      <c r="C2" s="236"/>
      <c r="D2" s="236" t="s">
        <v>79</v>
      </c>
      <c r="E2" s="236"/>
      <c r="F2" s="236" t="s">
        <v>82</v>
      </c>
      <c r="G2" s="237"/>
      <c r="H2" s="238"/>
    </row>
    <row r="3" spans="1:14" ht="60">
      <c r="A3" s="6" t="s">
        <v>57</v>
      </c>
      <c r="B3" s="95" t="s">
        <v>143</v>
      </c>
      <c r="C3" s="95" t="s">
        <v>144</v>
      </c>
      <c r="D3" s="95" t="s">
        <v>145</v>
      </c>
      <c r="E3" s="95" t="s">
        <v>146</v>
      </c>
      <c r="F3" s="95" t="s">
        <v>154</v>
      </c>
      <c r="G3" s="89" t="s">
        <v>155</v>
      </c>
      <c r="H3" s="238"/>
    </row>
    <row r="4" spans="1:14">
      <c r="A4" s="35" t="s">
        <v>131</v>
      </c>
      <c r="B4" s="37" t="s">
        <v>121</v>
      </c>
      <c r="C4" s="37"/>
      <c r="D4" s="37" t="s">
        <v>121</v>
      </c>
      <c r="E4" s="37"/>
      <c r="F4" s="37" t="s">
        <v>121</v>
      </c>
      <c r="G4" s="90"/>
      <c r="H4" s="92"/>
    </row>
    <row r="5" spans="1:14">
      <c r="A5" s="35" t="s">
        <v>129</v>
      </c>
      <c r="B5" s="37" t="s">
        <v>121</v>
      </c>
      <c r="C5" s="37"/>
      <c r="D5" s="37" t="s">
        <v>121</v>
      </c>
      <c r="E5" s="37"/>
      <c r="F5" s="37" t="s">
        <v>121</v>
      </c>
      <c r="G5" s="90"/>
      <c r="H5" s="92"/>
    </row>
    <row r="6" spans="1:14">
      <c r="A6" s="35" t="s">
        <v>130</v>
      </c>
      <c r="B6" s="37" t="s">
        <v>121</v>
      </c>
      <c r="C6" s="37"/>
      <c r="D6" s="37" t="s">
        <v>121</v>
      </c>
      <c r="E6" s="37"/>
      <c r="F6" s="37" t="s">
        <v>121</v>
      </c>
      <c r="G6" s="90"/>
      <c r="H6" s="92"/>
    </row>
    <row r="7" spans="1:14">
      <c r="A7" s="35" t="s">
        <v>132</v>
      </c>
      <c r="B7" s="37" t="s">
        <v>121</v>
      </c>
      <c r="C7" s="37"/>
      <c r="D7" s="37" t="s">
        <v>121</v>
      </c>
      <c r="E7" s="37"/>
      <c r="F7" s="37" t="s">
        <v>121</v>
      </c>
      <c r="G7" s="90"/>
      <c r="H7" s="92"/>
    </row>
    <row r="8" spans="1:14">
      <c r="A8" s="35" t="s">
        <v>133</v>
      </c>
      <c r="B8" s="37" t="s">
        <v>121</v>
      </c>
      <c r="C8" s="37"/>
      <c r="D8" s="37" t="s">
        <v>121</v>
      </c>
      <c r="E8" s="37"/>
      <c r="F8" s="37" t="s">
        <v>121</v>
      </c>
      <c r="G8" s="90"/>
      <c r="H8" s="92"/>
    </row>
    <row r="9" spans="1:14">
      <c r="A9" s="81" t="s">
        <v>134</v>
      </c>
      <c r="B9" s="37" t="s">
        <v>121</v>
      </c>
      <c r="C9" s="37"/>
      <c r="D9" s="37" t="s">
        <v>121</v>
      </c>
      <c r="E9" s="37"/>
      <c r="F9" s="37" t="s">
        <v>121</v>
      </c>
      <c r="G9" s="90"/>
      <c r="H9" s="92"/>
    </row>
    <row r="10" spans="1:14">
      <c r="G10" s="78"/>
    </row>
    <row r="11" spans="1:14">
      <c r="A11" s="243" t="s">
        <v>128</v>
      </c>
      <c r="B11" s="245" t="s">
        <v>127</v>
      </c>
      <c r="C11" s="246"/>
      <c r="D11" s="246"/>
      <c r="E11" s="246"/>
      <c r="F11" s="246"/>
      <c r="G11" s="246"/>
      <c r="H11" s="246"/>
      <c r="I11" s="246"/>
      <c r="J11" s="246"/>
      <c r="K11" s="246"/>
      <c r="L11" s="246"/>
      <c r="M11" s="246"/>
      <c r="N11" s="247"/>
    </row>
    <row r="12" spans="1:14">
      <c r="A12" s="244"/>
      <c r="B12" s="248"/>
      <c r="C12" s="249"/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250"/>
    </row>
    <row r="13" spans="1:14">
      <c r="A13" s="95" t="s">
        <v>57</v>
      </c>
      <c r="B13" s="251"/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3"/>
    </row>
    <row r="14" spans="1:14" ht="43" customHeight="1">
      <c r="A14" s="98" t="s">
        <v>131</v>
      </c>
      <c r="B14" s="239" t="s">
        <v>142</v>
      </c>
      <c r="C14" s="240"/>
      <c r="D14" s="241"/>
      <c r="E14" s="11" t="s">
        <v>224</v>
      </c>
      <c r="F14" s="11" t="s">
        <v>201</v>
      </c>
      <c r="G14" s="9" t="s">
        <v>207</v>
      </c>
      <c r="H14" s="242" t="s">
        <v>209</v>
      </c>
      <c r="I14" s="242"/>
      <c r="J14" s="242"/>
      <c r="K14" s="242"/>
      <c r="L14" s="242"/>
      <c r="M14" s="242"/>
      <c r="N14" s="242"/>
    </row>
    <row r="15" spans="1:14" ht="43" customHeight="1">
      <c r="A15" s="98" t="s">
        <v>129</v>
      </c>
      <c r="B15" s="239" t="s">
        <v>142</v>
      </c>
      <c r="C15" s="240"/>
      <c r="D15" s="241"/>
      <c r="E15" s="11" t="s">
        <v>224</v>
      </c>
      <c r="F15" s="11" t="s">
        <v>201</v>
      </c>
      <c r="G15" s="9" t="s">
        <v>239</v>
      </c>
      <c r="H15" s="242" t="s">
        <v>253</v>
      </c>
      <c r="I15" s="242"/>
      <c r="J15" s="242"/>
      <c r="K15" s="242"/>
      <c r="L15" s="242"/>
      <c r="M15" s="242"/>
      <c r="N15" s="242"/>
    </row>
    <row r="16" spans="1:14" ht="43" customHeight="1">
      <c r="A16" s="98" t="s">
        <v>130</v>
      </c>
      <c r="B16" s="239" t="s">
        <v>142</v>
      </c>
      <c r="C16" s="240"/>
      <c r="D16" s="241"/>
      <c r="E16" s="11" t="s">
        <v>224</v>
      </c>
      <c r="F16" s="11" t="s">
        <v>201</v>
      </c>
      <c r="G16" s="9" t="s">
        <v>240</v>
      </c>
      <c r="H16" s="242" t="s">
        <v>254</v>
      </c>
      <c r="I16" s="242"/>
      <c r="J16" s="242"/>
      <c r="K16" s="242"/>
      <c r="L16" s="242"/>
      <c r="M16" s="242"/>
      <c r="N16" s="242"/>
    </row>
    <row r="17" spans="1:14" ht="43" customHeight="1">
      <c r="A17" s="98" t="s">
        <v>132</v>
      </c>
      <c r="B17" s="239" t="s">
        <v>142</v>
      </c>
      <c r="C17" s="240"/>
      <c r="D17" s="241"/>
      <c r="E17" s="11" t="s">
        <v>224</v>
      </c>
      <c r="F17" s="11" t="s">
        <v>201</v>
      </c>
      <c r="G17" s="9" t="s">
        <v>243</v>
      </c>
      <c r="H17" s="242" t="s">
        <v>255</v>
      </c>
      <c r="I17" s="242"/>
      <c r="J17" s="242"/>
      <c r="K17" s="242"/>
      <c r="L17" s="242"/>
      <c r="M17" s="242"/>
      <c r="N17" s="242"/>
    </row>
    <row r="18" spans="1:14" ht="43" customHeight="1">
      <c r="A18" s="98" t="s">
        <v>133</v>
      </c>
      <c r="B18" s="239" t="s">
        <v>142</v>
      </c>
      <c r="C18" s="240"/>
      <c r="D18" s="241"/>
      <c r="E18" s="11" t="s">
        <v>224</v>
      </c>
      <c r="F18" s="11" t="s">
        <v>201</v>
      </c>
      <c r="G18" s="9" t="s">
        <v>241</v>
      </c>
      <c r="H18" s="242" t="s">
        <v>256</v>
      </c>
      <c r="I18" s="242"/>
      <c r="J18" s="242"/>
      <c r="K18" s="242"/>
      <c r="L18" s="242"/>
      <c r="M18" s="242"/>
      <c r="N18" s="242"/>
    </row>
    <row r="19" spans="1:14" ht="43" customHeight="1">
      <c r="A19" s="98" t="s">
        <v>134</v>
      </c>
      <c r="B19" s="239" t="s">
        <v>142</v>
      </c>
      <c r="C19" s="240"/>
      <c r="D19" s="241"/>
      <c r="E19" s="11" t="s">
        <v>224</v>
      </c>
      <c r="F19" s="11" t="s">
        <v>201</v>
      </c>
      <c r="G19" s="9" t="s">
        <v>242</v>
      </c>
      <c r="H19" s="242" t="s">
        <v>257</v>
      </c>
      <c r="I19" s="242"/>
      <c r="J19" s="242"/>
      <c r="K19" s="242"/>
      <c r="L19" s="242"/>
      <c r="M19" s="242"/>
      <c r="N19" s="242"/>
    </row>
  </sheetData>
  <mergeCells count="20">
    <mergeCell ref="A1:A2"/>
    <mergeCell ref="B1:G1"/>
    <mergeCell ref="H1:H3"/>
    <mergeCell ref="B2:C2"/>
    <mergeCell ref="D2:E2"/>
    <mergeCell ref="F2:G2"/>
    <mergeCell ref="A11:A12"/>
    <mergeCell ref="B11:N13"/>
    <mergeCell ref="B14:D14"/>
    <mergeCell ref="H14:N14"/>
    <mergeCell ref="B15:D15"/>
    <mergeCell ref="H15:N15"/>
    <mergeCell ref="B19:D19"/>
    <mergeCell ref="H19:N19"/>
    <mergeCell ref="B16:D16"/>
    <mergeCell ref="H16:N16"/>
    <mergeCell ref="B17:D17"/>
    <mergeCell ref="H17:N17"/>
    <mergeCell ref="B18:D18"/>
    <mergeCell ref="H18:N1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0"/>
  <sheetViews>
    <sheetView topLeftCell="AK62" workbookViewId="0">
      <selection activeCell="AX114" sqref="AX114"/>
    </sheetView>
  </sheetViews>
  <sheetFormatPr baseColWidth="10" defaultRowHeight="15" x14ac:dyDescent="0"/>
  <cols>
    <col min="1" max="1" width="2.33203125" customWidth="1"/>
    <col min="14" max="14" width="1.5" customWidth="1"/>
    <col min="17" max="17" width="1.33203125" customWidth="1"/>
    <col min="25" max="25" width="1.33203125" customWidth="1"/>
    <col min="30" max="30" width="1.5" customWidth="1"/>
    <col min="32" max="36" width="5.83203125" customWidth="1"/>
    <col min="37" max="37" width="1.5" customWidth="1"/>
    <col min="40" max="40" width="1.5" customWidth="1"/>
    <col min="42" max="42" width="13.83203125" customWidth="1"/>
    <col min="45" max="45" width="1.5" customWidth="1"/>
    <col min="46" max="46" width="8.1640625" customWidth="1"/>
    <col min="48" max="48" width="1.5" customWidth="1"/>
    <col min="51" max="51" width="1.5" customWidth="1"/>
  </cols>
  <sheetData>
    <row r="1" spans="1:51" ht="25">
      <c r="A1" s="231" t="s">
        <v>246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3"/>
    </row>
    <row r="2" spans="1:51" ht="20">
      <c r="A2" s="257"/>
      <c r="B2" s="168" t="s">
        <v>137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9"/>
    </row>
    <row r="3" spans="1:51" ht="48" customHeight="1">
      <c r="A3" s="258"/>
      <c r="B3" s="35" t="s">
        <v>0</v>
      </c>
      <c r="C3" s="35" t="s">
        <v>1</v>
      </c>
      <c r="D3" s="35" t="s">
        <v>2</v>
      </c>
      <c r="E3" s="35" t="s">
        <v>3</v>
      </c>
      <c r="F3" s="170" t="s">
        <v>8</v>
      </c>
      <c r="G3" s="35" t="s">
        <v>0</v>
      </c>
      <c r="H3" s="35" t="s">
        <v>1</v>
      </c>
      <c r="I3" s="35" t="s">
        <v>2</v>
      </c>
      <c r="J3" s="35" t="s">
        <v>3</v>
      </c>
      <c r="K3" s="35" t="s">
        <v>4</v>
      </c>
      <c r="L3" s="10" t="s">
        <v>5</v>
      </c>
      <c r="M3" s="23"/>
      <c r="N3" s="94"/>
      <c r="O3" s="156" t="s">
        <v>114</v>
      </c>
      <c r="P3" s="157"/>
      <c r="Q3" s="3"/>
      <c r="R3" s="171" t="s">
        <v>46</v>
      </c>
      <c r="S3" s="172"/>
      <c r="T3" s="172"/>
      <c r="U3" s="173"/>
      <c r="V3" s="3"/>
      <c r="W3" s="174" t="s">
        <v>52</v>
      </c>
      <c r="X3" s="175"/>
      <c r="Y3" s="176"/>
      <c r="Z3" s="178" t="s">
        <v>48</v>
      </c>
      <c r="AA3" s="179"/>
      <c r="AB3" s="179"/>
      <c r="AC3" s="180"/>
      <c r="AD3" s="3"/>
      <c r="AE3" s="178" t="s">
        <v>54</v>
      </c>
      <c r="AF3" s="179"/>
      <c r="AG3" s="179"/>
      <c r="AH3" s="179"/>
      <c r="AI3" s="179"/>
      <c r="AJ3" s="180"/>
      <c r="AK3" s="3"/>
      <c r="AL3" s="174" t="s">
        <v>55</v>
      </c>
      <c r="AM3" s="175"/>
      <c r="AN3" s="176"/>
      <c r="AO3" s="178" t="s">
        <v>49</v>
      </c>
      <c r="AP3" s="179"/>
      <c r="AQ3" s="179"/>
      <c r="AR3" s="180"/>
      <c r="AS3" s="4"/>
      <c r="AT3" s="174" t="s">
        <v>51</v>
      </c>
      <c r="AU3" s="175"/>
      <c r="AV3" s="36"/>
      <c r="AW3" s="174" t="s">
        <v>27</v>
      </c>
      <c r="AX3" s="175"/>
      <c r="AY3" s="50"/>
    </row>
    <row r="4" spans="1:51" ht="30">
      <c r="A4" s="258"/>
      <c r="B4" s="35" t="s">
        <v>1</v>
      </c>
      <c r="C4" s="2">
        <v>1</v>
      </c>
      <c r="D4" s="37">
        <v>3</v>
      </c>
      <c r="E4" s="37">
        <v>3</v>
      </c>
      <c r="F4" s="170"/>
      <c r="G4" s="35" t="s">
        <v>1</v>
      </c>
      <c r="H4" s="38">
        <f>C4/C7</f>
        <v>0.60000000000000009</v>
      </c>
      <c r="I4" s="37">
        <f>D4/D7</f>
        <v>0.6</v>
      </c>
      <c r="J4" s="37">
        <f>E4/E7</f>
        <v>0.6</v>
      </c>
      <c r="K4" s="37">
        <f>SUM(H4:J4)</f>
        <v>1.8000000000000003</v>
      </c>
      <c r="L4" s="2">
        <f>K4/C9</f>
        <v>0.60000000000000009</v>
      </c>
      <c r="M4" s="24"/>
      <c r="N4" s="94"/>
      <c r="O4" s="58" t="s">
        <v>17</v>
      </c>
      <c r="P4" s="56" t="s">
        <v>78</v>
      </c>
      <c r="Q4" s="18"/>
      <c r="R4" s="17" t="s">
        <v>26</v>
      </c>
      <c r="S4" s="35" t="s">
        <v>1</v>
      </c>
      <c r="T4" s="35" t="s">
        <v>2</v>
      </c>
      <c r="U4" s="35" t="s">
        <v>3</v>
      </c>
      <c r="V4" s="13"/>
      <c r="W4" s="32" t="s">
        <v>26</v>
      </c>
      <c r="X4" s="97" t="s">
        <v>53</v>
      </c>
      <c r="Y4" s="176"/>
      <c r="Z4" s="35" t="s">
        <v>32</v>
      </c>
      <c r="AA4" s="98" t="s">
        <v>47</v>
      </c>
      <c r="AB4" s="178" t="s">
        <v>43</v>
      </c>
      <c r="AC4" s="180"/>
      <c r="AD4" s="4"/>
      <c r="AE4" s="10" t="s">
        <v>26</v>
      </c>
      <c r="AF4" s="35" t="s">
        <v>35</v>
      </c>
      <c r="AG4" s="35" t="s">
        <v>36</v>
      </c>
      <c r="AH4" s="35" t="s">
        <v>37</v>
      </c>
      <c r="AI4" s="35" t="s">
        <v>97</v>
      </c>
      <c r="AJ4" s="35" t="s">
        <v>98</v>
      </c>
      <c r="AK4" s="4"/>
      <c r="AL4" s="10" t="s">
        <v>26</v>
      </c>
      <c r="AM4" s="97" t="s">
        <v>53</v>
      </c>
      <c r="AN4" s="176"/>
      <c r="AO4" s="10" t="s">
        <v>28</v>
      </c>
      <c r="AP4" s="10" t="s">
        <v>47</v>
      </c>
      <c r="AQ4" s="181" t="s">
        <v>43</v>
      </c>
      <c r="AR4" s="182"/>
      <c r="AS4" s="4"/>
      <c r="AT4" s="35" t="s">
        <v>26</v>
      </c>
      <c r="AU4" s="97" t="s">
        <v>53</v>
      </c>
      <c r="AV4" s="36"/>
      <c r="AW4" s="98" t="s">
        <v>26</v>
      </c>
      <c r="AX4" s="98" t="s">
        <v>50</v>
      </c>
      <c r="AY4" s="50"/>
    </row>
    <row r="5" spans="1:51">
      <c r="A5" s="258"/>
      <c r="B5" s="35" t="s">
        <v>2</v>
      </c>
      <c r="C5" s="37">
        <f>1/D4</f>
        <v>0.33333333333333331</v>
      </c>
      <c r="D5" s="2">
        <v>1</v>
      </c>
      <c r="E5" s="37">
        <v>1</v>
      </c>
      <c r="F5" s="170"/>
      <c r="G5" s="35" t="s">
        <v>2</v>
      </c>
      <c r="H5" s="37">
        <f>C5/C7</f>
        <v>0.2</v>
      </c>
      <c r="I5" s="38">
        <f>D5/D7</f>
        <v>0.2</v>
      </c>
      <c r="J5" s="37">
        <f>E5/E7</f>
        <v>0.2</v>
      </c>
      <c r="K5" s="37">
        <f>SUM(H5:J5)</f>
        <v>0.60000000000000009</v>
      </c>
      <c r="L5" s="2">
        <f>K5/C9</f>
        <v>0.20000000000000004</v>
      </c>
      <c r="M5" s="24"/>
      <c r="N5" s="94"/>
      <c r="O5" s="58" t="s">
        <v>18</v>
      </c>
      <c r="P5" s="56" t="s">
        <v>77</v>
      </c>
      <c r="Q5" s="18"/>
      <c r="R5" s="11" t="s">
        <v>17</v>
      </c>
      <c r="S5" s="9">
        <v>1</v>
      </c>
      <c r="T5" s="9">
        <v>-0.5</v>
      </c>
      <c r="U5" s="9">
        <v>0</v>
      </c>
      <c r="V5" s="3"/>
      <c r="W5" s="11" t="s">
        <v>17</v>
      </c>
      <c r="X5" s="1">
        <f>(S5*L4)+(T5*L5)+(U5*L6)</f>
        <v>0.50000000000000011</v>
      </c>
      <c r="Y5" s="176"/>
      <c r="Z5" s="15" t="s">
        <v>34</v>
      </c>
      <c r="AA5" s="15">
        <v>1</v>
      </c>
      <c r="AB5" s="15">
        <f>1/(1+AA5)</f>
        <v>0.5</v>
      </c>
      <c r="AC5" s="15"/>
      <c r="AD5" s="4"/>
      <c r="AE5" s="11" t="s">
        <v>17</v>
      </c>
      <c r="AF5" s="28">
        <v>0</v>
      </c>
      <c r="AG5" s="28">
        <v>0</v>
      </c>
      <c r="AH5" s="28">
        <v>-1</v>
      </c>
      <c r="AI5" s="28">
        <v>0</v>
      </c>
      <c r="AJ5" s="28">
        <v>1</v>
      </c>
      <c r="AK5" s="4"/>
      <c r="AL5" s="11" t="s">
        <v>17</v>
      </c>
      <c r="AM5" s="1">
        <f>(AF5*AC6)+(AG5*AC7)+(AC8*AH5)+(AI5*AC10)+(AC11*AJ5)</f>
        <v>-0.16666666666666669</v>
      </c>
      <c r="AN5" s="176"/>
      <c r="AO5" s="15" t="s">
        <v>29</v>
      </c>
      <c r="AP5" s="15">
        <v>1</v>
      </c>
      <c r="AQ5" s="15">
        <f>1/(1+AP5)</f>
        <v>0.5</v>
      </c>
      <c r="AR5" s="15"/>
      <c r="AS5" s="4"/>
      <c r="AT5" s="11" t="s">
        <v>17</v>
      </c>
      <c r="AU5" s="1">
        <f>AR6</f>
        <v>0.5</v>
      </c>
      <c r="AV5" s="36"/>
      <c r="AW5" s="40" t="s">
        <v>63</v>
      </c>
      <c r="AX5" s="40">
        <v>0</v>
      </c>
      <c r="AY5" s="50"/>
    </row>
    <row r="6" spans="1:51" ht="30">
      <c r="A6" s="258"/>
      <c r="B6" s="35" t="s">
        <v>3</v>
      </c>
      <c r="C6" s="37">
        <f>1/E4</f>
        <v>0.33333333333333331</v>
      </c>
      <c r="D6" s="37">
        <f>1/E5</f>
        <v>1</v>
      </c>
      <c r="E6" s="2">
        <v>1</v>
      </c>
      <c r="F6" s="170"/>
      <c r="G6" s="35" t="s">
        <v>3</v>
      </c>
      <c r="H6" s="37">
        <f>C6/C7</f>
        <v>0.2</v>
      </c>
      <c r="I6" s="37">
        <f>D6/D7</f>
        <v>0.2</v>
      </c>
      <c r="J6" s="38">
        <f>E6/E7</f>
        <v>0.2</v>
      </c>
      <c r="K6" s="37">
        <f>SUM(H6:J6)</f>
        <v>0.60000000000000009</v>
      </c>
      <c r="L6" s="2">
        <f>K6/C9</f>
        <v>0.20000000000000004</v>
      </c>
      <c r="M6" s="24"/>
      <c r="N6" s="94"/>
      <c r="O6" s="58" t="s">
        <v>20</v>
      </c>
      <c r="P6" s="56" t="s">
        <v>80</v>
      </c>
      <c r="Q6" s="18"/>
      <c r="R6" s="11" t="s">
        <v>18</v>
      </c>
      <c r="S6" s="9">
        <v>-0.5</v>
      </c>
      <c r="T6" s="9">
        <v>1</v>
      </c>
      <c r="U6" s="9">
        <v>0</v>
      </c>
      <c r="V6" s="19"/>
      <c r="W6" s="11" t="s">
        <v>18</v>
      </c>
      <c r="X6" s="1">
        <f>(S6*L4)+(T6*L5)+(U6*L6)</f>
        <v>-0.1</v>
      </c>
      <c r="Y6" s="176"/>
      <c r="Z6" s="16" t="s">
        <v>35</v>
      </c>
      <c r="AA6" s="16" t="s">
        <v>44</v>
      </c>
      <c r="AB6" s="16">
        <v>1</v>
      </c>
      <c r="AC6" s="16">
        <f>AB6*AB5</f>
        <v>0.5</v>
      </c>
      <c r="AD6" s="4"/>
      <c r="AE6" s="11" t="s">
        <v>18</v>
      </c>
      <c r="AF6" s="28">
        <v>0</v>
      </c>
      <c r="AG6" s="28">
        <v>0</v>
      </c>
      <c r="AH6" s="28">
        <v>1</v>
      </c>
      <c r="AI6" s="28">
        <v>0</v>
      </c>
      <c r="AJ6" s="28">
        <v>-1</v>
      </c>
      <c r="AK6" s="4"/>
      <c r="AL6" s="11" t="s">
        <v>18</v>
      </c>
      <c r="AM6" s="1">
        <f>(AF6*AC6)+(AG6*AC7)+(AC8*AH6)+(AI6*AC10)+(AC11*AJ6)</f>
        <v>0.16666666666666669</v>
      </c>
      <c r="AN6" s="176"/>
      <c r="AO6" s="16" t="s">
        <v>45</v>
      </c>
      <c r="AP6" s="16" t="s">
        <v>44</v>
      </c>
      <c r="AQ6" s="16">
        <v>1</v>
      </c>
      <c r="AR6" s="16">
        <f>AQ6*AQ5</f>
        <v>0.5</v>
      </c>
      <c r="AS6" s="4"/>
      <c r="AT6" s="11" t="s">
        <v>18</v>
      </c>
      <c r="AU6" s="1">
        <f>AR7</f>
        <v>0.5</v>
      </c>
      <c r="AV6" s="36"/>
      <c r="AW6" s="40" t="s">
        <v>16</v>
      </c>
      <c r="AX6" s="41">
        <v>0</v>
      </c>
      <c r="AY6" s="50"/>
    </row>
    <row r="7" spans="1:51">
      <c r="A7" s="258"/>
      <c r="B7" s="97" t="s">
        <v>4</v>
      </c>
      <c r="C7" s="39">
        <f>SUM(C4:C6)</f>
        <v>1.6666666666666665</v>
      </c>
      <c r="D7" s="39">
        <f>SUM(D4:D6)</f>
        <v>5</v>
      </c>
      <c r="E7" s="39">
        <f>SUM(E4:E6)</f>
        <v>5</v>
      </c>
      <c r="F7" s="170"/>
      <c r="G7" s="97" t="s">
        <v>4</v>
      </c>
      <c r="H7" s="39">
        <f>SUM(H4:H6)</f>
        <v>1</v>
      </c>
      <c r="I7" s="39">
        <f>SUM(I4:I6)</f>
        <v>1</v>
      </c>
      <c r="J7" s="39">
        <f>SUM(J4:J6)</f>
        <v>1</v>
      </c>
      <c r="K7" s="39">
        <f>SUM(K4:K6)</f>
        <v>3.0000000000000004</v>
      </c>
      <c r="L7" s="39">
        <f>SUM(L4:L6)</f>
        <v>1.0000000000000002</v>
      </c>
      <c r="M7" s="25"/>
      <c r="N7" s="94"/>
      <c r="O7" s="58" t="s">
        <v>21</v>
      </c>
      <c r="P7" s="56" t="s">
        <v>81</v>
      </c>
      <c r="Q7" s="18"/>
      <c r="R7" s="11" t="s">
        <v>20</v>
      </c>
      <c r="S7" s="9">
        <v>0</v>
      </c>
      <c r="T7" s="9">
        <v>0.5</v>
      </c>
      <c r="U7" s="9">
        <v>0</v>
      </c>
      <c r="V7" s="19"/>
      <c r="W7" s="11" t="s">
        <v>20</v>
      </c>
      <c r="X7" s="1">
        <f>(S7*L4)+(T7*L5)+(U7*L6)</f>
        <v>0.10000000000000002</v>
      </c>
      <c r="Y7" s="176"/>
      <c r="Z7" s="16" t="s">
        <v>36</v>
      </c>
      <c r="AA7" s="16" t="s">
        <v>44</v>
      </c>
      <c r="AB7" s="16">
        <v>1</v>
      </c>
      <c r="AC7" s="16">
        <f>AB7*AB5</f>
        <v>0.5</v>
      </c>
      <c r="AD7" s="4"/>
      <c r="AE7" s="11" t="s">
        <v>20</v>
      </c>
      <c r="AF7" s="28">
        <v>0</v>
      </c>
      <c r="AG7" s="28">
        <v>0</v>
      </c>
      <c r="AH7" s="28">
        <v>1</v>
      </c>
      <c r="AI7" s="28">
        <v>0</v>
      </c>
      <c r="AJ7" s="28">
        <v>0</v>
      </c>
      <c r="AK7" s="4"/>
      <c r="AL7" s="11" t="s">
        <v>20</v>
      </c>
      <c r="AM7" s="1">
        <f>(AF7*AC6)+(AG7*AC7)+(AH7*AC8)+(AI7*AC10)+(AJ7*AC11)</f>
        <v>0.5</v>
      </c>
      <c r="AN7" s="176"/>
      <c r="AO7" s="16" t="s">
        <v>58</v>
      </c>
      <c r="AP7" s="16" t="s">
        <v>44</v>
      </c>
      <c r="AQ7" s="16">
        <v>1</v>
      </c>
      <c r="AR7" s="16">
        <f>AQ7*AQ5</f>
        <v>0.5</v>
      </c>
      <c r="AS7" s="4"/>
      <c r="AT7" s="11" t="s">
        <v>20</v>
      </c>
      <c r="AU7" s="1">
        <f>AR9</f>
        <v>0.33333333333333331</v>
      </c>
      <c r="AV7" s="36"/>
      <c r="AW7" s="42" t="s">
        <v>17</v>
      </c>
      <c r="AX7" s="42">
        <f>X5+AM5+AU5</f>
        <v>0.83333333333333348</v>
      </c>
      <c r="AY7" s="50"/>
    </row>
    <row r="8" spans="1:51" ht="45">
      <c r="A8" s="258"/>
      <c r="B8" s="54"/>
      <c r="C8" s="54"/>
      <c r="D8" s="54"/>
      <c r="E8" s="54"/>
      <c r="F8" s="54"/>
      <c r="G8" s="54"/>
      <c r="H8" s="54"/>
      <c r="I8" s="54"/>
      <c r="J8" s="54"/>
      <c r="M8" s="47"/>
      <c r="N8" s="94"/>
      <c r="O8" s="58" t="s">
        <v>23</v>
      </c>
      <c r="P8" s="56" t="s">
        <v>83</v>
      </c>
      <c r="Q8" s="4"/>
      <c r="R8" s="11" t="s">
        <v>21</v>
      </c>
      <c r="S8" s="9">
        <v>0</v>
      </c>
      <c r="T8" s="9">
        <v>-0.5</v>
      </c>
      <c r="U8" s="9">
        <v>0</v>
      </c>
      <c r="V8" s="19"/>
      <c r="W8" s="11" t="s">
        <v>21</v>
      </c>
      <c r="X8" s="1">
        <f>(S8*L4)+(T8*L5)+(U8*L6)</f>
        <v>-0.10000000000000002</v>
      </c>
      <c r="Y8" s="176"/>
      <c r="Z8" s="16" t="s">
        <v>37</v>
      </c>
      <c r="AA8" s="16" t="s">
        <v>44</v>
      </c>
      <c r="AB8" s="16">
        <v>1</v>
      </c>
      <c r="AC8" s="16">
        <f>AB8*AB5</f>
        <v>0.5</v>
      </c>
      <c r="AD8" s="4"/>
      <c r="AE8" s="11" t="s">
        <v>21</v>
      </c>
      <c r="AF8" s="28">
        <v>0</v>
      </c>
      <c r="AG8" s="28">
        <v>0</v>
      </c>
      <c r="AH8" s="28">
        <v>-1</v>
      </c>
      <c r="AI8" s="28">
        <v>0</v>
      </c>
      <c r="AJ8" s="28">
        <v>0</v>
      </c>
      <c r="AK8" s="4"/>
      <c r="AL8" s="11" t="s">
        <v>21</v>
      </c>
      <c r="AM8" s="1">
        <f>(AF8*AC6)+(AG8*AC7)+(AH8*AC8)+(AI8*AC10)+(AJ8*AC11)</f>
        <v>-0.5</v>
      </c>
      <c r="AN8" s="176"/>
      <c r="AO8" s="15" t="s">
        <v>30</v>
      </c>
      <c r="AP8" s="15">
        <v>2</v>
      </c>
      <c r="AQ8" s="15">
        <f>1/(1+AP8)</f>
        <v>0.33333333333333331</v>
      </c>
      <c r="AR8" s="15"/>
      <c r="AS8" s="4"/>
      <c r="AT8" s="11" t="s">
        <v>21</v>
      </c>
      <c r="AU8" s="1">
        <f>AR10</f>
        <v>0.33333333333333331</v>
      </c>
      <c r="AV8" s="36"/>
      <c r="AW8" s="42" t="s">
        <v>18</v>
      </c>
      <c r="AX8" s="42">
        <f>X6+AM6++AU6</f>
        <v>0.56666666666666665</v>
      </c>
      <c r="AY8" s="50"/>
    </row>
    <row r="9" spans="1:51" ht="30">
      <c r="A9" s="258"/>
      <c r="B9" s="98" t="s">
        <v>6</v>
      </c>
      <c r="C9" s="35">
        <v>3</v>
      </c>
      <c r="D9" s="4"/>
      <c r="E9" s="4"/>
      <c r="F9" s="4"/>
      <c r="G9" s="4"/>
      <c r="H9" s="4"/>
      <c r="I9" s="4"/>
      <c r="J9" s="4"/>
      <c r="M9" s="4"/>
      <c r="N9" s="94"/>
      <c r="O9" s="58" t="s">
        <v>24</v>
      </c>
      <c r="P9" s="56" t="s">
        <v>84</v>
      </c>
      <c r="Q9" s="4"/>
      <c r="R9" s="11" t="s">
        <v>23</v>
      </c>
      <c r="S9" s="9">
        <v>1</v>
      </c>
      <c r="T9" s="9">
        <v>0</v>
      </c>
      <c r="U9" s="9">
        <v>-0.5</v>
      </c>
      <c r="V9" s="19"/>
      <c r="W9" s="11" t="s">
        <v>23</v>
      </c>
      <c r="X9" s="1">
        <f>(S9*L4)+(T9*L5)+(U9*L6)</f>
        <v>0.50000000000000011</v>
      </c>
      <c r="Y9" s="176"/>
      <c r="Z9" s="31" t="s">
        <v>96</v>
      </c>
      <c r="AA9" s="31">
        <v>2</v>
      </c>
      <c r="AB9" s="31">
        <f>1/(1+AA9)</f>
        <v>0.33333333333333331</v>
      </c>
      <c r="AC9" s="31"/>
      <c r="AD9" s="4"/>
      <c r="AE9" s="11" t="s">
        <v>23</v>
      </c>
      <c r="AF9" s="28">
        <v>0</v>
      </c>
      <c r="AG9" s="28">
        <v>0</v>
      </c>
      <c r="AH9" s="28">
        <v>0</v>
      </c>
      <c r="AI9" s="28">
        <v>0</v>
      </c>
      <c r="AJ9" s="28">
        <v>1</v>
      </c>
      <c r="AK9" s="4"/>
      <c r="AL9" s="11" t="s">
        <v>23</v>
      </c>
      <c r="AM9" s="1">
        <f>(AC6*AF9)+(AG9*AC7)+(AC8*AH9)+(AI9*AC10)+(AC11*AJ9)</f>
        <v>0.33333333333333331</v>
      </c>
      <c r="AN9" s="176"/>
      <c r="AO9" s="16" t="s">
        <v>59</v>
      </c>
      <c r="AP9" s="16" t="s">
        <v>44</v>
      </c>
      <c r="AQ9" s="16">
        <v>1</v>
      </c>
      <c r="AR9" s="16">
        <f>AQ9*AQ8</f>
        <v>0.33333333333333331</v>
      </c>
      <c r="AS9" s="4"/>
      <c r="AT9" s="11" t="s">
        <v>23</v>
      </c>
      <c r="AU9" s="1">
        <f>AR12</f>
        <v>0.25</v>
      </c>
      <c r="AV9" s="36"/>
      <c r="AW9" s="41" t="s">
        <v>19</v>
      </c>
      <c r="AX9" s="41">
        <v>0</v>
      </c>
      <c r="AY9" s="50"/>
    </row>
    <row r="10" spans="1:51">
      <c r="A10" s="258"/>
      <c r="B10" s="53"/>
      <c r="C10" s="53"/>
      <c r="D10" s="53"/>
      <c r="E10" s="53"/>
      <c r="F10" s="53"/>
      <c r="G10" s="53"/>
      <c r="H10" s="53"/>
      <c r="I10" s="53"/>
      <c r="J10" s="53"/>
      <c r="M10" s="26"/>
      <c r="N10" s="94"/>
      <c r="O10" s="4"/>
      <c r="P10" s="4"/>
      <c r="Q10" s="4"/>
      <c r="R10" s="11" t="s">
        <v>24</v>
      </c>
      <c r="S10" s="9">
        <v>-0.5</v>
      </c>
      <c r="T10" s="9">
        <v>0</v>
      </c>
      <c r="U10" s="9">
        <v>1</v>
      </c>
      <c r="V10" s="19"/>
      <c r="W10" s="11" t="s">
        <v>24</v>
      </c>
      <c r="X10" s="1">
        <f>(S10*L4)+(T10*67)+(U10*L6)</f>
        <v>-0.1</v>
      </c>
      <c r="Y10" s="176"/>
      <c r="Z10" s="16" t="s">
        <v>97</v>
      </c>
      <c r="AA10" s="16" t="s">
        <v>44</v>
      </c>
      <c r="AB10" s="16">
        <v>1</v>
      </c>
      <c r="AC10" s="16">
        <f>AB10*AB9</f>
        <v>0.33333333333333331</v>
      </c>
      <c r="AD10" s="4"/>
      <c r="AE10" s="11" t="s">
        <v>24</v>
      </c>
      <c r="AF10" s="28">
        <v>0</v>
      </c>
      <c r="AG10" s="28">
        <v>0</v>
      </c>
      <c r="AH10" s="28">
        <v>0</v>
      </c>
      <c r="AI10" s="28">
        <v>0</v>
      </c>
      <c r="AJ10" s="28">
        <v>-1</v>
      </c>
      <c r="AK10" s="4"/>
      <c r="AL10" s="11" t="s">
        <v>24</v>
      </c>
      <c r="AM10" s="1">
        <f>(AC6*AF10)+(AC7*AG10)+(AC8*AH10)+(AI10*AC10)+(AC11*AJ10)</f>
        <v>-0.33333333333333331</v>
      </c>
      <c r="AN10" s="176"/>
      <c r="AO10" s="16" t="s">
        <v>60</v>
      </c>
      <c r="AP10" s="16" t="s">
        <v>44</v>
      </c>
      <c r="AQ10" s="16">
        <v>1</v>
      </c>
      <c r="AR10" s="16">
        <f>AQ10*AQ8</f>
        <v>0.33333333333333331</v>
      </c>
      <c r="AS10" s="4"/>
      <c r="AT10" s="11" t="s">
        <v>24</v>
      </c>
      <c r="AU10" s="1">
        <f>AR13</f>
        <v>0.25</v>
      </c>
      <c r="AV10" s="36"/>
      <c r="AW10" s="42" t="s">
        <v>20</v>
      </c>
      <c r="AX10" s="42">
        <f>X7+AM7+AU7</f>
        <v>0.93333333333333335</v>
      </c>
      <c r="AY10" s="50"/>
    </row>
    <row r="11" spans="1:51">
      <c r="A11" s="258"/>
      <c r="B11" s="183" t="s">
        <v>14</v>
      </c>
      <c r="C11" s="183"/>
      <c r="D11" s="4"/>
      <c r="E11" s="35" t="s">
        <v>38</v>
      </c>
      <c r="F11" s="35" t="s">
        <v>39</v>
      </c>
      <c r="G11" s="35" t="s">
        <v>40</v>
      </c>
      <c r="H11" s="10" t="s">
        <v>41</v>
      </c>
      <c r="I11" s="10" t="s">
        <v>42</v>
      </c>
      <c r="J11" s="4"/>
      <c r="M11" s="4"/>
      <c r="N11" s="94"/>
      <c r="O11" s="156" t="s">
        <v>112</v>
      </c>
      <c r="P11" s="157"/>
      <c r="Q11" s="4"/>
      <c r="R11" s="33"/>
      <c r="S11" s="25"/>
      <c r="T11" s="25"/>
      <c r="U11" s="25"/>
      <c r="V11" s="30"/>
      <c r="W11" s="29"/>
      <c r="X11" s="29"/>
      <c r="Y11" s="176"/>
      <c r="Z11" s="16" t="s">
        <v>98</v>
      </c>
      <c r="AA11" s="16" t="s">
        <v>44</v>
      </c>
      <c r="AB11" s="16">
        <v>1</v>
      </c>
      <c r="AC11" s="16">
        <f>AB11*AB9</f>
        <v>0.33333333333333331</v>
      </c>
      <c r="AD11" s="4"/>
      <c r="AE11" s="29"/>
      <c r="AF11" s="25"/>
      <c r="AG11" s="25"/>
      <c r="AH11" s="25"/>
      <c r="AI11" s="25"/>
      <c r="AJ11" s="25"/>
      <c r="AK11" s="4"/>
      <c r="AL11" s="29"/>
      <c r="AM11" s="29"/>
      <c r="AN11" s="176"/>
      <c r="AO11" s="15" t="s">
        <v>31</v>
      </c>
      <c r="AP11" s="15">
        <v>3</v>
      </c>
      <c r="AQ11" s="15">
        <f>1/(1+AP11)</f>
        <v>0.25</v>
      </c>
      <c r="AR11" s="15"/>
      <c r="AS11" s="4"/>
      <c r="AT11" s="29"/>
      <c r="AU11" s="29"/>
      <c r="AV11" s="46"/>
      <c r="AW11" s="42" t="s">
        <v>21</v>
      </c>
      <c r="AX11" s="42">
        <f>X8+AM8+AU8</f>
        <v>-0.26666666666666666</v>
      </c>
      <c r="AY11" s="50"/>
    </row>
    <row r="12" spans="1:51" ht="30">
      <c r="A12" s="258"/>
      <c r="B12" s="98" t="s">
        <v>7</v>
      </c>
      <c r="C12" s="76">
        <f>SUM(L4*C7,L5*D7,L6*E7)</f>
        <v>3</v>
      </c>
      <c r="D12" s="4"/>
      <c r="E12" s="35">
        <v>1</v>
      </c>
      <c r="F12" s="35">
        <v>3</v>
      </c>
      <c r="G12" s="35">
        <v>5</v>
      </c>
      <c r="H12" s="35">
        <v>7</v>
      </c>
      <c r="I12" s="35">
        <v>9</v>
      </c>
      <c r="J12" s="4"/>
      <c r="M12" s="4"/>
      <c r="N12" s="94"/>
      <c r="O12" s="57" t="s">
        <v>99</v>
      </c>
      <c r="P12" s="56" t="s">
        <v>102</v>
      </c>
      <c r="Q12" s="4"/>
      <c r="R12" s="33"/>
      <c r="S12" s="25"/>
      <c r="T12" s="25"/>
      <c r="U12" s="25"/>
      <c r="V12" s="30"/>
      <c r="W12" s="29"/>
      <c r="X12" s="29"/>
      <c r="Y12" s="176"/>
      <c r="Z12" s="30"/>
      <c r="AA12" s="30"/>
      <c r="AB12" s="30"/>
      <c r="AC12" s="30"/>
      <c r="AD12" s="4"/>
      <c r="AE12" s="29"/>
      <c r="AF12" s="25"/>
      <c r="AG12" s="25"/>
      <c r="AH12" s="25"/>
      <c r="AI12" s="25"/>
      <c r="AJ12" s="25"/>
      <c r="AK12" s="4"/>
      <c r="AL12" s="156" t="s">
        <v>115</v>
      </c>
      <c r="AM12" s="157"/>
      <c r="AN12" s="176"/>
      <c r="AO12" s="16" t="s">
        <v>61</v>
      </c>
      <c r="AP12" s="16" t="s">
        <v>44</v>
      </c>
      <c r="AQ12" s="16">
        <v>1</v>
      </c>
      <c r="AR12" s="16">
        <f>AQ12*AQ11</f>
        <v>0.25</v>
      </c>
      <c r="AS12" s="4"/>
      <c r="AT12" s="29"/>
      <c r="AU12" s="29"/>
      <c r="AV12" s="46"/>
      <c r="AW12" s="41" t="s">
        <v>22</v>
      </c>
      <c r="AX12" s="41">
        <v>0</v>
      </c>
      <c r="AY12" s="50"/>
    </row>
    <row r="13" spans="1:51" ht="30">
      <c r="A13" s="258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26"/>
      <c r="N13" s="94"/>
      <c r="O13" s="57" t="s">
        <v>100</v>
      </c>
      <c r="P13" s="56" t="s">
        <v>103</v>
      </c>
      <c r="Q13" s="4"/>
      <c r="R13" s="4"/>
      <c r="S13" s="18"/>
      <c r="T13" s="18"/>
      <c r="U13" s="18"/>
      <c r="V13" s="19"/>
      <c r="W13" s="4"/>
      <c r="X13" s="4"/>
      <c r="Y13" s="176"/>
      <c r="Z13" s="30"/>
      <c r="AA13" s="30"/>
      <c r="AB13" s="30"/>
      <c r="AC13" s="30"/>
      <c r="AD13" s="4"/>
      <c r="AE13" s="29"/>
      <c r="AF13" s="25"/>
      <c r="AG13" s="25"/>
      <c r="AH13" s="25"/>
      <c r="AI13" s="25"/>
      <c r="AJ13" s="25"/>
      <c r="AK13" s="4"/>
      <c r="AL13" s="58" t="s">
        <v>34</v>
      </c>
      <c r="AM13" s="56" t="s">
        <v>87</v>
      </c>
      <c r="AN13" s="176"/>
      <c r="AO13" s="16" t="s">
        <v>62</v>
      </c>
      <c r="AP13" s="16" t="s">
        <v>44</v>
      </c>
      <c r="AQ13" s="16">
        <v>1</v>
      </c>
      <c r="AR13" s="16">
        <f>AQ13*AQ11</f>
        <v>0.25</v>
      </c>
      <c r="AS13" s="4"/>
      <c r="AT13" s="29"/>
      <c r="AU13" s="29"/>
      <c r="AV13" s="46"/>
      <c r="AW13" s="42" t="s">
        <v>23</v>
      </c>
      <c r="AX13" s="42">
        <f>X9+AM9+AU9</f>
        <v>1.0833333333333335</v>
      </c>
      <c r="AY13" s="50"/>
    </row>
    <row r="14" spans="1:51" ht="30">
      <c r="A14" s="258"/>
      <c r="B14" s="185" t="s">
        <v>11</v>
      </c>
      <c r="C14" s="186"/>
      <c r="D14" s="6" t="s">
        <v>12</v>
      </c>
      <c r="E14" s="6">
        <v>1</v>
      </c>
      <c r="F14" s="6">
        <v>2</v>
      </c>
      <c r="G14" s="6">
        <v>3</v>
      </c>
      <c r="H14" s="6">
        <v>4</v>
      </c>
      <c r="I14" s="6">
        <v>5</v>
      </c>
      <c r="J14" s="6">
        <v>6</v>
      </c>
      <c r="K14" s="6">
        <v>7</v>
      </c>
      <c r="L14" s="6">
        <v>9</v>
      </c>
      <c r="M14" s="6">
        <v>10</v>
      </c>
      <c r="N14" s="94"/>
      <c r="O14" s="57" t="s">
        <v>101</v>
      </c>
      <c r="P14" s="56" t="s">
        <v>104</v>
      </c>
      <c r="Q14" s="4"/>
      <c r="R14" s="4"/>
      <c r="S14" s="18"/>
      <c r="T14" s="18"/>
      <c r="U14" s="18"/>
      <c r="V14" s="4"/>
      <c r="W14" s="4"/>
      <c r="X14" s="4"/>
      <c r="Y14" s="176"/>
      <c r="AB14" s="30"/>
      <c r="AC14" s="30"/>
      <c r="AD14" s="4"/>
      <c r="AE14" s="29"/>
      <c r="AF14" s="25"/>
      <c r="AG14" s="25"/>
      <c r="AH14" s="25"/>
      <c r="AI14" s="25"/>
      <c r="AJ14" s="25"/>
      <c r="AK14" s="4"/>
      <c r="AL14" s="103" t="s">
        <v>35</v>
      </c>
      <c r="AM14" s="84" t="s">
        <v>88</v>
      </c>
      <c r="AN14" s="176"/>
      <c r="AO14" s="19"/>
      <c r="AP14" s="19"/>
      <c r="AQ14" s="19"/>
      <c r="AR14" s="19"/>
      <c r="AS14" s="4"/>
      <c r="AT14" s="29"/>
      <c r="AU14" s="29"/>
      <c r="AV14" s="46"/>
      <c r="AW14" s="42" t="s">
        <v>24</v>
      </c>
      <c r="AX14" s="42">
        <f>X10+AM10+AU10</f>
        <v>-0.18333333333333335</v>
      </c>
      <c r="AY14" s="50"/>
    </row>
    <row r="15" spans="1:51">
      <c r="A15" s="258"/>
      <c r="B15" s="187"/>
      <c r="C15" s="188"/>
      <c r="D15" s="6" t="s">
        <v>13</v>
      </c>
      <c r="E15" s="35">
        <v>0</v>
      </c>
      <c r="F15" s="35">
        <v>0</v>
      </c>
      <c r="G15" s="35">
        <v>0.57999999999999996</v>
      </c>
      <c r="H15" s="35">
        <v>0.9</v>
      </c>
      <c r="I15" s="35">
        <v>1.1200000000000001</v>
      </c>
      <c r="J15" s="35">
        <v>1.24</v>
      </c>
      <c r="K15" s="35">
        <v>1.32</v>
      </c>
      <c r="L15" s="35">
        <v>1.46</v>
      </c>
      <c r="M15" s="35">
        <v>1.49</v>
      </c>
      <c r="N15" s="94"/>
      <c r="Q15" s="4"/>
      <c r="R15" s="4"/>
      <c r="S15" s="18"/>
      <c r="T15" s="18"/>
      <c r="U15" s="18"/>
      <c r="V15" s="4"/>
      <c r="W15" s="4"/>
      <c r="X15" s="4"/>
      <c r="Y15" s="176"/>
      <c r="AB15" s="30"/>
      <c r="AC15" s="30"/>
      <c r="AD15" s="4"/>
      <c r="AE15" s="29"/>
      <c r="AF15" s="25"/>
      <c r="AG15" s="25"/>
      <c r="AH15" s="25"/>
      <c r="AI15" s="25"/>
      <c r="AJ15" s="25"/>
      <c r="AK15" s="4"/>
      <c r="AL15" s="103" t="s">
        <v>36</v>
      </c>
      <c r="AM15" s="84" t="s">
        <v>89</v>
      </c>
      <c r="AN15" s="176"/>
      <c r="AO15" s="30"/>
      <c r="AP15" s="30"/>
      <c r="AQ15" s="30"/>
      <c r="AR15" s="30"/>
      <c r="AS15" s="4"/>
      <c r="AT15" s="29"/>
      <c r="AU15" s="29"/>
      <c r="AV15" s="46"/>
      <c r="AW15" s="41" t="s">
        <v>25</v>
      </c>
      <c r="AX15" s="41">
        <v>0</v>
      </c>
      <c r="AY15" s="50"/>
    </row>
    <row r="16" spans="1:51">
      <c r="A16" s="258"/>
      <c r="B16" s="189" t="s">
        <v>9</v>
      </c>
      <c r="C16" s="190"/>
      <c r="D16" s="7">
        <v>0.57999999999999996</v>
      </c>
      <c r="E16" s="191"/>
      <c r="F16" s="192"/>
      <c r="G16" s="192"/>
      <c r="H16" s="192"/>
      <c r="I16" s="192"/>
      <c r="J16" s="192"/>
      <c r="K16" s="48"/>
      <c r="L16" s="48"/>
      <c r="M16" s="48"/>
      <c r="N16" s="94"/>
      <c r="Q16" s="4"/>
      <c r="R16" s="4"/>
      <c r="S16" s="18"/>
      <c r="T16" s="18"/>
      <c r="U16" s="18"/>
      <c r="V16" s="4"/>
      <c r="W16" s="4"/>
      <c r="X16" s="4"/>
      <c r="Y16" s="17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103" t="s">
        <v>37</v>
      </c>
      <c r="AM16" s="84" t="s">
        <v>90</v>
      </c>
      <c r="AN16" s="176"/>
      <c r="AO16" s="156" t="s">
        <v>113</v>
      </c>
      <c r="AP16" s="157"/>
      <c r="AQ16" s="4"/>
      <c r="AR16" s="4"/>
      <c r="AS16" s="4"/>
      <c r="AT16" s="4"/>
      <c r="AU16" s="4"/>
      <c r="AV16" s="46"/>
      <c r="AW16" s="4"/>
      <c r="AX16" s="4"/>
      <c r="AY16" s="50"/>
    </row>
    <row r="17" spans="1:51" ht="30">
      <c r="A17" s="258"/>
      <c r="B17" s="52"/>
      <c r="C17" s="52"/>
      <c r="D17" s="52"/>
      <c r="E17" s="52"/>
      <c r="H17" s="52"/>
      <c r="I17" s="52"/>
      <c r="J17" s="52"/>
      <c r="K17" s="52"/>
      <c r="L17" s="52"/>
      <c r="M17" s="47"/>
      <c r="N17" s="94"/>
      <c r="Q17" s="4"/>
      <c r="R17" s="4"/>
      <c r="S17" s="18"/>
      <c r="T17" s="18"/>
      <c r="U17" s="18"/>
      <c r="V17" s="4"/>
      <c r="W17" s="4"/>
      <c r="X17" s="4"/>
      <c r="Y17" s="176"/>
      <c r="Z17" s="4"/>
      <c r="AC17" s="4"/>
      <c r="AD17" s="4"/>
      <c r="AE17" s="4"/>
      <c r="AF17" s="4"/>
      <c r="AG17" s="4"/>
      <c r="AH17" s="4"/>
      <c r="AI17" s="4"/>
      <c r="AJ17" s="4"/>
      <c r="AK17" s="4"/>
      <c r="AL17" s="58" t="s">
        <v>96</v>
      </c>
      <c r="AM17" s="56" t="s">
        <v>91</v>
      </c>
      <c r="AN17" s="176"/>
      <c r="AO17" s="44" t="s">
        <v>29</v>
      </c>
      <c r="AP17" s="44" t="s">
        <v>76</v>
      </c>
      <c r="AQ17" s="4"/>
      <c r="AR17" s="4"/>
      <c r="AS17" s="4"/>
      <c r="AT17" s="4"/>
      <c r="AU17" s="4"/>
      <c r="AV17" s="46"/>
      <c r="AW17" s="4"/>
      <c r="AX17" s="4"/>
      <c r="AY17" s="50"/>
    </row>
    <row r="18" spans="1:51" ht="30">
      <c r="A18" s="258"/>
      <c r="B18" s="161" t="s">
        <v>15</v>
      </c>
      <c r="C18" s="161"/>
      <c r="D18" s="161"/>
      <c r="E18" s="4"/>
      <c r="H18" s="4"/>
      <c r="I18" s="4"/>
      <c r="J18" s="4"/>
      <c r="K18" s="4"/>
      <c r="L18" s="4"/>
      <c r="M18" s="4"/>
      <c r="N18" s="94"/>
      <c r="Q18" s="4"/>
      <c r="R18" s="4"/>
      <c r="S18" s="18"/>
      <c r="T18" s="18"/>
      <c r="U18" s="18"/>
      <c r="V18" s="4"/>
      <c r="W18" s="4"/>
      <c r="X18" s="4"/>
      <c r="Y18" s="176"/>
      <c r="Z18" s="227" t="s">
        <v>182</v>
      </c>
      <c r="AA18" s="228"/>
      <c r="AC18" s="4"/>
      <c r="AD18" s="4"/>
      <c r="AE18" s="4"/>
      <c r="AF18" s="4"/>
      <c r="AG18" s="4"/>
      <c r="AH18" s="4"/>
      <c r="AI18" s="4"/>
      <c r="AJ18" s="4"/>
      <c r="AK18" s="4"/>
      <c r="AL18" s="103" t="s">
        <v>97</v>
      </c>
      <c r="AM18" s="84" t="s">
        <v>92</v>
      </c>
      <c r="AN18" s="176"/>
      <c r="AO18" s="44" t="s">
        <v>30</v>
      </c>
      <c r="AP18" s="44" t="s">
        <v>79</v>
      </c>
      <c r="AQ18" s="4"/>
      <c r="AR18" s="4"/>
      <c r="AS18" s="4"/>
      <c r="AT18" s="4"/>
      <c r="AU18" s="4"/>
      <c r="AV18" s="46"/>
      <c r="AW18" s="4"/>
      <c r="AX18" s="4"/>
      <c r="AY18" s="50"/>
    </row>
    <row r="19" spans="1:51" ht="30">
      <c r="A19" s="258"/>
      <c r="B19" s="5" t="s">
        <v>10</v>
      </c>
      <c r="C19" s="8">
        <f>(C12-3)/3</f>
        <v>0</v>
      </c>
      <c r="D19" s="77">
        <f>C19*100</f>
        <v>0</v>
      </c>
      <c r="E19" s="4"/>
      <c r="H19" s="4"/>
      <c r="I19" s="4"/>
      <c r="J19" s="4"/>
      <c r="K19" s="4"/>
      <c r="L19" s="4"/>
      <c r="M19" s="4"/>
      <c r="N19" s="94"/>
      <c r="Q19" s="4"/>
      <c r="R19" s="4"/>
      <c r="S19" s="18"/>
      <c r="T19" s="18"/>
      <c r="U19" s="18"/>
      <c r="V19" s="4"/>
      <c r="W19" s="4"/>
      <c r="X19" s="4"/>
      <c r="Y19" s="176"/>
      <c r="Z19" s="225" t="s">
        <v>216</v>
      </c>
      <c r="AA19" s="226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103" t="s">
        <v>98</v>
      </c>
      <c r="AM19" s="84" t="s">
        <v>93</v>
      </c>
      <c r="AN19" s="176"/>
      <c r="AO19" s="44" t="s">
        <v>31</v>
      </c>
      <c r="AP19" s="44" t="s">
        <v>82</v>
      </c>
      <c r="AQ19" s="4"/>
      <c r="AR19" s="4"/>
      <c r="AS19" s="4"/>
      <c r="AT19" s="4"/>
      <c r="AU19" s="4"/>
      <c r="AV19" s="46"/>
      <c r="AW19" s="4"/>
      <c r="AX19" s="4"/>
      <c r="AY19" s="50"/>
    </row>
    <row r="20" spans="1:51">
      <c r="A20" s="259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96"/>
      <c r="N20" s="49"/>
      <c r="O20" s="96"/>
      <c r="P20" s="96"/>
      <c r="Q20" s="96"/>
      <c r="R20" s="96"/>
      <c r="S20" s="79"/>
      <c r="T20" s="79"/>
      <c r="U20" s="79"/>
      <c r="V20" s="96"/>
      <c r="W20" s="96"/>
      <c r="X20" s="96"/>
      <c r="Y20" s="177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51"/>
    </row>
    <row r="22" spans="1:51" ht="20">
      <c r="A22" s="257"/>
      <c r="B22" s="168" t="s">
        <v>140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9"/>
    </row>
    <row r="23" spans="1:51" ht="20">
      <c r="A23" s="258"/>
      <c r="B23" s="35" t="s">
        <v>0</v>
      </c>
      <c r="C23" s="35" t="s">
        <v>1</v>
      </c>
      <c r="D23" s="35" t="s">
        <v>2</v>
      </c>
      <c r="E23" s="35" t="s">
        <v>3</v>
      </c>
      <c r="F23" s="170" t="s">
        <v>8</v>
      </c>
      <c r="G23" s="35" t="s">
        <v>0</v>
      </c>
      <c r="H23" s="35" t="s">
        <v>1</v>
      </c>
      <c r="I23" s="35" t="s">
        <v>2</v>
      </c>
      <c r="J23" s="35" t="s">
        <v>3</v>
      </c>
      <c r="K23" s="35" t="s">
        <v>4</v>
      </c>
      <c r="L23" s="10" t="s">
        <v>5</v>
      </c>
      <c r="M23" s="23"/>
      <c r="N23" s="94"/>
      <c r="O23" s="156" t="s">
        <v>114</v>
      </c>
      <c r="P23" s="157"/>
      <c r="Q23" s="3"/>
      <c r="R23" s="171" t="s">
        <v>46</v>
      </c>
      <c r="S23" s="172"/>
      <c r="T23" s="172"/>
      <c r="U23" s="173"/>
      <c r="V23" s="3"/>
      <c r="W23" s="174" t="s">
        <v>52</v>
      </c>
      <c r="X23" s="175"/>
      <c r="Y23" s="176"/>
      <c r="Z23" s="178" t="s">
        <v>48</v>
      </c>
      <c r="AA23" s="179"/>
      <c r="AB23" s="179"/>
      <c r="AC23" s="180"/>
      <c r="AD23" s="3"/>
      <c r="AE23" s="178" t="s">
        <v>54</v>
      </c>
      <c r="AF23" s="179"/>
      <c r="AG23" s="179"/>
      <c r="AH23" s="179"/>
      <c r="AI23" s="179"/>
      <c r="AJ23" s="180"/>
      <c r="AK23" s="3"/>
      <c r="AL23" s="174" t="s">
        <v>55</v>
      </c>
      <c r="AM23" s="175"/>
      <c r="AN23" s="176"/>
      <c r="AO23" s="178" t="s">
        <v>49</v>
      </c>
      <c r="AP23" s="179"/>
      <c r="AQ23" s="179"/>
      <c r="AR23" s="180"/>
      <c r="AS23" s="4"/>
      <c r="AT23" s="174" t="s">
        <v>51</v>
      </c>
      <c r="AU23" s="175"/>
      <c r="AV23" s="36"/>
      <c r="AW23" s="174" t="s">
        <v>27</v>
      </c>
      <c r="AX23" s="175"/>
      <c r="AY23" s="50"/>
    </row>
    <row r="24" spans="1:51" ht="30">
      <c r="A24" s="258"/>
      <c r="B24" s="35" t="s">
        <v>1</v>
      </c>
      <c r="C24" s="2">
        <v>1</v>
      </c>
      <c r="D24" s="37">
        <v>3</v>
      </c>
      <c r="E24" s="37">
        <v>3</v>
      </c>
      <c r="F24" s="170"/>
      <c r="G24" s="35" t="s">
        <v>1</v>
      </c>
      <c r="H24" s="38">
        <f>C24/C27</f>
        <v>0.60000000000000009</v>
      </c>
      <c r="I24" s="37">
        <f>D24/D27</f>
        <v>0.6</v>
      </c>
      <c r="J24" s="37">
        <f>E24/E27</f>
        <v>0.6</v>
      </c>
      <c r="K24" s="37">
        <f>SUM(H24:J24)</f>
        <v>1.8000000000000003</v>
      </c>
      <c r="L24" s="2">
        <f>K24/C29</f>
        <v>0.60000000000000009</v>
      </c>
      <c r="M24" s="24"/>
      <c r="N24" s="94"/>
      <c r="O24" s="58" t="s">
        <v>17</v>
      </c>
      <c r="P24" s="56" t="s">
        <v>78</v>
      </c>
      <c r="Q24" s="18"/>
      <c r="R24" s="17" t="s">
        <v>26</v>
      </c>
      <c r="S24" s="35" t="s">
        <v>1</v>
      </c>
      <c r="T24" s="35" t="s">
        <v>2</v>
      </c>
      <c r="U24" s="35" t="s">
        <v>3</v>
      </c>
      <c r="V24" s="13"/>
      <c r="W24" s="32" t="s">
        <v>26</v>
      </c>
      <c r="X24" s="97" t="s">
        <v>53</v>
      </c>
      <c r="Y24" s="176"/>
      <c r="Z24" s="35" t="s">
        <v>32</v>
      </c>
      <c r="AA24" s="98" t="s">
        <v>47</v>
      </c>
      <c r="AB24" s="178" t="s">
        <v>43</v>
      </c>
      <c r="AC24" s="180"/>
      <c r="AD24" s="4"/>
      <c r="AE24" s="10" t="s">
        <v>26</v>
      </c>
      <c r="AF24" s="35" t="s">
        <v>35</v>
      </c>
      <c r="AG24" s="35" t="s">
        <v>36</v>
      </c>
      <c r="AH24" s="35" t="s">
        <v>37</v>
      </c>
      <c r="AI24" s="35" t="s">
        <v>97</v>
      </c>
      <c r="AJ24" s="35" t="s">
        <v>98</v>
      </c>
      <c r="AK24" s="4"/>
      <c r="AL24" s="10" t="s">
        <v>26</v>
      </c>
      <c r="AM24" s="97" t="s">
        <v>53</v>
      </c>
      <c r="AN24" s="176"/>
      <c r="AO24" s="10" t="s">
        <v>28</v>
      </c>
      <c r="AP24" s="10" t="s">
        <v>47</v>
      </c>
      <c r="AQ24" s="181" t="s">
        <v>43</v>
      </c>
      <c r="AR24" s="182"/>
      <c r="AS24" s="4"/>
      <c r="AT24" s="35" t="s">
        <v>26</v>
      </c>
      <c r="AU24" s="97" t="s">
        <v>53</v>
      </c>
      <c r="AV24" s="36"/>
      <c r="AW24" s="98" t="s">
        <v>26</v>
      </c>
      <c r="AX24" s="98" t="s">
        <v>50</v>
      </c>
      <c r="AY24" s="50"/>
    </row>
    <row r="25" spans="1:51">
      <c r="A25" s="258"/>
      <c r="B25" s="35" t="s">
        <v>2</v>
      </c>
      <c r="C25" s="37">
        <f>1/D24</f>
        <v>0.33333333333333331</v>
      </c>
      <c r="D25" s="2">
        <v>1</v>
      </c>
      <c r="E25" s="37">
        <v>1</v>
      </c>
      <c r="F25" s="170"/>
      <c r="G25" s="35" t="s">
        <v>2</v>
      </c>
      <c r="H25" s="37">
        <f>C25/C27</f>
        <v>0.2</v>
      </c>
      <c r="I25" s="38">
        <f>D25/D27</f>
        <v>0.2</v>
      </c>
      <c r="J25" s="37">
        <f>E25/E27</f>
        <v>0.2</v>
      </c>
      <c r="K25" s="37">
        <f>SUM(H25:J25)</f>
        <v>0.60000000000000009</v>
      </c>
      <c r="L25" s="2">
        <f>K25/C29</f>
        <v>0.20000000000000004</v>
      </c>
      <c r="M25" s="24"/>
      <c r="N25" s="94"/>
      <c r="O25" s="58" t="s">
        <v>18</v>
      </c>
      <c r="P25" s="56" t="s">
        <v>77</v>
      </c>
      <c r="Q25" s="18"/>
      <c r="R25" s="11" t="s">
        <v>17</v>
      </c>
      <c r="S25" s="9">
        <v>1</v>
      </c>
      <c r="T25" s="9">
        <v>-0.5</v>
      </c>
      <c r="U25" s="9">
        <v>0</v>
      </c>
      <c r="V25" s="3"/>
      <c r="W25" s="11" t="s">
        <v>17</v>
      </c>
      <c r="X25" s="1">
        <f>(S25*L24)+(T25*L25)+(U25*L26)</f>
        <v>0.50000000000000011</v>
      </c>
      <c r="Y25" s="176"/>
      <c r="Z25" s="15" t="s">
        <v>34</v>
      </c>
      <c r="AA25" s="15">
        <v>1</v>
      </c>
      <c r="AB25" s="15">
        <f>1/(1+AA25)</f>
        <v>0.5</v>
      </c>
      <c r="AC25" s="15"/>
      <c r="AD25" s="4"/>
      <c r="AE25" s="11" t="s">
        <v>17</v>
      </c>
      <c r="AF25" s="28">
        <v>0</v>
      </c>
      <c r="AG25" s="28">
        <v>0</v>
      </c>
      <c r="AH25" s="28">
        <v>-1</v>
      </c>
      <c r="AI25" s="28">
        <v>0</v>
      </c>
      <c r="AJ25" s="28">
        <v>1</v>
      </c>
      <c r="AK25" s="4"/>
      <c r="AL25" s="11" t="s">
        <v>17</v>
      </c>
      <c r="AM25" s="1">
        <f>(AF25*AC26)+(AG25*AC27)+(AC28*AH25)+(AI25*AC30)+(AC31*AJ25)</f>
        <v>-0.16666666666666669</v>
      </c>
      <c r="AN25" s="176"/>
      <c r="AO25" s="15" t="s">
        <v>29</v>
      </c>
      <c r="AP25" s="15">
        <v>1</v>
      </c>
      <c r="AQ25" s="15">
        <f>1/(1+AP25)</f>
        <v>0.5</v>
      </c>
      <c r="AR25" s="15"/>
      <c r="AS25" s="4"/>
      <c r="AT25" s="11" t="s">
        <v>17</v>
      </c>
      <c r="AU25" s="1">
        <f>AR26</f>
        <v>0.5</v>
      </c>
      <c r="AV25" s="36"/>
      <c r="AW25" s="40" t="s">
        <v>63</v>
      </c>
      <c r="AX25" s="40">
        <v>0</v>
      </c>
      <c r="AY25" s="50"/>
    </row>
    <row r="26" spans="1:51" ht="30">
      <c r="A26" s="258"/>
      <c r="B26" s="35" t="s">
        <v>3</v>
      </c>
      <c r="C26" s="37">
        <f>1/E24</f>
        <v>0.33333333333333331</v>
      </c>
      <c r="D26" s="37">
        <f>1/E25</f>
        <v>1</v>
      </c>
      <c r="E26" s="2">
        <v>1</v>
      </c>
      <c r="F26" s="170"/>
      <c r="G26" s="35" t="s">
        <v>3</v>
      </c>
      <c r="H26" s="37">
        <f>C26/C27</f>
        <v>0.2</v>
      </c>
      <c r="I26" s="37">
        <f>D26/D27</f>
        <v>0.2</v>
      </c>
      <c r="J26" s="38">
        <f>E26/E27</f>
        <v>0.2</v>
      </c>
      <c r="K26" s="37">
        <f>SUM(H26:J26)</f>
        <v>0.60000000000000009</v>
      </c>
      <c r="L26" s="2">
        <f>K26/C29</f>
        <v>0.20000000000000004</v>
      </c>
      <c r="M26" s="24"/>
      <c r="N26" s="94"/>
      <c r="O26" s="58" t="s">
        <v>20</v>
      </c>
      <c r="P26" s="56" t="s">
        <v>80</v>
      </c>
      <c r="Q26" s="18"/>
      <c r="R26" s="11" t="s">
        <v>18</v>
      </c>
      <c r="S26" s="9">
        <v>-0.5</v>
      </c>
      <c r="T26" s="9">
        <v>1</v>
      </c>
      <c r="U26" s="9">
        <v>0</v>
      </c>
      <c r="V26" s="19"/>
      <c r="W26" s="11" t="s">
        <v>18</v>
      </c>
      <c r="X26" s="1">
        <f>(S26*L24)+(T26*L25)+(U26*L26)</f>
        <v>-0.1</v>
      </c>
      <c r="Y26" s="176"/>
      <c r="Z26" s="16" t="s">
        <v>35</v>
      </c>
      <c r="AA26" s="16" t="s">
        <v>44</v>
      </c>
      <c r="AB26" s="16">
        <v>1</v>
      </c>
      <c r="AC26" s="16">
        <f>AB26*AB25</f>
        <v>0.5</v>
      </c>
      <c r="AD26" s="4"/>
      <c r="AE26" s="11" t="s">
        <v>18</v>
      </c>
      <c r="AF26" s="28">
        <v>0</v>
      </c>
      <c r="AG26" s="28">
        <v>0</v>
      </c>
      <c r="AH26" s="28">
        <v>1</v>
      </c>
      <c r="AI26" s="28">
        <v>0</v>
      </c>
      <c r="AJ26" s="28">
        <v>-1</v>
      </c>
      <c r="AK26" s="4"/>
      <c r="AL26" s="11" t="s">
        <v>18</v>
      </c>
      <c r="AM26" s="1">
        <f>(AF26*AC26)+(AG26*AC27)+(AC28*AH26)+(AI26*AC30)+(AC31*AJ26)</f>
        <v>0.16666666666666669</v>
      </c>
      <c r="AN26" s="176"/>
      <c r="AO26" s="16" t="s">
        <v>45</v>
      </c>
      <c r="AP26" s="16" t="s">
        <v>44</v>
      </c>
      <c r="AQ26" s="16">
        <v>1</v>
      </c>
      <c r="AR26" s="16">
        <f>AQ26*AQ25</f>
        <v>0.5</v>
      </c>
      <c r="AS26" s="4"/>
      <c r="AT26" s="11" t="s">
        <v>18</v>
      </c>
      <c r="AU26" s="1">
        <f>AR27</f>
        <v>0.5</v>
      </c>
      <c r="AV26" s="36"/>
      <c r="AW26" s="40" t="s">
        <v>16</v>
      </c>
      <c r="AX26" s="41">
        <v>0</v>
      </c>
      <c r="AY26" s="50"/>
    </row>
    <row r="27" spans="1:51">
      <c r="A27" s="258"/>
      <c r="B27" s="97" t="s">
        <v>4</v>
      </c>
      <c r="C27" s="39">
        <f>SUM(C24:C26)</f>
        <v>1.6666666666666665</v>
      </c>
      <c r="D27" s="39">
        <f>SUM(D24:D26)</f>
        <v>5</v>
      </c>
      <c r="E27" s="39">
        <f>SUM(E24:E26)</f>
        <v>5</v>
      </c>
      <c r="F27" s="170"/>
      <c r="G27" s="97" t="s">
        <v>4</v>
      </c>
      <c r="H27" s="39">
        <f>SUM(H24:H26)</f>
        <v>1</v>
      </c>
      <c r="I27" s="39">
        <f>SUM(I24:I26)</f>
        <v>1</v>
      </c>
      <c r="J27" s="39">
        <f>SUM(J24:J26)</f>
        <v>1</v>
      </c>
      <c r="K27" s="39">
        <f>SUM(K24:K26)</f>
        <v>3.0000000000000004</v>
      </c>
      <c r="L27" s="39">
        <f>SUM(L24:L26)</f>
        <v>1.0000000000000002</v>
      </c>
      <c r="M27" s="25"/>
      <c r="N27" s="94"/>
      <c r="O27" s="58" t="s">
        <v>21</v>
      </c>
      <c r="P27" s="56" t="s">
        <v>81</v>
      </c>
      <c r="Q27" s="18"/>
      <c r="R27" s="11" t="s">
        <v>20</v>
      </c>
      <c r="S27" s="9">
        <v>0</v>
      </c>
      <c r="T27" s="9">
        <v>0.5</v>
      </c>
      <c r="U27" s="9">
        <v>0</v>
      </c>
      <c r="V27" s="19"/>
      <c r="W27" s="11" t="s">
        <v>20</v>
      </c>
      <c r="X27" s="1">
        <f>(S27*L24)+(T27*L25)+(U27*L26)</f>
        <v>0.10000000000000002</v>
      </c>
      <c r="Y27" s="176"/>
      <c r="Z27" s="16" t="s">
        <v>36</v>
      </c>
      <c r="AA27" s="16" t="s">
        <v>44</v>
      </c>
      <c r="AB27" s="16">
        <v>1</v>
      </c>
      <c r="AC27" s="16">
        <f>AB27*AB25</f>
        <v>0.5</v>
      </c>
      <c r="AD27" s="4"/>
      <c r="AE27" s="11" t="s">
        <v>20</v>
      </c>
      <c r="AF27" s="28">
        <v>0</v>
      </c>
      <c r="AG27" s="28">
        <v>0</v>
      </c>
      <c r="AH27" s="28">
        <v>1</v>
      </c>
      <c r="AI27" s="28">
        <v>0</v>
      </c>
      <c r="AJ27" s="28">
        <v>0</v>
      </c>
      <c r="AK27" s="4"/>
      <c r="AL27" s="11" t="s">
        <v>20</v>
      </c>
      <c r="AM27" s="1">
        <f>(AF27*AC26)+(AG27*AC27)+(AH27*AC28)+(AI27*AC30)+(AJ27*AC31)</f>
        <v>0.5</v>
      </c>
      <c r="AN27" s="176"/>
      <c r="AO27" s="16" t="s">
        <v>58</v>
      </c>
      <c r="AP27" s="16" t="s">
        <v>44</v>
      </c>
      <c r="AQ27" s="16">
        <v>1</v>
      </c>
      <c r="AR27" s="16">
        <f>AQ27*AQ25</f>
        <v>0.5</v>
      </c>
      <c r="AS27" s="4"/>
      <c r="AT27" s="11" t="s">
        <v>20</v>
      </c>
      <c r="AU27" s="1">
        <f>AR29</f>
        <v>0.25</v>
      </c>
      <c r="AV27" s="36"/>
      <c r="AW27" s="42" t="s">
        <v>17</v>
      </c>
      <c r="AX27" s="42">
        <f>X25+AM25+AU25</f>
        <v>0.83333333333333348</v>
      </c>
      <c r="AY27" s="50"/>
    </row>
    <row r="28" spans="1:51" ht="45">
      <c r="A28" s="258"/>
      <c r="B28" s="54"/>
      <c r="C28" s="54"/>
      <c r="D28" s="54"/>
      <c r="E28" s="54"/>
      <c r="F28" s="54"/>
      <c r="G28" s="54"/>
      <c r="H28" s="54"/>
      <c r="I28" s="54"/>
      <c r="J28" s="54"/>
      <c r="M28" s="47"/>
      <c r="N28" s="94"/>
      <c r="O28" s="58" t="s">
        <v>23</v>
      </c>
      <c r="P28" s="56" t="s">
        <v>83</v>
      </c>
      <c r="Q28" s="4"/>
      <c r="R28" s="11" t="s">
        <v>21</v>
      </c>
      <c r="S28" s="9">
        <v>0</v>
      </c>
      <c r="T28" s="9">
        <v>-0.5</v>
      </c>
      <c r="U28" s="9">
        <v>0</v>
      </c>
      <c r="V28" s="19"/>
      <c r="W28" s="11" t="s">
        <v>21</v>
      </c>
      <c r="X28" s="1">
        <f>(S28*L24)+(T28*L25)+(U28*L26)</f>
        <v>-0.10000000000000002</v>
      </c>
      <c r="Y28" s="176"/>
      <c r="Z28" s="16" t="s">
        <v>37</v>
      </c>
      <c r="AA28" s="16" t="s">
        <v>44</v>
      </c>
      <c r="AB28" s="16">
        <v>1</v>
      </c>
      <c r="AC28" s="16">
        <f>AB28*AB25</f>
        <v>0.5</v>
      </c>
      <c r="AD28" s="4"/>
      <c r="AE28" s="11" t="s">
        <v>21</v>
      </c>
      <c r="AF28" s="28">
        <v>0</v>
      </c>
      <c r="AG28" s="28">
        <v>0</v>
      </c>
      <c r="AH28" s="28">
        <v>-1</v>
      </c>
      <c r="AI28" s="28">
        <v>0</v>
      </c>
      <c r="AJ28" s="28">
        <v>0</v>
      </c>
      <c r="AK28" s="4"/>
      <c r="AL28" s="11" t="s">
        <v>21</v>
      </c>
      <c r="AM28" s="1">
        <f>(AF28*AC26)+(AG28*AC27)+(AH28*AC28)+(AI28*AC30)+(AJ28*AC31)</f>
        <v>-0.5</v>
      </c>
      <c r="AN28" s="176"/>
      <c r="AO28" s="15" t="s">
        <v>30</v>
      </c>
      <c r="AP28" s="15">
        <v>3</v>
      </c>
      <c r="AQ28" s="15">
        <f>1/(1+AP28)</f>
        <v>0.25</v>
      </c>
      <c r="AR28" s="15"/>
      <c r="AS28" s="4"/>
      <c r="AT28" s="11" t="s">
        <v>21</v>
      </c>
      <c r="AU28" s="1">
        <f>AR30</f>
        <v>0.25</v>
      </c>
      <c r="AV28" s="36"/>
      <c r="AW28" s="42" t="s">
        <v>18</v>
      </c>
      <c r="AX28" s="42">
        <f>X26+AM26++AU26</f>
        <v>0.56666666666666665</v>
      </c>
      <c r="AY28" s="50"/>
    </row>
    <row r="29" spans="1:51" ht="30">
      <c r="A29" s="258"/>
      <c r="B29" s="98" t="s">
        <v>6</v>
      </c>
      <c r="C29" s="35">
        <v>3</v>
      </c>
      <c r="D29" s="4"/>
      <c r="E29" s="4"/>
      <c r="F29" s="4"/>
      <c r="G29" s="4"/>
      <c r="H29" s="4"/>
      <c r="I29" s="4"/>
      <c r="J29" s="4"/>
      <c r="M29" s="4"/>
      <c r="N29" s="94"/>
      <c r="O29" s="58" t="s">
        <v>24</v>
      </c>
      <c r="P29" s="56" t="s">
        <v>84</v>
      </c>
      <c r="Q29" s="4"/>
      <c r="R29" s="11" t="s">
        <v>23</v>
      </c>
      <c r="S29" s="9">
        <v>1</v>
      </c>
      <c r="T29" s="9">
        <v>0</v>
      </c>
      <c r="U29" s="9">
        <v>-0.5</v>
      </c>
      <c r="V29" s="19"/>
      <c r="W29" s="11" t="s">
        <v>23</v>
      </c>
      <c r="X29" s="1">
        <f>(S29*L24)+(T29*L25)+(U29*L26)</f>
        <v>0.50000000000000011</v>
      </c>
      <c r="Y29" s="176"/>
      <c r="Z29" s="31" t="s">
        <v>96</v>
      </c>
      <c r="AA29" s="31">
        <v>2</v>
      </c>
      <c r="AB29" s="31">
        <f>1/(1+AA29)</f>
        <v>0.33333333333333331</v>
      </c>
      <c r="AC29" s="31"/>
      <c r="AD29" s="4"/>
      <c r="AE29" s="11" t="s">
        <v>23</v>
      </c>
      <c r="AF29" s="28">
        <v>0</v>
      </c>
      <c r="AG29" s="28">
        <v>0</v>
      </c>
      <c r="AH29" s="28">
        <v>0</v>
      </c>
      <c r="AI29" s="28">
        <v>0</v>
      </c>
      <c r="AJ29" s="28">
        <v>1</v>
      </c>
      <c r="AK29" s="4"/>
      <c r="AL29" s="11" t="s">
        <v>23</v>
      </c>
      <c r="AM29" s="1">
        <f>(AC26*AF29)+(AG29*AC27)+(AC28*AH29)+(AI29*AC30)+(AC31*AJ29)</f>
        <v>0.33333333333333331</v>
      </c>
      <c r="AN29" s="176"/>
      <c r="AO29" s="16" t="s">
        <v>59</v>
      </c>
      <c r="AP29" s="16" t="s">
        <v>44</v>
      </c>
      <c r="AQ29" s="16">
        <v>1</v>
      </c>
      <c r="AR29" s="16">
        <f>AQ29*AQ28</f>
        <v>0.25</v>
      </c>
      <c r="AS29" s="4"/>
      <c r="AT29" s="11" t="s">
        <v>23</v>
      </c>
      <c r="AU29" s="1">
        <f>AR32</f>
        <v>0.33333333333333331</v>
      </c>
      <c r="AV29" s="36"/>
      <c r="AW29" s="41" t="s">
        <v>19</v>
      </c>
      <c r="AX29" s="41">
        <v>0</v>
      </c>
      <c r="AY29" s="50"/>
    </row>
    <row r="30" spans="1:51">
      <c r="A30" s="258"/>
      <c r="B30" s="53"/>
      <c r="C30" s="53"/>
      <c r="D30" s="53"/>
      <c r="E30" s="53"/>
      <c r="F30" s="53"/>
      <c r="G30" s="53"/>
      <c r="H30" s="53"/>
      <c r="I30" s="53"/>
      <c r="J30" s="53"/>
      <c r="M30" s="26"/>
      <c r="N30" s="94"/>
      <c r="O30" s="4"/>
      <c r="P30" s="4"/>
      <c r="Q30" s="4"/>
      <c r="R30" s="11" t="s">
        <v>24</v>
      </c>
      <c r="S30" s="9">
        <v>-0.5</v>
      </c>
      <c r="T30" s="9">
        <v>0</v>
      </c>
      <c r="U30" s="9">
        <v>1</v>
      </c>
      <c r="V30" s="19"/>
      <c r="W30" s="11" t="s">
        <v>24</v>
      </c>
      <c r="X30" s="1">
        <f>(S30*L24)+(T30*67)+(U30*L26)</f>
        <v>-0.1</v>
      </c>
      <c r="Y30" s="176"/>
      <c r="Z30" s="16" t="s">
        <v>97</v>
      </c>
      <c r="AA30" s="16" t="s">
        <v>44</v>
      </c>
      <c r="AB30" s="16">
        <v>1</v>
      </c>
      <c r="AC30" s="16">
        <f>AB30*AB29</f>
        <v>0.33333333333333331</v>
      </c>
      <c r="AD30" s="4"/>
      <c r="AE30" s="11" t="s">
        <v>24</v>
      </c>
      <c r="AF30" s="28">
        <v>0</v>
      </c>
      <c r="AG30" s="28">
        <v>0</v>
      </c>
      <c r="AH30" s="28">
        <v>0</v>
      </c>
      <c r="AI30" s="28">
        <v>0</v>
      </c>
      <c r="AJ30" s="28">
        <v>-1</v>
      </c>
      <c r="AK30" s="4"/>
      <c r="AL30" s="11" t="s">
        <v>24</v>
      </c>
      <c r="AM30" s="1">
        <f>(AC26*AF30)+(AC27*AG30)+(AC28*AH30)+(AI30*AC30)+(AC31*AJ30)</f>
        <v>-0.33333333333333331</v>
      </c>
      <c r="AN30" s="176"/>
      <c r="AO30" s="16" t="s">
        <v>60</v>
      </c>
      <c r="AP30" s="16" t="s">
        <v>44</v>
      </c>
      <c r="AQ30" s="16">
        <v>1</v>
      </c>
      <c r="AR30" s="16">
        <f>AQ30*AQ28</f>
        <v>0.25</v>
      </c>
      <c r="AS30" s="4"/>
      <c r="AT30" s="11" t="s">
        <v>24</v>
      </c>
      <c r="AU30" s="1">
        <f>AR33</f>
        <v>0.33333333333333331</v>
      </c>
      <c r="AV30" s="36"/>
      <c r="AW30" s="42" t="s">
        <v>20</v>
      </c>
      <c r="AX30" s="42">
        <f>X27+AM27+AU27</f>
        <v>0.85</v>
      </c>
      <c r="AY30" s="50"/>
    </row>
    <row r="31" spans="1:51">
      <c r="A31" s="258"/>
      <c r="B31" s="183" t="s">
        <v>14</v>
      </c>
      <c r="C31" s="183"/>
      <c r="D31" s="4"/>
      <c r="E31" s="35" t="s">
        <v>38</v>
      </c>
      <c r="F31" s="35" t="s">
        <v>39</v>
      </c>
      <c r="G31" s="35" t="s">
        <v>40</v>
      </c>
      <c r="H31" s="10" t="s">
        <v>41</v>
      </c>
      <c r="I31" s="10" t="s">
        <v>42</v>
      </c>
      <c r="J31" s="4"/>
      <c r="M31" s="4"/>
      <c r="N31" s="94"/>
      <c r="O31" s="156" t="s">
        <v>112</v>
      </c>
      <c r="P31" s="157"/>
      <c r="Q31" s="4"/>
      <c r="R31" s="33"/>
      <c r="S31" s="25"/>
      <c r="T31" s="25"/>
      <c r="U31" s="25"/>
      <c r="V31" s="30"/>
      <c r="W31" s="29"/>
      <c r="X31" s="29"/>
      <c r="Y31" s="176"/>
      <c r="Z31" s="16" t="s">
        <v>98</v>
      </c>
      <c r="AA31" s="16" t="s">
        <v>44</v>
      </c>
      <c r="AB31" s="16">
        <v>1</v>
      </c>
      <c r="AC31" s="16">
        <f>AB31*AB29</f>
        <v>0.33333333333333331</v>
      </c>
      <c r="AD31" s="4"/>
      <c r="AE31" s="29"/>
      <c r="AF31" s="25"/>
      <c r="AG31" s="25"/>
      <c r="AH31" s="25"/>
      <c r="AI31" s="25"/>
      <c r="AJ31" s="25"/>
      <c r="AK31" s="4"/>
      <c r="AL31" s="29"/>
      <c r="AM31" s="29"/>
      <c r="AN31" s="176"/>
      <c r="AO31" s="15" t="s">
        <v>31</v>
      </c>
      <c r="AP31" s="15">
        <v>2</v>
      </c>
      <c r="AQ31" s="15">
        <f>1/(1+AP31)</f>
        <v>0.33333333333333331</v>
      </c>
      <c r="AR31" s="15"/>
      <c r="AS31" s="4"/>
      <c r="AT31" s="29"/>
      <c r="AU31" s="29"/>
      <c r="AV31" s="46"/>
      <c r="AW31" s="42" t="s">
        <v>21</v>
      </c>
      <c r="AX31" s="42">
        <f>X28+AM28+AU28</f>
        <v>-0.35</v>
      </c>
      <c r="AY31" s="50"/>
    </row>
    <row r="32" spans="1:51" ht="30">
      <c r="A32" s="258"/>
      <c r="B32" s="98" t="s">
        <v>7</v>
      </c>
      <c r="C32" s="76">
        <f>SUM(L24*C27,L25*D27,L26*E27)</f>
        <v>3</v>
      </c>
      <c r="D32" s="4"/>
      <c r="E32" s="35">
        <v>1</v>
      </c>
      <c r="F32" s="35">
        <v>3</v>
      </c>
      <c r="G32" s="35">
        <v>5</v>
      </c>
      <c r="H32" s="35">
        <v>7</v>
      </c>
      <c r="I32" s="35">
        <v>9</v>
      </c>
      <c r="J32" s="4"/>
      <c r="M32" s="4"/>
      <c r="N32" s="94"/>
      <c r="O32" s="57" t="s">
        <v>99</v>
      </c>
      <c r="P32" s="56" t="s">
        <v>102</v>
      </c>
      <c r="Q32" s="4"/>
      <c r="R32" s="33"/>
      <c r="S32" s="25"/>
      <c r="T32" s="25"/>
      <c r="U32" s="25"/>
      <c r="V32" s="30"/>
      <c r="W32" s="29"/>
      <c r="X32" s="29"/>
      <c r="Y32" s="176"/>
      <c r="Z32" s="30"/>
      <c r="AA32" s="30"/>
      <c r="AB32" s="30"/>
      <c r="AC32" s="30"/>
      <c r="AD32" s="4"/>
      <c r="AE32" s="29"/>
      <c r="AF32" s="25"/>
      <c r="AG32" s="25"/>
      <c r="AH32" s="25"/>
      <c r="AI32" s="25"/>
      <c r="AJ32" s="25"/>
      <c r="AK32" s="4"/>
      <c r="AL32" s="156" t="s">
        <v>115</v>
      </c>
      <c r="AM32" s="157"/>
      <c r="AN32" s="176"/>
      <c r="AO32" s="16" t="s">
        <v>61</v>
      </c>
      <c r="AP32" s="16" t="s">
        <v>44</v>
      </c>
      <c r="AQ32" s="16">
        <v>1</v>
      </c>
      <c r="AR32" s="16">
        <f>AQ32*AQ31</f>
        <v>0.33333333333333331</v>
      </c>
      <c r="AS32" s="4"/>
      <c r="AT32" s="29"/>
      <c r="AU32" s="29"/>
      <c r="AV32" s="46"/>
      <c r="AW32" s="41" t="s">
        <v>22</v>
      </c>
      <c r="AX32" s="41">
        <v>0</v>
      </c>
      <c r="AY32" s="50"/>
    </row>
    <row r="33" spans="1:51" ht="30">
      <c r="A33" s="258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26"/>
      <c r="N33" s="94"/>
      <c r="O33" s="57" t="s">
        <v>100</v>
      </c>
      <c r="P33" s="56" t="s">
        <v>103</v>
      </c>
      <c r="Q33" s="4"/>
      <c r="R33" s="4"/>
      <c r="S33" s="18"/>
      <c r="T33" s="18"/>
      <c r="U33" s="18"/>
      <c r="V33" s="19"/>
      <c r="W33" s="4"/>
      <c r="X33" s="4"/>
      <c r="Y33" s="176"/>
      <c r="Z33" s="30"/>
      <c r="AA33" s="30"/>
      <c r="AB33" s="30"/>
      <c r="AC33" s="30"/>
      <c r="AD33" s="4"/>
      <c r="AE33" s="29"/>
      <c r="AF33" s="25"/>
      <c r="AG33" s="25"/>
      <c r="AH33" s="25"/>
      <c r="AI33" s="25"/>
      <c r="AJ33" s="25"/>
      <c r="AK33" s="4"/>
      <c r="AL33" s="58" t="s">
        <v>34</v>
      </c>
      <c r="AM33" s="56" t="s">
        <v>87</v>
      </c>
      <c r="AN33" s="176"/>
      <c r="AO33" s="16" t="s">
        <v>62</v>
      </c>
      <c r="AP33" s="16" t="s">
        <v>44</v>
      </c>
      <c r="AQ33" s="16">
        <v>1</v>
      </c>
      <c r="AR33" s="16">
        <f>AQ33*AQ31</f>
        <v>0.33333333333333331</v>
      </c>
      <c r="AS33" s="4"/>
      <c r="AT33" s="29"/>
      <c r="AU33" s="29"/>
      <c r="AV33" s="46"/>
      <c r="AW33" s="42" t="s">
        <v>23</v>
      </c>
      <c r="AX33" s="42">
        <f>X29+AM29+AU29</f>
        <v>1.1666666666666667</v>
      </c>
      <c r="AY33" s="50"/>
    </row>
    <row r="34" spans="1:51" ht="30">
      <c r="A34" s="258"/>
      <c r="B34" s="185" t="s">
        <v>11</v>
      </c>
      <c r="C34" s="186"/>
      <c r="D34" s="6" t="s">
        <v>12</v>
      </c>
      <c r="E34" s="6">
        <v>1</v>
      </c>
      <c r="F34" s="6">
        <v>2</v>
      </c>
      <c r="G34" s="6">
        <v>3</v>
      </c>
      <c r="H34" s="6">
        <v>4</v>
      </c>
      <c r="I34" s="6">
        <v>5</v>
      </c>
      <c r="J34" s="6">
        <v>6</v>
      </c>
      <c r="K34" s="6">
        <v>7</v>
      </c>
      <c r="L34" s="6">
        <v>9</v>
      </c>
      <c r="M34" s="6">
        <v>10</v>
      </c>
      <c r="N34" s="94"/>
      <c r="O34" s="57" t="s">
        <v>101</v>
      </c>
      <c r="P34" s="56" t="s">
        <v>104</v>
      </c>
      <c r="Q34" s="4"/>
      <c r="R34" s="4"/>
      <c r="S34" s="18"/>
      <c r="T34" s="18"/>
      <c r="U34" s="18"/>
      <c r="V34" s="4"/>
      <c r="W34" s="4"/>
      <c r="X34" s="4"/>
      <c r="Y34" s="176"/>
      <c r="AB34" s="30"/>
      <c r="AC34" s="30"/>
      <c r="AD34" s="4"/>
      <c r="AE34" s="29"/>
      <c r="AF34" s="25"/>
      <c r="AG34" s="25"/>
      <c r="AH34" s="25"/>
      <c r="AI34" s="25"/>
      <c r="AJ34" s="25"/>
      <c r="AK34" s="4"/>
      <c r="AL34" s="103" t="s">
        <v>35</v>
      </c>
      <c r="AM34" s="84" t="s">
        <v>88</v>
      </c>
      <c r="AN34" s="176"/>
      <c r="AO34" s="19"/>
      <c r="AP34" s="19"/>
      <c r="AQ34" s="19"/>
      <c r="AR34" s="19"/>
      <c r="AS34" s="4"/>
      <c r="AT34" s="29"/>
      <c r="AU34" s="29"/>
      <c r="AV34" s="46"/>
      <c r="AW34" s="42" t="s">
        <v>24</v>
      </c>
      <c r="AX34" s="42">
        <f>X30+AM30+AU30</f>
        <v>-0.10000000000000003</v>
      </c>
      <c r="AY34" s="50"/>
    </row>
    <row r="35" spans="1:51">
      <c r="A35" s="258"/>
      <c r="B35" s="187"/>
      <c r="C35" s="188"/>
      <c r="D35" s="6" t="s">
        <v>13</v>
      </c>
      <c r="E35" s="35">
        <v>0</v>
      </c>
      <c r="F35" s="35">
        <v>0</v>
      </c>
      <c r="G35" s="35">
        <v>0.57999999999999996</v>
      </c>
      <c r="H35" s="35">
        <v>0.9</v>
      </c>
      <c r="I35" s="35">
        <v>1.1200000000000001</v>
      </c>
      <c r="J35" s="35">
        <v>1.24</v>
      </c>
      <c r="K35" s="35">
        <v>1.32</v>
      </c>
      <c r="L35" s="35">
        <v>1.46</v>
      </c>
      <c r="M35" s="35">
        <v>1.49</v>
      </c>
      <c r="N35" s="94"/>
      <c r="Q35" s="4"/>
      <c r="R35" s="4"/>
      <c r="S35" s="18"/>
      <c r="T35" s="18"/>
      <c r="U35" s="18"/>
      <c r="V35" s="4"/>
      <c r="W35" s="4"/>
      <c r="X35" s="4"/>
      <c r="Y35" s="176"/>
      <c r="AB35" s="30"/>
      <c r="AC35" s="30"/>
      <c r="AD35" s="4"/>
      <c r="AE35" s="29"/>
      <c r="AF35" s="25"/>
      <c r="AG35" s="25"/>
      <c r="AH35" s="25"/>
      <c r="AI35" s="25"/>
      <c r="AJ35" s="25"/>
      <c r="AK35" s="4"/>
      <c r="AL35" s="103" t="s">
        <v>36</v>
      </c>
      <c r="AM35" s="84" t="s">
        <v>89</v>
      </c>
      <c r="AN35" s="176"/>
      <c r="AO35" s="30"/>
      <c r="AP35" s="30"/>
      <c r="AQ35" s="30"/>
      <c r="AR35" s="30"/>
      <c r="AS35" s="4"/>
      <c r="AT35" s="29"/>
      <c r="AU35" s="29"/>
      <c r="AV35" s="46"/>
      <c r="AW35" s="41" t="s">
        <v>25</v>
      </c>
      <c r="AX35" s="41">
        <v>0</v>
      </c>
      <c r="AY35" s="50"/>
    </row>
    <row r="36" spans="1:51">
      <c r="A36" s="258"/>
      <c r="B36" s="189" t="s">
        <v>9</v>
      </c>
      <c r="C36" s="190"/>
      <c r="D36" s="7">
        <v>0.57999999999999996</v>
      </c>
      <c r="E36" s="191"/>
      <c r="F36" s="192"/>
      <c r="G36" s="192"/>
      <c r="H36" s="192"/>
      <c r="I36" s="192"/>
      <c r="J36" s="192"/>
      <c r="K36" s="48"/>
      <c r="L36" s="48"/>
      <c r="M36" s="48"/>
      <c r="N36" s="94"/>
      <c r="Q36" s="4"/>
      <c r="R36" s="4"/>
      <c r="S36" s="18"/>
      <c r="T36" s="18"/>
      <c r="U36" s="18"/>
      <c r="V36" s="4"/>
      <c r="W36" s="4"/>
      <c r="X36" s="4"/>
      <c r="Y36" s="176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103" t="s">
        <v>37</v>
      </c>
      <c r="AM36" s="84" t="s">
        <v>90</v>
      </c>
      <c r="AN36" s="176"/>
      <c r="AO36" s="156" t="s">
        <v>113</v>
      </c>
      <c r="AP36" s="157"/>
      <c r="AQ36" s="4"/>
      <c r="AR36" s="4"/>
      <c r="AS36" s="4"/>
      <c r="AT36" s="4"/>
      <c r="AU36" s="4"/>
      <c r="AV36" s="46"/>
      <c r="AW36" s="4"/>
      <c r="AX36" s="4"/>
      <c r="AY36" s="50"/>
    </row>
    <row r="37" spans="1:51" ht="30">
      <c r="A37" s="258"/>
      <c r="B37" s="52"/>
      <c r="C37" s="52"/>
      <c r="D37" s="52"/>
      <c r="E37" s="52"/>
      <c r="H37" s="52"/>
      <c r="I37" s="52"/>
      <c r="J37" s="52"/>
      <c r="K37" s="52"/>
      <c r="L37" s="52"/>
      <c r="M37" s="47"/>
      <c r="N37" s="94"/>
      <c r="Q37" s="4"/>
      <c r="R37" s="4"/>
      <c r="S37" s="18"/>
      <c r="T37" s="18"/>
      <c r="U37" s="18"/>
      <c r="V37" s="4"/>
      <c r="W37" s="4"/>
      <c r="X37" s="4"/>
      <c r="Y37" s="176"/>
      <c r="Z37" s="4"/>
      <c r="AC37" s="4"/>
      <c r="AD37" s="4"/>
      <c r="AE37" s="4"/>
      <c r="AF37" s="4"/>
      <c r="AG37" s="4"/>
      <c r="AH37" s="4"/>
      <c r="AI37" s="4"/>
      <c r="AJ37" s="4"/>
      <c r="AK37" s="4"/>
      <c r="AL37" s="58" t="s">
        <v>96</v>
      </c>
      <c r="AM37" s="56" t="s">
        <v>91</v>
      </c>
      <c r="AN37" s="176"/>
      <c r="AO37" s="44" t="s">
        <v>29</v>
      </c>
      <c r="AP37" s="44" t="s">
        <v>76</v>
      </c>
      <c r="AQ37" s="4"/>
      <c r="AR37" s="4"/>
      <c r="AS37" s="4"/>
      <c r="AT37" s="4"/>
      <c r="AU37" s="4"/>
      <c r="AV37" s="46"/>
      <c r="AW37" s="4"/>
      <c r="AX37" s="4"/>
      <c r="AY37" s="50"/>
    </row>
    <row r="38" spans="1:51" ht="30">
      <c r="A38" s="258"/>
      <c r="B38" s="161" t="s">
        <v>15</v>
      </c>
      <c r="C38" s="161"/>
      <c r="D38" s="161"/>
      <c r="E38" s="4"/>
      <c r="H38" s="4"/>
      <c r="I38" s="4"/>
      <c r="J38" s="4"/>
      <c r="K38" s="4"/>
      <c r="L38" s="4"/>
      <c r="M38" s="4"/>
      <c r="N38" s="94"/>
      <c r="Q38" s="4"/>
      <c r="R38" s="4"/>
      <c r="S38" s="18"/>
      <c r="T38" s="18"/>
      <c r="U38" s="18"/>
      <c r="V38" s="4"/>
      <c r="W38" s="4"/>
      <c r="X38" s="4"/>
      <c r="Y38" s="176"/>
      <c r="Z38" s="227" t="s">
        <v>182</v>
      </c>
      <c r="AA38" s="228"/>
      <c r="AC38" s="4"/>
      <c r="AD38" s="4"/>
      <c r="AE38" s="4"/>
      <c r="AF38" s="4"/>
      <c r="AG38" s="4"/>
      <c r="AH38" s="4"/>
      <c r="AI38" s="4"/>
      <c r="AJ38" s="4"/>
      <c r="AK38" s="4"/>
      <c r="AL38" s="103" t="s">
        <v>97</v>
      </c>
      <c r="AM38" s="84" t="s">
        <v>92</v>
      </c>
      <c r="AN38" s="176"/>
      <c r="AO38" s="44" t="s">
        <v>30</v>
      </c>
      <c r="AP38" s="44" t="s">
        <v>79</v>
      </c>
      <c r="AQ38" s="4"/>
      <c r="AR38" s="4"/>
      <c r="AS38" s="4"/>
      <c r="AT38" s="4"/>
      <c r="AU38" s="4"/>
      <c r="AV38" s="46"/>
      <c r="AW38" s="4"/>
      <c r="AX38" s="4"/>
      <c r="AY38" s="50"/>
    </row>
    <row r="39" spans="1:51" ht="30">
      <c r="A39" s="258"/>
      <c r="B39" s="5" t="s">
        <v>10</v>
      </c>
      <c r="C39" s="8">
        <f>(C32-3)/3</f>
        <v>0</v>
      </c>
      <c r="D39" s="77">
        <f>C39*100</f>
        <v>0</v>
      </c>
      <c r="E39" s="4"/>
      <c r="H39" s="4"/>
      <c r="I39" s="4"/>
      <c r="J39" s="4"/>
      <c r="K39" s="4"/>
      <c r="L39" s="4"/>
      <c r="M39" s="4"/>
      <c r="N39" s="94"/>
      <c r="Q39" s="4"/>
      <c r="R39" s="4"/>
      <c r="S39" s="18"/>
      <c r="T39" s="18"/>
      <c r="U39" s="18"/>
      <c r="V39" s="4"/>
      <c r="W39" s="4"/>
      <c r="X39" s="4"/>
      <c r="Y39" s="176"/>
      <c r="Z39" s="225" t="s">
        <v>216</v>
      </c>
      <c r="AA39" s="226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103" t="s">
        <v>98</v>
      </c>
      <c r="AM39" s="84" t="s">
        <v>93</v>
      </c>
      <c r="AN39" s="176"/>
      <c r="AO39" s="44" t="s">
        <v>31</v>
      </c>
      <c r="AP39" s="44" t="s">
        <v>82</v>
      </c>
      <c r="AQ39" s="4"/>
      <c r="AR39" s="4"/>
      <c r="AS39" s="4"/>
      <c r="AT39" s="4"/>
      <c r="AU39" s="4"/>
      <c r="AV39" s="46"/>
      <c r="AW39" s="4"/>
      <c r="AX39" s="4"/>
      <c r="AY39" s="50"/>
    </row>
    <row r="40" spans="1:51">
      <c r="A40" s="259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96"/>
      <c r="N40" s="49"/>
      <c r="O40" s="96"/>
      <c r="P40" s="96"/>
      <c r="Q40" s="96"/>
      <c r="R40" s="96"/>
      <c r="S40" s="79"/>
      <c r="T40" s="79"/>
      <c r="U40" s="79"/>
      <c r="V40" s="96"/>
      <c r="W40" s="96"/>
      <c r="X40" s="96"/>
      <c r="Y40" s="177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51"/>
    </row>
    <row r="42" spans="1:51" ht="20">
      <c r="A42" s="257"/>
      <c r="B42" s="168" t="s">
        <v>160</v>
      </c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9"/>
    </row>
    <row r="43" spans="1:51" ht="20">
      <c r="A43" s="258"/>
      <c r="B43" s="35" t="s">
        <v>0</v>
      </c>
      <c r="C43" s="35" t="s">
        <v>1</v>
      </c>
      <c r="D43" s="35" t="s">
        <v>2</v>
      </c>
      <c r="E43" s="35" t="s">
        <v>3</v>
      </c>
      <c r="F43" s="170" t="s">
        <v>8</v>
      </c>
      <c r="G43" s="35" t="s">
        <v>0</v>
      </c>
      <c r="H43" s="35" t="s">
        <v>1</v>
      </c>
      <c r="I43" s="35" t="s">
        <v>2</v>
      </c>
      <c r="J43" s="35" t="s">
        <v>3</v>
      </c>
      <c r="K43" s="35" t="s">
        <v>4</v>
      </c>
      <c r="L43" s="10" t="s">
        <v>5</v>
      </c>
      <c r="M43" s="23"/>
      <c r="N43" s="94"/>
      <c r="O43" s="156" t="s">
        <v>114</v>
      </c>
      <c r="P43" s="157"/>
      <c r="Q43" s="3"/>
      <c r="R43" s="171" t="s">
        <v>46</v>
      </c>
      <c r="S43" s="172"/>
      <c r="T43" s="172"/>
      <c r="U43" s="173"/>
      <c r="V43" s="3"/>
      <c r="W43" s="174" t="s">
        <v>52</v>
      </c>
      <c r="X43" s="175"/>
      <c r="Y43" s="176"/>
      <c r="Z43" s="178" t="s">
        <v>48</v>
      </c>
      <c r="AA43" s="179"/>
      <c r="AB43" s="179"/>
      <c r="AC43" s="180"/>
      <c r="AD43" s="3"/>
      <c r="AE43" s="178" t="s">
        <v>54</v>
      </c>
      <c r="AF43" s="179"/>
      <c r="AG43" s="179"/>
      <c r="AH43" s="179"/>
      <c r="AI43" s="179"/>
      <c r="AJ43" s="180"/>
      <c r="AK43" s="3"/>
      <c r="AL43" s="174" t="s">
        <v>55</v>
      </c>
      <c r="AM43" s="175"/>
      <c r="AN43" s="176"/>
      <c r="AO43" s="178" t="s">
        <v>49</v>
      </c>
      <c r="AP43" s="179"/>
      <c r="AQ43" s="179"/>
      <c r="AR43" s="180"/>
      <c r="AS43" s="4"/>
      <c r="AT43" s="174" t="s">
        <v>51</v>
      </c>
      <c r="AU43" s="175"/>
      <c r="AV43" s="36"/>
      <c r="AW43" s="174" t="s">
        <v>27</v>
      </c>
      <c r="AX43" s="175"/>
      <c r="AY43" s="50"/>
    </row>
    <row r="44" spans="1:51" ht="30">
      <c r="A44" s="258"/>
      <c r="B44" s="35" t="s">
        <v>1</v>
      </c>
      <c r="C44" s="2">
        <v>1</v>
      </c>
      <c r="D44" s="37">
        <v>3</v>
      </c>
      <c r="E44" s="37">
        <v>3</v>
      </c>
      <c r="F44" s="170"/>
      <c r="G44" s="35" t="s">
        <v>1</v>
      </c>
      <c r="H44" s="38">
        <f>C44/C47</f>
        <v>0.60000000000000009</v>
      </c>
      <c r="I44" s="37">
        <f>D44/D47</f>
        <v>0.6</v>
      </c>
      <c r="J44" s="37">
        <f>E44/E47</f>
        <v>0.6</v>
      </c>
      <c r="K44" s="37">
        <f>SUM(H44:J44)</f>
        <v>1.8000000000000003</v>
      </c>
      <c r="L44" s="2">
        <f>K44/C49</f>
        <v>0.60000000000000009</v>
      </c>
      <c r="M44" s="24"/>
      <c r="N44" s="94"/>
      <c r="O44" s="58" t="s">
        <v>17</v>
      </c>
      <c r="P44" s="56" t="s">
        <v>78</v>
      </c>
      <c r="Q44" s="18"/>
      <c r="R44" s="17" t="s">
        <v>26</v>
      </c>
      <c r="S44" s="35" t="s">
        <v>1</v>
      </c>
      <c r="T44" s="35" t="s">
        <v>2</v>
      </c>
      <c r="U44" s="35" t="s">
        <v>3</v>
      </c>
      <c r="V44" s="13"/>
      <c r="W44" s="32" t="s">
        <v>26</v>
      </c>
      <c r="X44" s="97" t="s">
        <v>53</v>
      </c>
      <c r="Y44" s="176"/>
      <c r="Z44" s="35" t="s">
        <v>32</v>
      </c>
      <c r="AA44" s="98" t="s">
        <v>47</v>
      </c>
      <c r="AB44" s="178" t="s">
        <v>43</v>
      </c>
      <c r="AC44" s="180"/>
      <c r="AD44" s="4"/>
      <c r="AE44" s="10" t="s">
        <v>26</v>
      </c>
      <c r="AF44" s="35" t="s">
        <v>35</v>
      </c>
      <c r="AG44" s="35" t="s">
        <v>36</v>
      </c>
      <c r="AH44" s="35" t="s">
        <v>37</v>
      </c>
      <c r="AI44" s="35" t="s">
        <v>97</v>
      </c>
      <c r="AJ44" s="35" t="s">
        <v>98</v>
      </c>
      <c r="AK44" s="4"/>
      <c r="AL44" s="10" t="s">
        <v>26</v>
      </c>
      <c r="AM44" s="97" t="s">
        <v>53</v>
      </c>
      <c r="AN44" s="176"/>
      <c r="AO44" s="10" t="s">
        <v>28</v>
      </c>
      <c r="AP44" s="10" t="s">
        <v>47</v>
      </c>
      <c r="AQ44" s="181" t="s">
        <v>43</v>
      </c>
      <c r="AR44" s="182"/>
      <c r="AS44" s="4"/>
      <c r="AT44" s="35" t="s">
        <v>26</v>
      </c>
      <c r="AU44" s="97" t="s">
        <v>53</v>
      </c>
      <c r="AV44" s="36"/>
      <c r="AW44" s="98" t="s">
        <v>26</v>
      </c>
      <c r="AX44" s="98" t="s">
        <v>50</v>
      </c>
      <c r="AY44" s="50"/>
    </row>
    <row r="45" spans="1:51">
      <c r="A45" s="258"/>
      <c r="B45" s="35" t="s">
        <v>2</v>
      </c>
      <c r="C45" s="37">
        <f>1/D44</f>
        <v>0.33333333333333331</v>
      </c>
      <c r="D45" s="2">
        <v>1</v>
      </c>
      <c r="E45" s="37">
        <v>1</v>
      </c>
      <c r="F45" s="170"/>
      <c r="G45" s="35" t="s">
        <v>2</v>
      </c>
      <c r="H45" s="37">
        <f>C45/C47</f>
        <v>0.2</v>
      </c>
      <c r="I45" s="38">
        <f>D45/D47</f>
        <v>0.2</v>
      </c>
      <c r="J45" s="37">
        <f>E45/E47</f>
        <v>0.2</v>
      </c>
      <c r="K45" s="37">
        <f>SUM(H45:J45)</f>
        <v>0.60000000000000009</v>
      </c>
      <c r="L45" s="2">
        <f>K45/C49</f>
        <v>0.20000000000000004</v>
      </c>
      <c r="M45" s="24"/>
      <c r="N45" s="94"/>
      <c r="O45" s="58" t="s">
        <v>18</v>
      </c>
      <c r="P45" s="56" t="s">
        <v>77</v>
      </c>
      <c r="Q45" s="18"/>
      <c r="R45" s="11" t="s">
        <v>17</v>
      </c>
      <c r="S45" s="9">
        <v>1</v>
      </c>
      <c r="T45" s="9">
        <v>-0.5</v>
      </c>
      <c r="U45" s="9">
        <v>0</v>
      </c>
      <c r="V45" s="3"/>
      <c r="W45" s="11" t="s">
        <v>17</v>
      </c>
      <c r="X45" s="1">
        <f>(S45*L44)+(T45*L45)+(U45*L46)</f>
        <v>0.50000000000000011</v>
      </c>
      <c r="Y45" s="176"/>
      <c r="Z45" s="15" t="s">
        <v>34</v>
      </c>
      <c r="AA45" s="15">
        <v>1</v>
      </c>
      <c r="AB45" s="15">
        <f>1/(1+AA45)</f>
        <v>0.5</v>
      </c>
      <c r="AC45" s="15"/>
      <c r="AD45" s="4"/>
      <c r="AE45" s="11" t="s">
        <v>17</v>
      </c>
      <c r="AF45" s="28">
        <v>0</v>
      </c>
      <c r="AG45" s="28">
        <v>0</v>
      </c>
      <c r="AH45" s="28">
        <v>-1</v>
      </c>
      <c r="AI45" s="28">
        <v>0</v>
      </c>
      <c r="AJ45" s="28">
        <v>1</v>
      </c>
      <c r="AK45" s="4"/>
      <c r="AL45" s="11" t="s">
        <v>17</v>
      </c>
      <c r="AM45" s="1">
        <f>(AF45*AC46)+(AG45*AC47)+(AC48*AH45)+(AI45*AC50)+(AC51*AJ45)</f>
        <v>-0.16666666666666669</v>
      </c>
      <c r="AN45" s="176"/>
      <c r="AO45" s="15" t="s">
        <v>29</v>
      </c>
      <c r="AP45" s="15">
        <v>2</v>
      </c>
      <c r="AQ45" s="15">
        <f>1/(1+AP45)</f>
        <v>0.33333333333333331</v>
      </c>
      <c r="AR45" s="15"/>
      <c r="AS45" s="4"/>
      <c r="AT45" s="11" t="s">
        <v>17</v>
      </c>
      <c r="AU45" s="1">
        <f>AR46</f>
        <v>0.33333333333333331</v>
      </c>
      <c r="AV45" s="36"/>
      <c r="AW45" s="40" t="s">
        <v>63</v>
      </c>
      <c r="AX45" s="40">
        <v>0</v>
      </c>
      <c r="AY45" s="50"/>
    </row>
    <row r="46" spans="1:51" ht="30">
      <c r="A46" s="258"/>
      <c r="B46" s="35" t="s">
        <v>3</v>
      </c>
      <c r="C46" s="37">
        <f>1/E44</f>
        <v>0.33333333333333331</v>
      </c>
      <c r="D46" s="37">
        <f>1/E45</f>
        <v>1</v>
      </c>
      <c r="E46" s="2">
        <v>1</v>
      </c>
      <c r="F46" s="170"/>
      <c r="G46" s="35" t="s">
        <v>3</v>
      </c>
      <c r="H46" s="37">
        <f>C46/C47</f>
        <v>0.2</v>
      </c>
      <c r="I46" s="37">
        <f>D46/D47</f>
        <v>0.2</v>
      </c>
      <c r="J46" s="38">
        <f>E46/E47</f>
        <v>0.2</v>
      </c>
      <c r="K46" s="37">
        <f>SUM(H46:J46)</f>
        <v>0.60000000000000009</v>
      </c>
      <c r="L46" s="2">
        <f>K46/C49</f>
        <v>0.20000000000000004</v>
      </c>
      <c r="M46" s="24"/>
      <c r="N46" s="94"/>
      <c r="O46" s="58" t="s">
        <v>20</v>
      </c>
      <c r="P46" s="56" t="s">
        <v>80</v>
      </c>
      <c r="Q46" s="18"/>
      <c r="R46" s="11" t="s">
        <v>18</v>
      </c>
      <c r="S46" s="9">
        <v>-0.5</v>
      </c>
      <c r="T46" s="9">
        <v>1</v>
      </c>
      <c r="U46" s="9">
        <v>0</v>
      </c>
      <c r="V46" s="19"/>
      <c r="W46" s="11" t="s">
        <v>18</v>
      </c>
      <c r="X46" s="1">
        <f>(S46*L44)+(T46*L45)+(U46*L46)</f>
        <v>-0.1</v>
      </c>
      <c r="Y46" s="176"/>
      <c r="Z46" s="16" t="s">
        <v>35</v>
      </c>
      <c r="AA46" s="16" t="s">
        <v>44</v>
      </c>
      <c r="AB46" s="16">
        <v>1</v>
      </c>
      <c r="AC46" s="16">
        <f>AB46*AB45</f>
        <v>0.5</v>
      </c>
      <c r="AD46" s="4"/>
      <c r="AE46" s="11" t="s">
        <v>18</v>
      </c>
      <c r="AF46" s="28">
        <v>0</v>
      </c>
      <c r="AG46" s="28">
        <v>0</v>
      </c>
      <c r="AH46" s="28">
        <v>1</v>
      </c>
      <c r="AI46" s="28">
        <v>0</v>
      </c>
      <c r="AJ46" s="28">
        <v>-1</v>
      </c>
      <c r="AK46" s="4"/>
      <c r="AL46" s="11" t="s">
        <v>18</v>
      </c>
      <c r="AM46" s="1">
        <f>(AF46*AC46)+(AG46*AC47)+(AC48*AH46)+(AI46*AC50)+(AC51*AJ46)</f>
        <v>0.16666666666666669</v>
      </c>
      <c r="AN46" s="176"/>
      <c r="AO46" s="16" t="s">
        <v>45</v>
      </c>
      <c r="AP46" s="16" t="s">
        <v>44</v>
      </c>
      <c r="AQ46" s="16">
        <v>1</v>
      </c>
      <c r="AR46" s="16">
        <f>AQ46*AQ45</f>
        <v>0.33333333333333331</v>
      </c>
      <c r="AS46" s="4"/>
      <c r="AT46" s="11" t="s">
        <v>18</v>
      </c>
      <c r="AU46" s="1">
        <f>AR47</f>
        <v>0.33333333333333331</v>
      </c>
      <c r="AV46" s="36"/>
      <c r="AW46" s="40" t="s">
        <v>16</v>
      </c>
      <c r="AX46" s="41">
        <v>0</v>
      </c>
      <c r="AY46" s="50"/>
    </row>
    <row r="47" spans="1:51">
      <c r="A47" s="258"/>
      <c r="B47" s="97" t="s">
        <v>4</v>
      </c>
      <c r="C47" s="39">
        <f>SUM(C44:C46)</f>
        <v>1.6666666666666665</v>
      </c>
      <c r="D47" s="39">
        <f>SUM(D44:D46)</f>
        <v>5</v>
      </c>
      <c r="E47" s="39">
        <f>SUM(E44:E46)</f>
        <v>5</v>
      </c>
      <c r="F47" s="170"/>
      <c r="G47" s="97" t="s">
        <v>4</v>
      </c>
      <c r="H47" s="39">
        <f>SUM(H44:H46)</f>
        <v>1</v>
      </c>
      <c r="I47" s="39">
        <f>SUM(I44:I46)</f>
        <v>1</v>
      </c>
      <c r="J47" s="39">
        <f>SUM(J44:J46)</f>
        <v>1</v>
      </c>
      <c r="K47" s="39">
        <f>SUM(K44:K46)</f>
        <v>3.0000000000000004</v>
      </c>
      <c r="L47" s="39">
        <f>SUM(L44:L46)</f>
        <v>1.0000000000000002</v>
      </c>
      <c r="M47" s="25"/>
      <c r="N47" s="94"/>
      <c r="O47" s="58" t="s">
        <v>21</v>
      </c>
      <c r="P47" s="56" t="s">
        <v>81</v>
      </c>
      <c r="Q47" s="18"/>
      <c r="R47" s="11" t="s">
        <v>20</v>
      </c>
      <c r="S47" s="9">
        <v>0</v>
      </c>
      <c r="T47" s="9">
        <v>0.5</v>
      </c>
      <c r="U47" s="9">
        <v>0</v>
      </c>
      <c r="V47" s="19"/>
      <c r="W47" s="11" t="s">
        <v>20</v>
      </c>
      <c r="X47" s="1">
        <f>(S47*L44)+(T47*L45)+(U47*L46)</f>
        <v>0.10000000000000002</v>
      </c>
      <c r="Y47" s="176"/>
      <c r="Z47" s="16" t="s">
        <v>36</v>
      </c>
      <c r="AA47" s="16" t="s">
        <v>44</v>
      </c>
      <c r="AB47" s="16">
        <v>1</v>
      </c>
      <c r="AC47" s="16">
        <f>AB47*AB45</f>
        <v>0.5</v>
      </c>
      <c r="AD47" s="4"/>
      <c r="AE47" s="11" t="s">
        <v>20</v>
      </c>
      <c r="AF47" s="28">
        <v>0</v>
      </c>
      <c r="AG47" s="28">
        <v>0</v>
      </c>
      <c r="AH47" s="28">
        <v>1</v>
      </c>
      <c r="AI47" s="28">
        <v>0</v>
      </c>
      <c r="AJ47" s="28">
        <v>0</v>
      </c>
      <c r="AK47" s="4"/>
      <c r="AL47" s="11" t="s">
        <v>20</v>
      </c>
      <c r="AM47" s="1">
        <f>(AF47*AC46)+(AG47*AC47)+(AH47*AC48)+(AI47*AC50)+(AJ47*AC51)</f>
        <v>0.5</v>
      </c>
      <c r="AN47" s="176"/>
      <c r="AO47" s="16" t="s">
        <v>58</v>
      </c>
      <c r="AP47" s="16" t="s">
        <v>44</v>
      </c>
      <c r="AQ47" s="16">
        <v>1</v>
      </c>
      <c r="AR47" s="16">
        <f>AQ47*AQ45</f>
        <v>0.33333333333333331</v>
      </c>
      <c r="AS47" s="4"/>
      <c r="AT47" s="11" t="s">
        <v>20</v>
      </c>
      <c r="AU47" s="1">
        <f>AR49</f>
        <v>0.25</v>
      </c>
      <c r="AV47" s="36"/>
      <c r="AW47" s="42" t="s">
        <v>17</v>
      </c>
      <c r="AX47" s="42">
        <f>X45+AM45+AU45</f>
        <v>0.66666666666666674</v>
      </c>
      <c r="AY47" s="50"/>
    </row>
    <row r="48" spans="1:51" ht="45">
      <c r="A48" s="258"/>
      <c r="B48" s="54"/>
      <c r="C48" s="54"/>
      <c r="D48" s="54"/>
      <c r="E48" s="54"/>
      <c r="F48" s="54"/>
      <c r="G48" s="54"/>
      <c r="H48" s="54"/>
      <c r="I48" s="54"/>
      <c r="J48" s="54"/>
      <c r="M48" s="47"/>
      <c r="N48" s="94"/>
      <c r="O48" s="58" t="s">
        <v>23</v>
      </c>
      <c r="P48" s="56" t="s">
        <v>83</v>
      </c>
      <c r="Q48" s="4"/>
      <c r="R48" s="11" t="s">
        <v>21</v>
      </c>
      <c r="S48" s="9">
        <v>0</v>
      </c>
      <c r="T48" s="9">
        <v>-0.5</v>
      </c>
      <c r="U48" s="9">
        <v>0</v>
      </c>
      <c r="V48" s="19"/>
      <c r="W48" s="11" t="s">
        <v>21</v>
      </c>
      <c r="X48" s="1">
        <f>(S48*L44)+(T48*L45)+(U48*L46)</f>
        <v>-0.10000000000000002</v>
      </c>
      <c r="Y48" s="176"/>
      <c r="Z48" s="16" t="s">
        <v>37</v>
      </c>
      <c r="AA48" s="16" t="s">
        <v>44</v>
      </c>
      <c r="AB48" s="16">
        <v>1</v>
      </c>
      <c r="AC48" s="16">
        <f>AB48*AB45</f>
        <v>0.5</v>
      </c>
      <c r="AD48" s="4"/>
      <c r="AE48" s="11" t="s">
        <v>21</v>
      </c>
      <c r="AF48" s="28">
        <v>0</v>
      </c>
      <c r="AG48" s="28">
        <v>0</v>
      </c>
      <c r="AH48" s="28">
        <v>-1</v>
      </c>
      <c r="AI48" s="28">
        <v>0</v>
      </c>
      <c r="AJ48" s="28">
        <v>0</v>
      </c>
      <c r="AK48" s="4"/>
      <c r="AL48" s="11" t="s">
        <v>21</v>
      </c>
      <c r="AM48" s="1">
        <f>(AF48*AC46)+(AG48*AC47)+(AH48*AC48)+(AI48*AC50)+(AJ48*AC51)</f>
        <v>-0.5</v>
      </c>
      <c r="AN48" s="176"/>
      <c r="AO48" s="15" t="s">
        <v>30</v>
      </c>
      <c r="AP48" s="15">
        <v>3</v>
      </c>
      <c r="AQ48" s="15">
        <f>1/(1+AP48)</f>
        <v>0.25</v>
      </c>
      <c r="AR48" s="15"/>
      <c r="AS48" s="4"/>
      <c r="AT48" s="11" t="s">
        <v>21</v>
      </c>
      <c r="AU48" s="1">
        <f>AR50</f>
        <v>0.25</v>
      </c>
      <c r="AV48" s="36"/>
      <c r="AW48" s="42" t="s">
        <v>18</v>
      </c>
      <c r="AX48" s="42">
        <f>X46+AM46++AU46</f>
        <v>0.4</v>
      </c>
      <c r="AY48" s="50"/>
    </row>
    <row r="49" spans="1:51" ht="30">
      <c r="A49" s="258"/>
      <c r="B49" s="98" t="s">
        <v>6</v>
      </c>
      <c r="C49" s="35">
        <v>3</v>
      </c>
      <c r="D49" s="4"/>
      <c r="E49" s="4"/>
      <c r="F49" s="4"/>
      <c r="G49" s="4"/>
      <c r="H49" s="4"/>
      <c r="I49" s="4"/>
      <c r="J49" s="4"/>
      <c r="M49" s="4"/>
      <c r="N49" s="94"/>
      <c r="O49" s="58" t="s">
        <v>24</v>
      </c>
      <c r="P49" s="56" t="s">
        <v>84</v>
      </c>
      <c r="Q49" s="4"/>
      <c r="R49" s="11" t="s">
        <v>23</v>
      </c>
      <c r="S49" s="9">
        <v>1</v>
      </c>
      <c r="T49" s="9">
        <v>0</v>
      </c>
      <c r="U49" s="9">
        <v>-0.5</v>
      </c>
      <c r="V49" s="19"/>
      <c r="W49" s="11" t="s">
        <v>23</v>
      </c>
      <c r="X49" s="1">
        <f>(S49*L44)+(T49*L45)+(U49*L46)</f>
        <v>0.50000000000000011</v>
      </c>
      <c r="Y49" s="176"/>
      <c r="Z49" s="31" t="s">
        <v>96</v>
      </c>
      <c r="AA49" s="31">
        <v>2</v>
      </c>
      <c r="AB49" s="31">
        <f>1/(1+AA49)</f>
        <v>0.33333333333333331</v>
      </c>
      <c r="AC49" s="31"/>
      <c r="AD49" s="4"/>
      <c r="AE49" s="11" t="s">
        <v>23</v>
      </c>
      <c r="AF49" s="28">
        <v>0</v>
      </c>
      <c r="AG49" s="28">
        <v>0</v>
      </c>
      <c r="AH49" s="28">
        <v>0</v>
      </c>
      <c r="AI49" s="28">
        <v>0</v>
      </c>
      <c r="AJ49" s="28">
        <v>1</v>
      </c>
      <c r="AK49" s="4"/>
      <c r="AL49" s="11" t="s">
        <v>23</v>
      </c>
      <c r="AM49" s="1">
        <f>(AC46*AF49)+(AG49*AC47)+(AC48*AH49)+(AI49*AC50)+(AC51*AJ49)</f>
        <v>0.33333333333333331</v>
      </c>
      <c r="AN49" s="176"/>
      <c r="AO49" s="16" t="s">
        <v>59</v>
      </c>
      <c r="AP49" s="16" t="s">
        <v>44</v>
      </c>
      <c r="AQ49" s="16">
        <v>1</v>
      </c>
      <c r="AR49" s="16">
        <f>AQ49*AQ48</f>
        <v>0.25</v>
      </c>
      <c r="AS49" s="4"/>
      <c r="AT49" s="11" t="s">
        <v>23</v>
      </c>
      <c r="AU49" s="1">
        <f>AR52</f>
        <v>0.5</v>
      </c>
      <c r="AV49" s="36"/>
      <c r="AW49" s="41" t="s">
        <v>19</v>
      </c>
      <c r="AX49" s="41">
        <v>0</v>
      </c>
      <c r="AY49" s="50"/>
    </row>
    <row r="50" spans="1:51">
      <c r="A50" s="258"/>
      <c r="B50" s="53"/>
      <c r="C50" s="53"/>
      <c r="D50" s="53"/>
      <c r="E50" s="53"/>
      <c r="F50" s="53"/>
      <c r="G50" s="53"/>
      <c r="H50" s="53"/>
      <c r="I50" s="53"/>
      <c r="J50" s="53"/>
      <c r="M50" s="26"/>
      <c r="N50" s="94"/>
      <c r="O50" s="4"/>
      <c r="P50" s="4"/>
      <c r="Q50" s="4"/>
      <c r="R50" s="11" t="s">
        <v>24</v>
      </c>
      <c r="S50" s="9">
        <v>-0.5</v>
      </c>
      <c r="T50" s="9">
        <v>0</v>
      </c>
      <c r="U50" s="9">
        <v>1</v>
      </c>
      <c r="V50" s="19"/>
      <c r="W50" s="11" t="s">
        <v>24</v>
      </c>
      <c r="X50" s="1">
        <f>(S50*L44)+(T50*67)+(U50*L46)</f>
        <v>-0.1</v>
      </c>
      <c r="Y50" s="176"/>
      <c r="Z50" s="16" t="s">
        <v>97</v>
      </c>
      <c r="AA50" s="16" t="s">
        <v>44</v>
      </c>
      <c r="AB50" s="16">
        <v>1</v>
      </c>
      <c r="AC50" s="16">
        <f>AB50*AB49</f>
        <v>0.33333333333333331</v>
      </c>
      <c r="AD50" s="4"/>
      <c r="AE50" s="11" t="s">
        <v>24</v>
      </c>
      <c r="AF50" s="28">
        <v>0</v>
      </c>
      <c r="AG50" s="28">
        <v>0</v>
      </c>
      <c r="AH50" s="28">
        <v>0</v>
      </c>
      <c r="AI50" s="28">
        <v>0</v>
      </c>
      <c r="AJ50" s="28">
        <v>-1</v>
      </c>
      <c r="AK50" s="4"/>
      <c r="AL50" s="11" t="s">
        <v>24</v>
      </c>
      <c r="AM50" s="1">
        <f>(AC46*AF50)+(AC47*AG50)+(AC48*AH50)+(AI50*AC50)+(AC51*AJ50)</f>
        <v>-0.33333333333333331</v>
      </c>
      <c r="AN50" s="176"/>
      <c r="AO50" s="16" t="s">
        <v>60</v>
      </c>
      <c r="AP50" s="16" t="s">
        <v>44</v>
      </c>
      <c r="AQ50" s="16">
        <v>1</v>
      </c>
      <c r="AR50" s="16">
        <f>AQ50*AQ48</f>
        <v>0.25</v>
      </c>
      <c r="AS50" s="4"/>
      <c r="AT50" s="11" t="s">
        <v>24</v>
      </c>
      <c r="AU50" s="1">
        <f>AR53</f>
        <v>0.5</v>
      </c>
      <c r="AV50" s="36"/>
      <c r="AW50" s="42" t="s">
        <v>20</v>
      </c>
      <c r="AX50" s="42">
        <f>X47+AM47+AU47</f>
        <v>0.85</v>
      </c>
      <c r="AY50" s="50"/>
    </row>
    <row r="51" spans="1:51">
      <c r="A51" s="258"/>
      <c r="B51" s="183" t="s">
        <v>14</v>
      </c>
      <c r="C51" s="183"/>
      <c r="D51" s="4"/>
      <c r="E51" s="35" t="s">
        <v>38</v>
      </c>
      <c r="F51" s="35" t="s">
        <v>39</v>
      </c>
      <c r="G51" s="35" t="s">
        <v>40</v>
      </c>
      <c r="H51" s="10" t="s">
        <v>41</v>
      </c>
      <c r="I51" s="10" t="s">
        <v>42</v>
      </c>
      <c r="J51" s="4"/>
      <c r="M51" s="4"/>
      <c r="N51" s="94"/>
      <c r="O51" s="156" t="s">
        <v>112</v>
      </c>
      <c r="P51" s="157"/>
      <c r="Q51" s="4"/>
      <c r="R51" s="33"/>
      <c r="S51" s="25"/>
      <c r="T51" s="25"/>
      <c r="U51" s="25"/>
      <c r="V51" s="30"/>
      <c r="W51" s="29"/>
      <c r="X51" s="29"/>
      <c r="Y51" s="176"/>
      <c r="Z51" s="16" t="s">
        <v>98</v>
      </c>
      <c r="AA51" s="16" t="s">
        <v>44</v>
      </c>
      <c r="AB51" s="16">
        <v>1</v>
      </c>
      <c r="AC51" s="16">
        <f>AB51*AB49</f>
        <v>0.33333333333333331</v>
      </c>
      <c r="AD51" s="4"/>
      <c r="AE51" s="29"/>
      <c r="AF51" s="25"/>
      <c r="AG51" s="25"/>
      <c r="AH51" s="25"/>
      <c r="AI51" s="25"/>
      <c r="AJ51" s="25"/>
      <c r="AK51" s="4"/>
      <c r="AL51" s="29"/>
      <c r="AM51" s="29"/>
      <c r="AN51" s="176"/>
      <c r="AO51" s="15" t="s">
        <v>31</v>
      </c>
      <c r="AP51" s="15">
        <v>1</v>
      </c>
      <c r="AQ51" s="15">
        <f>1/(1+AP51)</f>
        <v>0.5</v>
      </c>
      <c r="AR51" s="15"/>
      <c r="AS51" s="4"/>
      <c r="AT51" s="29"/>
      <c r="AU51" s="29"/>
      <c r="AV51" s="46"/>
      <c r="AW51" s="42" t="s">
        <v>21</v>
      </c>
      <c r="AX51" s="42">
        <f>X48+AM48+AU48</f>
        <v>-0.35</v>
      </c>
      <c r="AY51" s="50"/>
    </row>
    <row r="52" spans="1:51" ht="30">
      <c r="A52" s="258"/>
      <c r="B52" s="98" t="s">
        <v>7</v>
      </c>
      <c r="C52" s="76">
        <f>SUM(L44*C47,L45*D47,L46*E47)</f>
        <v>3</v>
      </c>
      <c r="D52" s="4"/>
      <c r="E52" s="35">
        <v>1</v>
      </c>
      <c r="F52" s="35">
        <v>3</v>
      </c>
      <c r="G52" s="35">
        <v>5</v>
      </c>
      <c r="H52" s="35">
        <v>7</v>
      </c>
      <c r="I52" s="35">
        <v>9</v>
      </c>
      <c r="J52" s="4"/>
      <c r="M52" s="4"/>
      <c r="N52" s="94"/>
      <c r="O52" s="57" t="s">
        <v>99</v>
      </c>
      <c r="P52" s="56" t="s">
        <v>102</v>
      </c>
      <c r="Q52" s="4"/>
      <c r="R52" s="33"/>
      <c r="S52" s="25"/>
      <c r="T52" s="25"/>
      <c r="U52" s="25"/>
      <c r="V52" s="30"/>
      <c r="W52" s="29"/>
      <c r="X52" s="29"/>
      <c r="Y52" s="176"/>
      <c r="Z52" s="30"/>
      <c r="AA52" s="30"/>
      <c r="AB52" s="30"/>
      <c r="AC52" s="30"/>
      <c r="AD52" s="4"/>
      <c r="AE52" s="29"/>
      <c r="AF52" s="25"/>
      <c r="AG52" s="25"/>
      <c r="AH52" s="25"/>
      <c r="AI52" s="25"/>
      <c r="AJ52" s="25"/>
      <c r="AK52" s="4"/>
      <c r="AL52" s="156" t="s">
        <v>115</v>
      </c>
      <c r="AM52" s="157"/>
      <c r="AN52" s="176"/>
      <c r="AO52" s="16" t="s">
        <v>61</v>
      </c>
      <c r="AP52" s="16" t="s">
        <v>44</v>
      </c>
      <c r="AQ52" s="16">
        <v>1</v>
      </c>
      <c r="AR52" s="16">
        <f>AQ52*AQ51</f>
        <v>0.5</v>
      </c>
      <c r="AS52" s="4"/>
      <c r="AT52" s="29"/>
      <c r="AU52" s="29"/>
      <c r="AV52" s="46"/>
      <c r="AW52" s="41" t="s">
        <v>22</v>
      </c>
      <c r="AX52" s="41">
        <v>0</v>
      </c>
      <c r="AY52" s="50"/>
    </row>
    <row r="53" spans="1:51" ht="30">
      <c r="A53" s="258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26"/>
      <c r="N53" s="94"/>
      <c r="O53" s="57" t="s">
        <v>100</v>
      </c>
      <c r="P53" s="56" t="s">
        <v>103</v>
      </c>
      <c r="Q53" s="4"/>
      <c r="R53" s="4"/>
      <c r="S53" s="18"/>
      <c r="T53" s="18"/>
      <c r="U53" s="18"/>
      <c r="V53" s="19"/>
      <c r="W53" s="4"/>
      <c r="X53" s="4"/>
      <c r="Y53" s="176"/>
      <c r="Z53" s="30"/>
      <c r="AA53" s="30"/>
      <c r="AB53" s="30"/>
      <c r="AC53" s="30"/>
      <c r="AD53" s="4"/>
      <c r="AE53" s="29"/>
      <c r="AF53" s="25"/>
      <c r="AG53" s="25"/>
      <c r="AH53" s="25"/>
      <c r="AI53" s="25"/>
      <c r="AJ53" s="25"/>
      <c r="AK53" s="4"/>
      <c r="AL53" s="58" t="s">
        <v>34</v>
      </c>
      <c r="AM53" s="56" t="s">
        <v>87</v>
      </c>
      <c r="AN53" s="176"/>
      <c r="AO53" s="16" t="s">
        <v>62</v>
      </c>
      <c r="AP53" s="16" t="s">
        <v>44</v>
      </c>
      <c r="AQ53" s="16">
        <v>1</v>
      </c>
      <c r="AR53" s="16">
        <f>AQ53*AQ51</f>
        <v>0.5</v>
      </c>
      <c r="AS53" s="4"/>
      <c r="AT53" s="29"/>
      <c r="AU53" s="29"/>
      <c r="AV53" s="46"/>
      <c r="AW53" s="42" t="s">
        <v>23</v>
      </c>
      <c r="AX53" s="42">
        <f>X49+AM49+AU49</f>
        <v>1.3333333333333335</v>
      </c>
      <c r="AY53" s="50"/>
    </row>
    <row r="54" spans="1:51" ht="30">
      <c r="A54" s="258"/>
      <c r="B54" s="185" t="s">
        <v>11</v>
      </c>
      <c r="C54" s="186"/>
      <c r="D54" s="6" t="s">
        <v>12</v>
      </c>
      <c r="E54" s="6">
        <v>1</v>
      </c>
      <c r="F54" s="6">
        <v>2</v>
      </c>
      <c r="G54" s="6">
        <v>3</v>
      </c>
      <c r="H54" s="6">
        <v>4</v>
      </c>
      <c r="I54" s="6">
        <v>5</v>
      </c>
      <c r="J54" s="6">
        <v>6</v>
      </c>
      <c r="K54" s="6">
        <v>7</v>
      </c>
      <c r="L54" s="6">
        <v>9</v>
      </c>
      <c r="M54" s="6">
        <v>10</v>
      </c>
      <c r="N54" s="94"/>
      <c r="O54" s="57" t="s">
        <v>101</v>
      </c>
      <c r="P54" s="56" t="s">
        <v>104</v>
      </c>
      <c r="Q54" s="4"/>
      <c r="R54" s="4"/>
      <c r="S54" s="18"/>
      <c r="T54" s="18"/>
      <c r="U54" s="18"/>
      <c r="V54" s="4"/>
      <c r="W54" s="4"/>
      <c r="X54" s="4"/>
      <c r="Y54" s="176"/>
      <c r="AB54" s="30"/>
      <c r="AC54" s="30"/>
      <c r="AD54" s="4"/>
      <c r="AE54" s="29"/>
      <c r="AF54" s="25"/>
      <c r="AG54" s="25"/>
      <c r="AH54" s="25"/>
      <c r="AI54" s="25"/>
      <c r="AJ54" s="25"/>
      <c r="AK54" s="4"/>
      <c r="AL54" s="103" t="s">
        <v>35</v>
      </c>
      <c r="AM54" s="84" t="s">
        <v>88</v>
      </c>
      <c r="AN54" s="176"/>
      <c r="AO54" s="19"/>
      <c r="AP54" s="19"/>
      <c r="AQ54" s="19"/>
      <c r="AR54" s="19"/>
      <c r="AS54" s="4"/>
      <c r="AT54" s="29"/>
      <c r="AU54" s="29"/>
      <c r="AV54" s="46"/>
      <c r="AW54" s="42" t="s">
        <v>24</v>
      </c>
      <c r="AX54" s="42">
        <f>X50+AM50+AU50</f>
        <v>6.6666666666666652E-2</v>
      </c>
      <c r="AY54" s="50"/>
    </row>
    <row r="55" spans="1:51">
      <c r="A55" s="258"/>
      <c r="B55" s="187"/>
      <c r="C55" s="188"/>
      <c r="D55" s="6" t="s">
        <v>13</v>
      </c>
      <c r="E55" s="35">
        <v>0</v>
      </c>
      <c r="F55" s="35">
        <v>0</v>
      </c>
      <c r="G55" s="35">
        <v>0.57999999999999996</v>
      </c>
      <c r="H55" s="35">
        <v>0.9</v>
      </c>
      <c r="I55" s="35">
        <v>1.1200000000000001</v>
      </c>
      <c r="J55" s="35">
        <v>1.24</v>
      </c>
      <c r="K55" s="35">
        <v>1.32</v>
      </c>
      <c r="L55" s="35">
        <v>1.46</v>
      </c>
      <c r="M55" s="35">
        <v>1.49</v>
      </c>
      <c r="N55" s="94"/>
      <c r="Q55" s="4"/>
      <c r="R55" s="4"/>
      <c r="S55" s="18"/>
      <c r="T55" s="18"/>
      <c r="U55" s="18"/>
      <c r="V55" s="4"/>
      <c r="W55" s="4"/>
      <c r="X55" s="4"/>
      <c r="Y55" s="176"/>
      <c r="AB55" s="30"/>
      <c r="AC55" s="30"/>
      <c r="AD55" s="4"/>
      <c r="AE55" s="29"/>
      <c r="AF55" s="25"/>
      <c r="AG55" s="25"/>
      <c r="AH55" s="25"/>
      <c r="AI55" s="25"/>
      <c r="AJ55" s="25"/>
      <c r="AK55" s="4"/>
      <c r="AL55" s="103" t="s">
        <v>36</v>
      </c>
      <c r="AM55" s="84" t="s">
        <v>89</v>
      </c>
      <c r="AN55" s="176"/>
      <c r="AO55" s="30"/>
      <c r="AP55" s="30"/>
      <c r="AQ55" s="30"/>
      <c r="AR55" s="30"/>
      <c r="AS55" s="4"/>
      <c r="AT55" s="29"/>
      <c r="AU55" s="29"/>
      <c r="AV55" s="46"/>
      <c r="AW55" s="41" t="s">
        <v>25</v>
      </c>
      <c r="AX55" s="41">
        <v>0</v>
      </c>
      <c r="AY55" s="50"/>
    </row>
    <row r="56" spans="1:51">
      <c r="A56" s="258"/>
      <c r="B56" s="189" t="s">
        <v>9</v>
      </c>
      <c r="C56" s="190"/>
      <c r="D56" s="7">
        <v>0.57999999999999996</v>
      </c>
      <c r="E56" s="191"/>
      <c r="F56" s="192"/>
      <c r="G56" s="192"/>
      <c r="H56" s="192"/>
      <c r="I56" s="192"/>
      <c r="J56" s="192"/>
      <c r="K56" s="48"/>
      <c r="L56" s="48"/>
      <c r="M56" s="48"/>
      <c r="N56" s="94"/>
      <c r="Q56" s="4"/>
      <c r="R56" s="4"/>
      <c r="S56" s="18"/>
      <c r="T56" s="18"/>
      <c r="U56" s="18"/>
      <c r="V56" s="4"/>
      <c r="W56" s="4"/>
      <c r="X56" s="4"/>
      <c r="Y56" s="176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103" t="s">
        <v>37</v>
      </c>
      <c r="AM56" s="84" t="s">
        <v>90</v>
      </c>
      <c r="AN56" s="176"/>
      <c r="AO56" s="156" t="s">
        <v>113</v>
      </c>
      <c r="AP56" s="157"/>
      <c r="AQ56" s="4"/>
      <c r="AR56" s="4"/>
      <c r="AS56" s="4"/>
      <c r="AT56" s="4"/>
      <c r="AU56" s="4"/>
      <c r="AV56" s="46"/>
      <c r="AW56" s="4"/>
      <c r="AX56" s="4"/>
      <c r="AY56" s="50"/>
    </row>
    <row r="57" spans="1:51" ht="30">
      <c r="A57" s="258"/>
      <c r="B57" s="52"/>
      <c r="C57" s="52"/>
      <c r="D57" s="52"/>
      <c r="E57" s="52"/>
      <c r="H57" s="52"/>
      <c r="I57" s="52"/>
      <c r="J57" s="52"/>
      <c r="K57" s="52"/>
      <c r="L57" s="52"/>
      <c r="M57" s="47"/>
      <c r="N57" s="94"/>
      <c r="Q57" s="4"/>
      <c r="R57" s="4"/>
      <c r="S57" s="18"/>
      <c r="T57" s="18"/>
      <c r="U57" s="18"/>
      <c r="V57" s="4"/>
      <c r="W57" s="4"/>
      <c r="X57" s="4"/>
      <c r="Y57" s="176"/>
      <c r="Z57" s="4"/>
      <c r="AC57" s="4"/>
      <c r="AD57" s="4"/>
      <c r="AE57" s="4"/>
      <c r="AF57" s="4"/>
      <c r="AG57" s="4"/>
      <c r="AH57" s="4"/>
      <c r="AI57" s="4"/>
      <c r="AJ57" s="4"/>
      <c r="AK57" s="4"/>
      <c r="AL57" s="58" t="s">
        <v>96</v>
      </c>
      <c r="AM57" s="56" t="s">
        <v>91</v>
      </c>
      <c r="AN57" s="176"/>
      <c r="AO57" s="44" t="s">
        <v>29</v>
      </c>
      <c r="AP57" s="44" t="s">
        <v>76</v>
      </c>
      <c r="AQ57" s="4"/>
      <c r="AR57" s="4"/>
      <c r="AS57" s="4"/>
      <c r="AT57" s="4"/>
      <c r="AU57" s="4"/>
      <c r="AV57" s="46"/>
      <c r="AW57" s="4"/>
      <c r="AX57" s="4"/>
      <c r="AY57" s="50"/>
    </row>
    <row r="58" spans="1:51" ht="30">
      <c r="A58" s="258"/>
      <c r="B58" s="161" t="s">
        <v>15</v>
      </c>
      <c r="C58" s="161"/>
      <c r="D58" s="161"/>
      <c r="E58" s="4"/>
      <c r="H58" s="4"/>
      <c r="I58" s="4"/>
      <c r="J58" s="4"/>
      <c r="K58" s="4"/>
      <c r="L58" s="4"/>
      <c r="M58" s="4"/>
      <c r="N58" s="94"/>
      <c r="Q58" s="4"/>
      <c r="R58" s="4"/>
      <c r="S58" s="18"/>
      <c r="T58" s="18"/>
      <c r="U58" s="18"/>
      <c r="V58" s="4"/>
      <c r="W58" s="4"/>
      <c r="X58" s="4"/>
      <c r="Y58" s="176"/>
      <c r="Z58" s="227" t="s">
        <v>182</v>
      </c>
      <c r="AA58" s="228"/>
      <c r="AC58" s="4"/>
      <c r="AD58" s="4"/>
      <c r="AE58" s="4"/>
      <c r="AF58" s="4"/>
      <c r="AG58" s="4"/>
      <c r="AH58" s="4"/>
      <c r="AI58" s="4"/>
      <c r="AJ58" s="4"/>
      <c r="AK58" s="4"/>
      <c r="AL58" s="103" t="s">
        <v>97</v>
      </c>
      <c r="AM58" s="84" t="s">
        <v>92</v>
      </c>
      <c r="AN58" s="176"/>
      <c r="AO58" s="44" t="s">
        <v>30</v>
      </c>
      <c r="AP58" s="44" t="s">
        <v>79</v>
      </c>
      <c r="AQ58" s="4"/>
      <c r="AR58" s="4"/>
      <c r="AS58" s="4"/>
      <c r="AT58" s="4"/>
      <c r="AU58" s="4"/>
      <c r="AV58" s="46"/>
      <c r="AW58" s="4"/>
      <c r="AX58" s="4"/>
      <c r="AY58" s="50"/>
    </row>
    <row r="59" spans="1:51" ht="30">
      <c r="A59" s="258"/>
      <c r="B59" s="5" t="s">
        <v>10</v>
      </c>
      <c r="C59" s="8">
        <f>(C52-3)/3</f>
        <v>0</v>
      </c>
      <c r="D59" s="77">
        <f>C59*100</f>
        <v>0</v>
      </c>
      <c r="E59" s="4"/>
      <c r="H59" s="4"/>
      <c r="I59" s="4"/>
      <c r="J59" s="4"/>
      <c r="K59" s="4"/>
      <c r="L59" s="4"/>
      <c r="M59" s="4"/>
      <c r="N59" s="94"/>
      <c r="Q59" s="4"/>
      <c r="R59" s="4"/>
      <c r="S59" s="18"/>
      <c r="T59" s="18"/>
      <c r="U59" s="18"/>
      <c r="V59" s="4"/>
      <c r="W59" s="4"/>
      <c r="X59" s="4"/>
      <c r="Y59" s="176"/>
      <c r="Z59" s="225" t="s">
        <v>216</v>
      </c>
      <c r="AA59" s="226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103" t="s">
        <v>98</v>
      </c>
      <c r="AM59" s="84" t="s">
        <v>93</v>
      </c>
      <c r="AN59" s="176"/>
      <c r="AO59" s="44" t="s">
        <v>31</v>
      </c>
      <c r="AP59" s="44" t="s">
        <v>82</v>
      </c>
      <c r="AQ59" s="4"/>
      <c r="AR59" s="4"/>
      <c r="AS59" s="4"/>
      <c r="AT59" s="4"/>
      <c r="AU59" s="4"/>
      <c r="AV59" s="46"/>
      <c r="AW59" s="4"/>
      <c r="AX59" s="4"/>
      <c r="AY59" s="50"/>
    </row>
    <row r="60" spans="1:51">
      <c r="A60" s="259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96"/>
      <c r="N60" s="49"/>
      <c r="O60" s="96"/>
      <c r="P60" s="96"/>
      <c r="Q60" s="96"/>
      <c r="R60" s="96"/>
      <c r="S60" s="79"/>
      <c r="T60" s="79"/>
      <c r="U60" s="79"/>
      <c r="V60" s="96"/>
      <c r="W60" s="96"/>
      <c r="X60" s="96"/>
      <c r="Y60" s="177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51"/>
    </row>
    <row r="62" spans="1:51" ht="20">
      <c r="A62" s="257"/>
      <c r="B62" s="168" t="s">
        <v>162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9"/>
    </row>
    <row r="63" spans="1:51" ht="20">
      <c r="A63" s="258"/>
      <c r="B63" s="35" t="s">
        <v>0</v>
      </c>
      <c r="C63" s="35" t="s">
        <v>1</v>
      </c>
      <c r="D63" s="35" t="s">
        <v>2</v>
      </c>
      <c r="E63" s="35" t="s">
        <v>3</v>
      </c>
      <c r="F63" s="170" t="s">
        <v>8</v>
      </c>
      <c r="G63" s="35" t="s">
        <v>0</v>
      </c>
      <c r="H63" s="35" t="s">
        <v>1</v>
      </c>
      <c r="I63" s="35" t="s">
        <v>2</v>
      </c>
      <c r="J63" s="35" t="s">
        <v>3</v>
      </c>
      <c r="K63" s="35" t="s">
        <v>4</v>
      </c>
      <c r="L63" s="10" t="s">
        <v>5</v>
      </c>
      <c r="M63" s="23"/>
      <c r="N63" s="94"/>
      <c r="O63" s="156" t="s">
        <v>114</v>
      </c>
      <c r="P63" s="157"/>
      <c r="Q63" s="3"/>
      <c r="R63" s="171" t="s">
        <v>46</v>
      </c>
      <c r="S63" s="172"/>
      <c r="T63" s="172"/>
      <c r="U63" s="173"/>
      <c r="V63" s="3"/>
      <c r="W63" s="174" t="s">
        <v>52</v>
      </c>
      <c r="X63" s="175"/>
      <c r="Y63" s="176"/>
      <c r="Z63" s="178" t="s">
        <v>48</v>
      </c>
      <c r="AA63" s="179"/>
      <c r="AB63" s="179"/>
      <c r="AC63" s="180"/>
      <c r="AD63" s="3"/>
      <c r="AE63" s="178" t="s">
        <v>54</v>
      </c>
      <c r="AF63" s="179"/>
      <c r="AG63" s="179"/>
      <c r="AH63" s="179"/>
      <c r="AI63" s="179"/>
      <c r="AJ63" s="180"/>
      <c r="AK63" s="3"/>
      <c r="AL63" s="174" t="s">
        <v>55</v>
      </c>
      <c r="AM63" s="175"/>
      <c r="AN63" s="176"/>
      <c r="AO63" s="178" t="s">
        <v>49</v>
      </c>
      <c r="AP63" s="179"/>
      <c r="AQ63" s="179"/>
      <c r="AR63" s="180"/>
      <c r="AS63" s="4"/>
      <c r="AT63" s="174" t="s">
        <v>51</v>
      </c>
      <c r="AU63" s="175"/>
      <c r="AV63" s="36"/>
      <c r="AW63" s="174" t="s">
        <v>27</v>
      </c>
      <c r="AX63" s="175"/>
      <c r="AY63" s="50"/>
    </row>
    <row r="64" spans="1:51" ht="30">
      <c r="A64" s="258"/>
      <c r="B64" s="35" t="s">
        <v>1</v>
      </c>
      <c r="C64" s="2">
        <v>1</v>
      </c>
      <c r="D64" s="37">
        <v>3</v>
      </c>
      <c r="E64" s="37">
        <v>3</v>
      </c>
      <c r="F64" s="170"/>
      <c r="G64" s="35" t="s">
        <v>1</v>
      </c>
      <c r="H64" s="38">
        <f>C64/C67</f>
        <v>0.60000000000000009</v>
      </c>
      <c r="I64" s="37">
        <f>D64/D67</f>
        <v>0.6</v>
      </c>
      <c r="J64" s="37">
        <f>E64/E67</f>
        <v>0.6</v>
      </c>
      <c r="K64" s="37">
        <f>SUM(H64:J64)</f>
        <v>1.8000000000000003</v>
      </c>
      <c r="L64" s="2">
        <f>K64/C69</f>
        <v>0.60000000000000009</v>
      </c>
      <c r="M64" s="24"/>
      <c r="N64" s="94"/>
      <c r="O64" s="58" t="s">
        <v>17</v>
      </c>
      <c r="P64" s="56" t="s">
        <v>78</v>
      </c>
      <c r="Q64" s="18"/>
      <c r="R64" s="17" t="s">
        <v>26</v>
      </c>
      <c r="S64" s="35" t="s">
        <v>1</v>
      </c>
      <c r="T64" s="35" t="s">
        <v>2</v>
      </c>
      <c r="U64" s="35" t="s">
        <v>3</v>
      </c>
      <c r="V64" s="13"/>
      <c r="W64" s="32" t="s">
        <v>26</v>
      </c>
      <c r="X64" s="97" t="s">
        <v>53</v>
      </c>
      <c r="Y64" s="176"/>
      <c r="Z64" s="35" t="s">
        <v>32</v>
      </c>
      <c r="AA64" s="98" t="s">
        <v>47</v>
      </c>
      <c r="AB64" s="178" t="s">
        <v>43</v>
      </c>
      <c r="AC64" s="180"/>
      <c r="AD64" s="4"/>
      <c r="AE64" s="10" t="s">
        <v>26</v>
      </c>
      <c r="AF64" s="35" t="s">
        <v>35</v>
      </c>
      <c r="AG64" s="35" t="s">
        <v>36</v>
      </c>
      <c r="AH64" s="35" t="s">
        <v>37</v>
      </c>
      <c r="AI64" s="35" t="s">
        <v>97</v>
      </c>
      <c r="AJ64" s="35" t="s">
        <v>98</v>
      </c>
      <c r="AK64" s="4"/>
      <c r="AL64" s="10" t="s">
        <v>26</v>
      </c>
      <c r="AM64" s="97" t="s">
        <v>53</v>
      </c>
      <c r="AN64" s="176"/>
      <c r="AO64" s="10" t="s">
        <v>28</v>
      </c>
      <c r="AP64" s="10" t="s">
        <v>47</v>
      </c>
      <c r="AQ64" s="181" t="s">
        <v>43</v>
      </c>
      <c r="AR64" s="182"/>
      <c r="AS64" s="4"/>
      <c r="AT64" s="35" t="s">
        <v>26</v>
      </c>
      <c r="AU64" s="97" t="s">
        <v>53</v>
      </c>
      <c r="AV64" s="36"/>
      <c r="AW64" s="98" t="s">
        <v>26</v>
      </c>
      <c r="AX64" s="98" t="s">
        <v>50</v>
      </c>
      <c r="AY64" s="50"/>
    </row>
    <row r="65" spans="1:51">
      <c r="A65" s="258"/>
      <c r="B65" s="35" t="s">
        <v>2</v>
      </c>
      <c r="C65" s="37">
        <f>1/D64</f>
        <v>0.33333333333333331</v>
      </c>
      <c r="D65" s="2">
        <v>1</v>
      </c>
      <c r="E65" s="37">
        <v>1</v>
      </c>
      <c r="F65" s="170"/>
      <c r="G65" s="35" t="s">
        <v>2</v>
      </c>
      <c r="H65" s="37">
        <f>C65/C67</f>
        <v>0.2</v>
      </c>
      <c r="I65" s="38">
        <f>D65/D67</f>
        <v>0.2</v>
      </c>
      <c r="J65" s="37">
        <f>E65/E67</f>
        <v>0.2</v>
      </c>
      <c r="K65" s="37">
        <f>SUM(H65:J65)</f>
        <v>0.60000000000000009</v>
      </c>
      <c r="L65" s="2">
        <f>K65/C69</f>
        <v>0.20000000000000004</v>
      </c>
      <c r="M65" s="24"/>
      <c r="N65" s="94"/>
      <c r="O65" s="58" t="s">
        <v>18</v>
      </c>
      <c r="P65" s="56" t="s">
        <v>77</v>
      </c>
      <c r="Q65" s="18"/>
      <c r="R65" s="11" t="s">
        <v>17</v>
      </c>
      <c r="S65" s="9">
        <v>1</v>
      </c>
      <c r="T65" s="9">
        <v>-0.5</v>
      </c>
      <c r="U65" s="9">
        <v>0</v>
      </c>
      <c r="V65" s="3"/>
      <c r="W65" s="11" t="s">
        <v>17</v>
      </c>
      <c r="X65" s="1">
        <f>(S65*L64)+(T65*L65)+(U65*L66)</f>
        <v>0.50000000000000011</v>
      </c>
      <c r="Y65" s="176"/>
      <c r="Z65" s="15" t="s">
        <v>34</v>
      </c>
      <c r="AA65" s="15">
        <v>1</v>
      </c>
      <c r="AB65" s="15">
        <f>1/(1+AA65)</f>
        <v>0.5</v>
      </c>
      <c r="AC65" s="15"/>
      <c r="AD65" s="4"/>
      <c r="AE65" s="11" t="s">
        <v>17</v>
      </c>
      <c r="AF65" s="28">
        <v>0</v>
      </c>
      <c r="AG65" s="28">
        <v>0</v>
      </c>
      <c r="AH65" s="28">
        <v>-1</v>
      </c>
      <c r="AI65" s="28">
        <v>0</v>
      </c>
      <c r="AJ65" s="28">
        <v>1</v>
      </c>
      <c r="AK65" s="4"/>
      <c r="AL65" s="11" t="s">
        <v>17</v>
      </c>
      <c r="AM65" s="1">
        <f>(AF65*AC66)+(AG65*AC67)+(AC68*AH65)+(AI65*AC70)+(AC71*AJ65)</f>
        <v>-0.16666666666666669</v>
      </c>
      <c r="AN65" s="176"/>
      <c r="AO65" s="15" t="s">
        <v>29</v>
      </c>
      <c r="AP65" s="15">
        <v>2</v>
      </c>
      <c r="AQ65" s="15">
        <f>1/(1+AP65)</f>
        <v>0.33333333333333331</v>
      </c>
      <c r="AR65" s="15"/>
      <c r="AS65" s="4"/>
      <c r="AT65" s="11" t="s">
        <v>17</v>
      </c>
      <c r="AU65" s="1">
        <f>AR66</f>
        <v>0.33333333333333331</v>
      </c>
      <c r="AV65" s="36"/>
      <c r="AW65" s="40" t="s">
        <v>63</v>
      </c>
      <c r="AX65" s="40">
        <v>0</v>
      </c>
      <c r="AY65" s="50"/>
    </row>
    <row r="66" spans="1:51" ht="30">
      <c r="A66" s="258"/>
      <c r="B66" s="35" t="s">
        <v>3</v>
      </c>
      <c r="C66" s="37">
        <f>1/E64</f>
        <v>0.33333333333333331</v>
      </c>
      <c r="D66" s="37">
        <f>1/E65</f>
        <v>1</v>
      </c>
      <c r="E66" s="2">
        <v>1</v>
      </c>
      <c r="F66" s="170"/>
      <c r="G66" s="35" t="s">
        <v>3</v>
      </c>
      <c r="H66" s="37">
        <f>C66/C67</f>
        <v>0.2</v>
      </c>
      <c r="I66" s="37">
        <f>D66/D67</f>
        <v>0.2</v>
      </c>
      <c r="J66" s="38">
        <f>E66/E67</f>
        <v>0.2</v>
      </c>
      <c r="K66" s="37">
        <f>SUM(H66:J66)</f>
        <v>0.60000000000000009</v>
      </c>
      <c r="L66" s="2">
        <f>K66/C69</f>
        <v>0.20000000000000004</v>
      </c>
      <c r="M66" s="24"/>
      <c r="N66" s="94"/>
      <c r="O66" s="58" t="s">
        <v>20</v>
      </c>
      <c r="P66" s="56" t="s">
        <v>80</v>
      </c>
      <c r="Q66" s="18"/>
      <c r="R66" s="11" t="s">
        <v>18</v>
      </c>
      <c r="S66" s="9">
        <v>-0.5</v>
      </c>
      <c r="T66" s="9">
        <v>1</v>
      </c>
      <c r="U66" s="9">
        <v>0</v>
      </c>
      <c r="V66" s="19"/>
      <c r="W66" s="11" t="s">
        <v>18</v>
      </c>
      <c r="X66" s="1">
        <f>(S66*L64)+(T66*L65)+(U66*L66)</f>
        <v>-0.1</v>
      </c>
      <c r="Y66" s="176"/>
      <c r="Z66" s="16" t="s">
        <v>35</v>
      </c>
      <c r="AA66" s="16" t="s">
        <v>44</v>
      </c>
      <c r="AB66" s="16">
        <v>1</v>
      </c>
      <c r="AC66" s="16">
        <f>AB66*AB65</f>
        <v>0.5</v>
      </c>
      <c r="AD66" s="4"/>
      <c r="AE66" s="11" t="s">
        <v>18</v>
      </c>
      <c r="AF66" s="28">
        <v>0</v>
      </c>
      <c r="AG66" s="28">
        <v>0</v>
      </c>
      <c r="AH66" s="28">
        <v>1</v>
      </c>
      <c r="AI66" s="28">
        <v>0</v>
      </c>
      <c r="AJ66" s="28">
        <v>-1</v>
      </c>
      <c r="AK66" s="4"/>
      <c r="AL66" s="11" t="s">
        <v>18</v>
      </c>
      <c r="AM66" s="1">
        <f>(AF66*AC66)+(AG66*AC67)+(AC68*AH66)+(AI66*AC70)+(AC71*AJ66)</f>
        <v>0.16666666666666669</v>
      </c>
      <c r="AN66" s="176"/>
      <c r="AO66" s="16" t="s">
        <v>45</v>
      </c>
      <c r="AP66" s="16" t="s">
        <v>44</v>
      </c>
      <c r="AQ66" s="16">
        <v>1</v>
      </c>
      <c r="AR66" s="16">
        <f>AQ66*AQ65</f>
        <v>0.33333333333333331</v>
      </c>
      <c r="AS66" s="4"/>
      <c r="AT66" s="11" t="s">
        <v>18</v>
      </c>
      <c r="AU66" s="1">
        <f>AR67</f>
        <v>0.33333333333333331</v>
      </c>
      <c r="AV66" s="36"/>
      <c r="AW66" s="40" t="s">
        <v>16</v>
      </c>
      <c r="AX66" s="41">
        <v>0</v>
      </c>
      <c r="AY66" s="50"/>
    </row>
    <row r="67" spans="1:51">
      <c r="A67" s="258"/>
      <c r="B67" s="97" t="s">
        <v>4</v>
      </c>
      <c r="C67" s="39">
        <f>SUM(C64:C66)</f>
        <v>1.6666666666666665</v>
      </c>
      <c r="D67" s="39">
        <f>SUM(D64:D66)</f>
        <v>5</v>
      </c>
      <c r="E67" s="39">
        <f>SUM(E64:E66)</f>
        <v>5</v>
      </c>
      <c r="F67" s="170"/>
      <c r="G67" s="97" t="s">
        <v>4</v>
      </c>
      <c r="H67" s="39">
        <f>SUM(H64:H66)</f>
        <v>1</v>
      </c>
      <c r="I67" s="39">
        <f>SUM(I64:I66)</f>
        <v>1</v>
      </c>
      <c r="J67" s="39">
        <f>SUM(J64:J66)</f>
        <v>1</v>
      </c>
      <c r="K67" s="39">
        <f>SUM(K64:K66)</f>
        <v>3.0000000000000004</v>
      </c>
      <c r="L67" s="39">
        <f>SUM(L64:L66)</f>
        <v>1.0000000000000002</v>
      </c>
      <c r="M67" s="25"/>
      <c r="N67" s="94"/>
      <c r="O67" s="58" t="s">
        <v>21</v>
      </c>
      <c r="P67" s="56" t="s">
        <v>81</v>
      </c>
      <c r="Q67" s="18"/>
      <c r="R67" s="11" t="s">
        <v>20</v>
      </c>
      <c r="S67" s="9">
        <v>0</v>
      </c>
      <c r="T67" s="9">
        <v>0.5</v>
      </c>
      <c r="U67" s="9">
        <v>0</v>
      </c>
      <c r="V67" s="19"/>
      <c r="W67" s="11" t="s">
        <v>20</v>
      </c>
      <c r="X67" s="1">
        <f>(S67*L64)+(T67*L65)+(U67*L66)</f>
        <v>0.10000000000000002</v>
      </c>
      <c r="Y67" s="176"/>
      <c r="Z67" s="16" t="s">
        <v>36</v>
      </c>
      <c r="AA67" s="16" t="s">
        <v>44</v>
      </c>
      <c r="AB67" s="16">
        <v>1</v>
      </c>
      <c r="AC67" s="16">
        <f>AB67*AB65</f>
        <v>0.5</v>
      </c>
      <c r="AD67" s="4"/>
      <c r="AE67" s="11" t="s">
        <v>20</v>
      </c>
      <c r="AF67" s="28">
        <v>0</v>
      </c>
      <c r="AG67" s="28">
        <v>0</v>
      </c>
      <c r="AH67" s="28">
        <v>1</v>
      </c>
      <c r="AI67" s="28">
        <v>0</v>
      </c>
      <c r="AJ67" s="28">
        <v>0</v>
      </c>
      <c r="AK67" s="4"/>
      <c r="AL67" s="11" t="s">
        <v>20</v>
      </c>
      <c r="AM67" s="1">
        <f>(AF67*AC66)+(AG67*AC67)+(AH67*AC68)+(AI67*AC70)+(AJ67*AC71)</f>
        <v>0.5</v>
      </c>
      <c r="AN67" s="176"/>
      <c r="AO67" s="16" t="s">
        <v>58</v>
      </c>
      <c r="AP67" s="16" t="s">
        <v>44</v>
      </c>
      <c r="AQ67" s="16">
        <v>1</v>
      </c>
      <c r="AR67" s="16">
        <f>AQ67*AQ65</f>
        <v>0.33333333333333331</v>
      </c>
      <c r="AS67" s="4"/>
      <c r="AT67" s="11" t="s">
        <v>20</v>
      </c>
      <c r="AU67" s="1">
        <f>AR69</f>
        <v>0.5</v>
      </c>
      <c r="AV67" s="36"/>
      <c r="AW67" s="42" t="s">
        <v>17</v>
      </c>
      <c r="AX67" s="42">
        <f>X65+AM65+AU65</f>
        <v>0.66666666666666674</v>
      </c>
      <c r="AY67" s="50"/>
    </row>
    <row r="68" spans="1:51" ht="45">
      <c r="A68" s="258"/>
      <c r="B68" s="54"/>
      <c r="C68" s="54"/>
      <c r="D68" s="54"/>
      <c r="E68" s="54"/>
      <c r="F68" s="54"/>
      <c r="G68" s="54"/>
      <c r="H68" s="54"/>
      <c r="I68" s="54"/>
      <c r="J68" s="54"/>
      <c r="M68" s="47"/>
      <c r="N68" s="94"/>
      <c r="O68" s="58" t="s">
        <v>23</v>
      </c>
      <c r="P68" s="56" t="s">
        <v>83</v>
      </c>
      <c r="Q68" s="4"/>
      <c r="R68" s="11" t="s">
        <v>21</v>
      </c>
      <c r="S68" s="9">
        <v>0</v>
      </c>
      <c r="T68" s="9">
        <v>-0.5</v>
      </c>
      <c r="U68" s="9">
        <v>0</v>
      </c>
      <c r="V68" s="19"/>
      <c r="W68" s="11" t="s">
        <v>21</v>
      </c>
      <c r="X68" s="1">
        <f>(S68*L64)+(T68*L65)+(U68*L66)</f>
        <v>-0.10000000000000002</v>
      </c>
      <c r="Y68" s="176"/>
      <c r="Z68" s="16" t="s">
        <v>37</v>
      </c>
      <c r="AA68" s="16" t="s">
        <v>44</v>
      </c>
      <c r="AB68" s="16">
        <v>1</v>
      </c>
      <c r="AC68" s="16">
        <f>AB68*AB65</f>
        <v>0.5</v>
      </c>
      <c r="AD68" s="4"/>
      <c r="AE68" s="11" t="s">
        <v>21</v>
      </c>
      <c r="AF68" s="28">
        <v>0</v>
      </c>
      <c r="AG68" s="28">
        <v>0</v>
      </c>
      <c r="AH68" s="28">
        <v>-1</v>
      </c>
      <c r="AI68" s="28">
        <v>0</v>
      </c>
      <c r="AJ68" s="28">
        <v>0</v>
      </c>
      <c r="AK68" s="4"/>
      <c r="AL68" s="11" t="s">
        <v>21</v>
      </c>
      <c r="AM68" s="1">
        <f>(AF68*AC66)+(AG68*AC67)+(AH68*AC68)+(AI68*AC70)+(AJ68*AC71)</f>
        <v>-0.5</v>
      </c>
      <c r="AN68" s="176"/>
      <c r="AO68" s="15" t="s">
        <v>30</v>
      </c>
      <c r="AP68" s="15">
        <v>1</v>
      </c>
      <c r="AQ68" s="15">
        <f>1/(1+AP68)</f>
        <v>0.5</v>
      </c>
      <c r="AR68" s="15"/>
      <c r="AS68" s="4"/>
      <c r="AT68" s="11" t="s">
        <v>21</v>
      </c>
      <c r="AU68" s="1">
        <f>AR70</f>
        <v>0.5</v>
      </c>
      <c r="AV68" s="36"/>
      <c r="AW68" s="42" t="s">
        <v>18</v>
      </c>
      <c r="AX68" s="42">
        <f>X66+AM66++AU66</f>
        <v>0.4</v>
      </c>
      <c r="AY68" s="50"/>
    </row>
    <row r="69" spans="1:51" ht="30">
      <c r="A69" s="258"/>
      <c r="B69" s="98" t="s">
        <v>6</v>
      </c>
      <c r="C69" s="35">
        <v>3</v>
      </c>
      <c r="D69" s="4"/>
      <c r="E69" s="4"/>
      <c r="F69" s="4"/>
      <c r="G69" s="4"/>
      <c r="H69" s="4"/>
      <c r="I69" s="4"/>
      <c r="J69" s="4"/>
      <c r="M69" s="4"/>
      <c r="N69" s="94"/>
      <c r="O69" s="58" t="s">
        <v>24</v>
      </c>
      <c r="P69" s="56" t="s">
        <v>84</v>
      </c>
      <c r="Q69" s="4"/>
      <c r="R69" s="11" t="s">
        <v>23</v>
      </c>
      <c r="S69" s="9">
        <v>1</v>
      </c>
      <c r="T69" s="9">
        <v>0</v>
      </c>
      <c r="U69" s="9">
        <v>-0.5</v>
      </c>
      <c r="V69" s="19"/>
      <c r="W69" s="11" t="s">
        <v>23</v>
      </c>
      <c r="X69" s="1">
        <f>(S69*L64)+(T69*L65)+(U69*L66)</f>
        <v>0.50000000000000011</v>
      </c>
      <c r="Y69" s="176"/>
      <c r="Z69" s="31" t="s">
        <v>96</v>
      </c>
      <c r="AA69" s="31">
        <v>2</v>
      </c>
      <c r="AB69" s="31">
        <f>1/(1+AA69)</f>
        <v>0.33333333333333331</v>
      </c>
      <c r="AC69" s="31"/>
      <c r="AD69" s="4"/>
      <c r="AE69" s="11" t="s">
        <v>23</v>
      </c>
      <c r="AF69" s="28">
        <v>0</v>
      </c>
      <c r="AG69" s="28">
        <v>0</v>
      </c>
      <c r="AH69" s="28">
        <v>0</v>
      </c>
      <c r="AI69" s="28">
        <v>0</v>
      </c>
      <c r="AJ69" s="28">
        <v>1</v>
      </c>
      <c r="AK69" s="4"/>
      <c r="AL69" s="11" t="s">
        <v>23</v>
      </c>
      <c r="AM69" s="1">
        <f>(AC66*AF69)+(AG69*AC67)+(AC68*AH69)+(AI69*AC70)+(AC71*AJ69)</f>
        <v>0.33333333333333331</v>
      </c>
      <c r="AN69" s="176"/>
      <c r="AO69" s="16" t="s">
        <v>59</v>
      </c>
      <c r="AP69" s="16" t="s">
        <v>44</v>
      </c>
      <c r="AQ69" s="16">
        <v>1</v>
      </c>
      <c r="AR69" s="16">
        <f>AQ69*AQ68</f>
        <v>0.5</v>
      </c>
      <c r="AS69" s="4"/>
      <c r="AT69" s="11" t="s">
        <v>23</v>
      </c>
      <c r="AU69" s="1">
        <f>AR72</f>
        <v>0.25</v>
      </c>
      <c r="AV69" s="36"/>
      <c r="AW69" s="41" t="s">
        <v>19</v>
      </c>
      <c r="AX69" s="41">
        <v>0</v>
      </c>
      <c r="AY69" s="50"/>
    </row>
    <row r="70" spans="1:51">
      <c r="A70" s="258"/>
      <c r="B70" s="53"/>
      <c r="C70" s="53"/>
      <c r="D70" s="53"/>
      <c r="E70" s="53"/>
      <c r="F70" s="53"/>
      <c r="G70" s="53"/>
      <c r="H70" s="53"/>
      <c r="I70" s="53"/>
      <c r="J70" s="53"/>
      <c r="M70" s="26"/>
      <c r="N70" s="94"/>
      <c r="O70" s="4"/>
      <c r="P70" s="4"/>
      <c r="Q70" s="4"/>
      <c r="R70" s="11" t="s">
        <v>24</v>
      </c>
      <c r="S70" s="9">
        <v>-0.5</v>
      </c>
      <c r="T70" s="9">
        <v>0</v>
      </c>
      <c r="U70" s="9">
        <v>1</v>
      </c>
      <c r="V70" s="19"/>
      <c r="W70" s="11" t="s">
        <v>24</v>
      </c>
      <c r="X70" s="1">
        <f>(S70*L64)+(T70*67)+(U70*L66)</f>
        <v>-0.1</v>
      </c>
      <c r="Y70" s="176"/>
      <c r="Z70" s="16" t="s">
        <v>97</v>
      </c>
      <c r="AA70" s="16" t="s">
        <v>44</v>
      </c>
      <c r="AB70" s="16">
        <v>1</v>
      </c>
      <c r="AC70" s="16">
        <f>AB70*AB69</f>
        <v>0.33333333333333331</v>
      </c>
      <c r="AD70" s="4"/>
      <c r="AE70" s="11" t="s">
        <v>24</v>
      </c>
      <c r="AF70" s="28">
        <v>0</v>
      </c>
      <c r="AG70" s="28">
        <v>0</v>
      </c>
      <c r="AH70" s="28">
        <v>0</v>
      </c>
      <c r="AI70" s="28">
        <v>0</v>
      </c>
      <c r="AJ70" s="28">
        <v>-1</v>
      </c>
      <c r="AK70" s="4"/>
      <c r="AL70" s="11" t="s">
        <v>24</v>
      </c>
      <c r="AM70" s="1">
        <f>(AC66*AF70)+(AC67*AG70)+(AC68*AH70)+(AI70*AC70)+(AC71*AJ70)</f>
        <v>-0.33333333333333331</v>
      </c>
      <c r="AN70" s="176"/>
      <c r="AO70" s="16" t="s">
        <v>60</v>
      </c>
      <c r="AP70" s="16" t="s">
        <v>44</v>
      </c>
      <c r="AQ70" s="16">
        <v>1</v>
      </c>
      <c r="AR70" s="16">
        <f>AQ70*AQ68</f>
        <v>0.5</v>
      </c>
      <c r="AS70" s="4"/>
      <c r="AT70" s="11" t="s">
        <v>24</v>
      </c>
      <c r="AU70" s="1">
        <f>AR73</f>
        <v>0.25</v>
      </c>
      <c r="AV70" s="36"/>
      <c r="AW70" s="42" t="s">
        <v>20</v>
      </c>
      <c r="AX70" s="42">
        <f>X67+AM67+AU67</f>
        <v>1.1000000000000001</v>
      </c>
      <c r="AY70" s="50"/>
    </row>
    <row r="71" spans="1:51">
      <c r="A71" s="258"/>
      <c r="B71" s="183" t="s">
        <v>14</v>
      </c>
      <c r="C71" s="183"/>
      <c r="D71" s="4"/>
      <c r="E71" s="35" t="s">
        <v>38</v>
      </c>
      <c r="F71" s="35" t="s">
        <v>39</v>
      </c>
      <c r="G71" s="35" t="s">
        <v>40</v>
      </c>
      <c r="H71" s="10" t="s">
        <v>41</v>
      </c>
      <c r="I71" s="10" t="s">
        <v>42</v>
      </c>
      <c r="J71" s="4"/>
      <c r="M71" s="4"/>
      <c r="N71" s="94"/>
      <c r="O71" s="156" t="s">
        <v>112</v>
      </c>
      <c r="P71" s="157"/>
      <c r="Q71" s="4"/>
      <c r="R71" s="33"/>
      <c r="S71" s="25"/>
      <c r="T71" s="25"/>
      <c r="U71" s="25"/>
      <c r="V71" s="30"/>
      <c r="W71" s="29"/>
      <c r="X71" s="29"/>
      <c r="Y71" s="176"/>
      <c r="Z71" s="16" t="s">
        <v>98</v>
      </c>
      <c r="AA71" s="16" t="s">
        <v>44</v>
      </c>
      <c r="AB71" s="16">
        <v>1</v>
      </c>
      <c r="AC71" s="16">
        <f>AB71*AB69</f>
        <v>0.33333333333333331</v>
      </c>
      <c r="AD71" s="4"/>
      <c r="AE71" s="29"/>
      <c r="AF71" s="25"/>
      <c r="AG71" s="25"/>
      <c r="AH71" s="25"/>
      <c r="AI71" s="25"/>
      <c r="AJ71" s="25"/>
      <c r="AK71" s="4"/>
      <c r="AL71" s="29"/>
      <c r="AM71" s="29"/>
      <c r="AN71" s="176"/>
      <c r="AO71" s="15" t="s">
        <v>31</v>
      </c>
      <c r="AP71" s="15">
        <v>3</v>
      </c>
      <c r="AQ71" s="15">
        <f>1/(1+AP71)</f>
        <v>0.25</v>
      </c>
      <c r="AR71" s="15"/>
      <c r="AS71" s="4"/>
      <c r="AT71" s="29"/>
      <c r="AU71" s="29"/>
      <c r="AV71" s="46"/>
      <c r="AW71" s="42" t="s">
        <v>21</v>
      </c>
      <c r="AX71" s="42">
        <f>X68+AM68+AU68</f>
        <v>-9.9999999999999978E-2</v>
      </c>
      <c r="AY71" s="50"/>
    </row>
    <row r="72" spans="1:51" ht="30">
      <c r="A72" s="258"/>
      <c r="B72" s="98" t="s">
        <v>7</v>
      </c>
      <c r="C72" s="76">
        <f>SUM(L64*C67,L65*D67,L66*E67)</f>
        <v>3</v>
      </c>
      <c r="D72" s="4"/>
      <c r="E72" s="35">
        <v>1</v>
      </c>
      <c r="F72" s="35">
        <v>3</v>
      </c>
      <c r="G72" s="35">
        <v>5</v>
      </c>
      <c r="H72" s="35">
        <v>7</v>
      </c>
      <c r="I72" s="35">
        <v>9</v>
      </c>
      <c r="J72" s="4"/>
      <c r="M72" s="4"/>
      <c r="N72" s="94"/>
      <c r="O72" s="57" t="s">
        <v>99</v>
      </c>
      <c r="P72" s="56" t="s">
        <v>102</v>
      </c>
      <c r="Q72" s="4"/>
      <c r="R72" s="33"/>
      <c r="S72" s="25"/>
      <c r="T72" s="25"/>
      <c r="U72" s="25"/>
      <c r="V72" s="30"/>
      <c r="W72" s="29"/>
      <c r="X72" s="29"/>
      <c r="Y72" s="176"/>
      <c r="Z72" s="30"/>
      <c r="AA72" s="30"/>
      <c r="AB72" s="30"/>
      <c r="AC72" s="30"/>
      <c r="AD72" s="4"/>
      <c r="AE72" s="29"/>
      <c r="AF72" s="25"/>
      <c r="AG72" s="25"/>
      <c r="AH72" s="25"/>
      <c r="AI72" s="25"/>
      <c r="AJ72" s="25"/>
      <c r="AK72" s="4"/>
      <c r="AL72" s="156" t="s">
        <v>115</v>
      </c>
      <c r="AM72" s="157"/>
      <c r="AN72" s="176"/>
      <c r="AO72" s="16" t="s">
        <v>61</v>
      </c>
      <c r="AP72" s="16" t="s">
        <v>44</v>
      </c>
      <c r="AQ72" s="16">
        <v>1</v>
      </c>
      <c r="AR72" s="16">
        <f>AQ72*AQ71</f>
        <v>0.25</v>
      </c>
      <c r="AS72" s="4"/>
      <c r="AT72" s="29"/>
      <c r="AU72" s="29"/>
      <c r="AV72" s="46"/>
      <c r="AW72" s="41" t="s">
        <v>22</v>
      </c>
      <c r="AX72" s="41">
        <v>0</v>
      </c>
      <c r="AY72" s="50"/>
    </row>
    <row r="73" spans="1:51" ht="30">
      <c r="A73" s="258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26"/>
      <c r="N73" s="94"/>
      <c r="O73" s="57" t="s">
        <v>100</v>
      </c>
      <c r="P73" s="56" t="s">
        <v>103</v>
      </c>
      <c r="Q73" s="4"/>
      <c r="R73" s="4"/>
      <c r="S73" s="18"/>
      <c r="T73" s="18"/>
      <c r="U73" s="18"/>
      <c r="V73" s="19"/>
      <c r="W73" s="4"/>
      <c r="X73" s="4"/>
      <c r="Y73" s="176"/>
      <c r="Z73" s="30"/>
      <c r="AA73" s="30"/>
      <c r="AB73" s="30"/>
      <c r="AC73" s="30"/>
      <c r="AD73" s="4"/>
      <c r="AE73" s="29"/>
      <c r="AF73" s="25"/>
      <c r="AG73" s="25"/>
      <c r="AH73" s="25"/>
      <c r="AI73" s="25"/>
      <c r="AJ73" s="25"/>
      <c r="AK73" s="4"/>
      <c r="AL73" s="58" t="s">
        <v>34</v>
      </c>
      <c r="AM73" s="56" t="s">
        <v>87</v>
      </c>
      <c r="AN73" s="176"/>
      <c r="AO73" s="16" t="s">
        <v>62</v>
      </c>
      <c r="AP73" s="16" t="s">
        <v>44</v>
      </c>
      <c r="AQ73" s="16">
        <v>1</v>
      </c>
      <c r="AR73" s="16">
        <f>AQ73*AQ71</f>
        <v>0.25</v>
      </c>
      <c r="AS73" s="4"/>
      <c r="AT73" s="29"/>
      <c r="AU73" s="29"/>
      <c r="AV73" s="46"/>
      <c r="AW73" s="42" t="s">
        <v>23</v>
      </c>
      <c r="AX73" s="42">
        <f>X69+AM69+AU69</f>
        <v>1.0833333333333335</v>
      </c>
      <c r="AY73" s="50"/>
    </row>
    <row r="74" spans="1:51" ht="30">
      <c r="A74" s="258"/>
      <c r="B74" s="185" t="s">
        <v>11</v>
      </c>
      <c r="C74" s="186"/>
      <c r="D74" s="6" t="s">
        <v>12</v>
      </c>
      <c r="E74" s="6">
        <v>1</v>
      </c>
      <c r="F74" s="6">
        <v>2</v>
      </c>
      <c r="G74" s="6">
        <v>3</v>
      </c>
      <c r="H74" s="6">
        <v>4</v>
      </c>
      <c r="I74" s="6">
        <v>5</v>
      </c>
      <c r="J74" s="6">
        <v>6</v>
      </c>
      <c r="K74" s="6">
        <v>7</v>
      </c>
      <c r="L74" s="6">
        <v>9</v>
      </c>
      <c r="M74" s="6">
        <v>10</v>
      </c>
      <c r="N74" s="94"/>
      <c r="O74" s="57" t="s">
        <v>101</v>
      </c>
      <c r="P74" s="56" t="s">
        <v>104</v>
      </c>
      <c r="Q74" s="4"/>
      <c r="R74" s="4"/>
      <c r="S74" s="18"/>
      <c r="T74" s="18"/>
      <c r="U74" s="18"/>
      <c r="V74" s="4"/>
      <c r="W74" s="4"/>
      <c r="X74" s="4"/>
      <c r="Y74" s="176"/>
      <c r="AB74" s="30"/>
      <c r="AC74" s="30"/>
      <c r="AD74" s="4"/>
      <c r="AE74" s="29"/>
      <c r="AF74" s="25"/>
      <c r="AG74" s="25"/>
      <c r="AH74" s="25"/>
      <c r="AI74" s="25"/>
      <c r="AJ74" s="25"/>
      <c r="AK74" s="4"/>
      <c r="AL74" s="103" t="s">
        <v>35</v>
      </c>
      <c r="AM74" s="84" t="s">
        <v>88</v>
      </c>
      <c r="AN74" s="176"/>
      <c r="AO74" s="19"/>
      <c r="AP74" s="19"/>
      <c r="AQ74" s="19"/>
      <c r="AR74" s="19"/>
      <c r="AS74" s="4"/>
      <c r="AT74" s="29"/>
      <c r="AU74" s="29"/>
      <c r="AV74" s="46"/>
      <c r="AW74" s="42" t="s">
        <v>24</v>
      </c>
      <c r="AX74" s="42">
        <f>X70+AM70+AU70</f>
        <v>-0.18333333333333335</v>
      </c>
      <c r="AY74" s="50"/>
    </row>
    <row r="75" spans="1:51">
      <c r="A75" s="258"/>
      <c r="B75" s="187"/>
      <c r="C75" s="188"/>
      <c r="D75" s="6" t="s">
        <v>13</v>
      </c>
      <c r="E75" s="35">
        <v>0</v>
      </c>
      <c r="F75" s="35">
        <v>0</v>
      </c>
      <c r="G75" s="35">
        <v>0.57999999999999996</v>
      </c>
      <c r="H75" s="35">
        <v>0.9</v>
      </c>
      <c r="I75" s="35">
        <v>1.1200000000000001</v>
      </c>
      <c r="J75" s="35">
        <v>1.24</v>
      </c>
      <c r="K75" s="35">
        <v>1.32</v>
      </c>
      <c r="L75" s="35">
        <v>1.46</v>
      </c>
      <c r="M75" s="35">
        <v>1.49</v>
      </c>
      <c r="N75" s="94"/>
      <c r="Q75" s="4"/>
      <c r="R75" s="4"/>
      <c r="S75" s="18"/>
      <c r="T75" s="18"/>
      <c r="U75" s="18"/>
      <c r="V75" s="4"/>
      <c r="W75" s="4"/>
      <c r="X75" s="4"/>
      <c r="Y75" s="176"/>
      <c r="AB75" s="30"/>
      <c r="AC75" s="30"/>
      <c r="AD75" s="4"/>
      <c r="AE75" s="29"/>
      <c r="AF75" s="25"/>
      <c r="AG75" s="25"/>
      <c r="AH75" s="25"/>
      <c r="AI75" s="25"/>
      <c r="AJ75" s="25"/>
      <c r="AK75" s="4"/>
      <c r="AL75" s="103" t="s">
        <v>36</v>
      </c>
      <c r="AM75" s="84" t="s">
        <v>89</v>
      </c>
      <c r="AN75" s="176"/>
      <c r="AO75" s="30"/>
      <c r="AP75" s="30"/>
      <c r="AQ75" s="30"/>
      <c r="AR75" s="30"/>
      <c r="AS75" s="4"/>
      <c r="AT75" s="29"/>
      <c r="AU75" s="29"/>
      <c r="AV75" s="46"/>
      <c r="AW75" s="41" t="s">
        <v>25</v>
      </c>
      <c r="AX75" s="41">
        <v>0</v>
      </c>
      <c r="AY75" s="50"/>
    </row>
    <row r="76" spans="1:51">
      <c r="A76" s="258"/>
      <c r="B76" s="189" t="s">
        <v>9</v>
      </c>
      <c r="C76" s="190"/>
      <c r="D76" s="7">
        <v>0.57999999999999996</v>
      </c>
      <c r="E76" s="191"/>
      <c r="F76" s="192"/>
      <c r="G76" s="192"/>
      <c r="H76" s="192"/>
      <c r="I76" s="192"/>
      <c r="J76" s="192"/>
      <c r="K76" s="48"/>
      <c r="L76" s="48"/>
      <c r="M76" s="48"/>
      <c r="N76" s="94"/>
      <c r="Q76" s="4"/>
      <c r="R76" s="4"/>
      <c r="S76" s="18"/>
      <c r="T76" s="18"/>
      <c r="U76" s="18"/>
      <c r="V76" s="4"/>
      <c r="W76" s="4"/>
      <c r="X76" s="4"/>
      <c r="Y76" s="176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103" t="s">
        <v>37</v>
      </c>
      <c r="AM76" s="84" t="s">
        <v>90</v>
      </c>
      <c r="AN76" s="176"/>
      <c r="AO76" s="156" t="s">
        <v>113</v>
      </c>
      <c r="AP76" s="157"/>
      <c r="AQ76" s="4"/>
      <c r="AR76" s="4"/>
      <c r="AS76" s="4"/>
      <c r="AT76" s="4"/>
      <c r="AU76" s="4"/>
      <c r="AV76" s="46"/>
      <c r="AW76" s="4"/>
      <c r="AX76" s="4"/>
      <c r="AY76" s="50"/>
    </row>
    <row r="77" spans="1:51" ht="30">
      <c r="A77" s="258"/>
      <c r="B77" s="52"/>
      <c r="C77" s="52"/>
      <c r="D77" s="52"/>
      <c r="E77" s="52"/>
      <c r="H77" s="52"/>
      <c r="I77" s="52"/>
      <c r="J77" s="52"/>
      <c r="K77" s="52"/>
      <c r="L77" s="52"/>
      <c r="M77" s="47"/>
      <c r="N77" s="94"/>
      <c r="Q77" s="4"/>
      <c r="R77" s="4"/>
      <c r="S77" s="18"/>
      <c r="T77" s="18"/>
      <c r="U77" s="18"/>
      <c r="V77" s="4"/>
      <c r="W77" s="4"/>
      <c r="X77" s="4"/>
      <c r="Y77" s="176"/>
      <c r="Z77" s="4"/>
      <c r="AC77" s="4"/>
      <c r="AD77" s="4"/>
      <c r="AE77" s="4"/>
      <c r="AF77" s="4"/>
      <c r="AG77" s="4"/>
      <c r="AH77" s="4"/>
      <c r="AI77" s="4"/>
      <c r="AJ77" s="4"/>
      <c r="AK77" s="4"/>
      <c r="AL77" s="58" t="s">
        <v>96</v>
      </c>
      <c r="AM77" s="56" t="s">
        <v>91</v>
      </c>
      <c r="AN77" s="176"/>
      <c r="AO77" s="44" t="s">
        <v>29</v>
      </c>
      <c r="AP77" s="44" t="s">
        <v>76</v>
      </c>
      <c r="AQ77" s="4"/>
      <c r="AR77" s="4"/>
      <c r="AS77" s="4"/>
      <c r="AT77" s="4"/>
      <c r="AU77" s="4"/>
      <c r="AV77" s="46"/>
      <c r="AW77" s="4"/>
      <c r="AX77" s="4"/>
      <c r="AY77" s="50"/>
    </row>
    <row r="78" spans="1:51" ht="30">
      <c r="A78" s="258"/>
      <c r="B78" s="161" t="s">
        <v>15</v>
      </c>
      <c r="C78" s="161"/>
      <c r="D78" s="161"/>
      <c r="E78" s="4"/>
      <c r="H78" s="4"/>
      <c r="I78" s="4"/>
      <c r="J78" s="4"/>
      <c r="K78" s="4"/>
      <c r="L78" s="4"/>
      <c r="M78" s="4"/>
      <c r="N78" s="94"/>
      <c r="Q78" s="4"/>
      <c r="R78" s="4"/>
      <c r="S78" s="18"/>
      <c r="T78" s="18"/>
      <c r="U78" s="18"/>
      <c r="V78" s="4"/>
      <c r="W78" s="4"/>
      <c r="X78" s="4"/>
      <c r="Y78" s="176"/>
      <c r="Z78" s="227" t="s">
        <v>182</v>
      </c>
      <c r="AA78" s="228"/>
      <c r="AC78" s="4"/>
      <c r="AD78" s="4"/>
      <c r="AE78" s="4"/>
      <c r="AF78" s="4"/>
      <c r="AG78" s="4"/>
      <c r="AH78" s="4"/>
      <c r="AI78" s="4"/>
      <c r="AJ78" s="4"/>
      <c r="AK78" s="4"/>
      <c r="AL78" s="103" t="s">
        <v>97</v>
      </c>
      <c r="AM78" s="84" t="s">
        <v>92</v>
      </c>
      <c r="AN78" s="176"/>
      <c r="AO78" s="44" t="s">
        <v>30</v>
      </c>
      <c r="AP78" s="44" t="s">
        <v>79</v>
      </c>
      <c r="AQ78" s="4"/>
      <c r="AR78" s="4"/>
      <c r="AS78" s="4"/>
      <c r="AT78" s="4"/>
      <c r="AU78" s="4"/>
      <c r="AV78" s="46"/>
      <c r="AW78" s="4"/>
      <c r="AX78" s="4"/>
      <c r="AY78" s="50"/>
    </row>
    <row r="79" spans="1:51" ht="30">
      <c r="A79" s="258"/>
      <c r="B79" s="5" t="s">
        <v>10</v>
      </c>
      <c r="C79" s="8">
        <f>(C72-3)/3</f>
        <v>0</v>
      </c>
      <c r="D79" s="77">
        <f>C79*100</f>
        <v>0</v>
      </c>
      <c r="E79" s="4"/>
      <c r="H79" s="4"/>
      <c r="I79" s="4"/>
      <c r="J79" s="4"/>
      <c r="K79" s="4"/>
      <c r="L79" s="4"/>
      <c r="M79" s="4"/>
      <c r="N79" s="94"/>
      <c r="Q79" s="4"/>
      <c r="R79" s="4"/>
      <c r="S79" s="18"/>
      <c r="T79" s="18"/>
      <c r="U79" s="18"/>
      <c r="V79" s="4"/>
      <c r="W79" s="4"/>
      <c r="X79" s="4"/>
      <c r="Y79" s="176"/>
      <c r="Z79" s="225" t="s">
        <v>216</v>
      </c>
      <c r="AA79" s="226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103" t="s">
        <v>98</v>
      </c>
      <c r="AM79" s="84" t="s">
        <v>93</v>
      </c>
      <c r="AN79" s="176"/>
      <c r="AO79" s="44" t="s">
        <v>31</v>
      </c>
      <c r="AP79" s="44" t="s">
        <v>82</v>
      </c>
      <c r="AQ79" s="4"/>
      <c r="AR79" s="4"/>
      <c r="AS79" s="4"/>
      <c r="AT79" s="4"/>
      <c r="AU79" s="4"/>
      <c r="AV79" s="46"/>
      <c r="AW79" s="4"/>
      <c r="AX79" s="4"/>
      <c r="AY79" s="50"/>
    </row>
    <row r="80" spans="1:51">
      <c r="A80" s="259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96"/>
      <c r="N80" s="49"/>
      <c r="O80" s="96"/>
      <c r="P80" s="96"/>
      <c r="Q80" s="96"/>
      <c r="R80" s="96"/>
      <c r="S80" s="79"/>
      <c r="T80" s="79"/>
      <c r="U80" s="79"/>
      <c r="V80" s="96"/>
      <c r="W80" s="96"/>
      <c r="X80" s="96"/>
      <c r="Y80" s="177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51"/>
    </row>
    <row r="82" spans="1:51" ht="20">
      <c r="A82" s="257"/>
      <c r="B82" s="168" t="s">
        <v>165</v>
      </c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  <c r="AY82" s="169"/>
    </row>
    <row r="83" spans="1:51" ht="20">
      <c r="A83" s="258"/>
      <c r="B83" s="35" t="s">
        <v>0</v>
      </c>
      <c r="C83" s="35" t="s">
        <v>1</v>
      </c>
      <c r="D83" s="35" t="s">
        <v>2</v>
      </c>
      <c r="E83" s="35" t="s">
        <v>3</v>
      </c>
      <c r="F83" s="170" t="s">
        <v>8</v>
      </c>
      <c r="G83" s="35" t="s">
        <v>0</v>
      </c>
      <c r="H83" s="35" t="s">
        <v>1</v>
      </c>
      <c r="I83" s="35" t="s">
        <v>2</v>
      </c>
      <c r="J83" s="35" t="s">
        <v>3</v>
      </c>
      <c r="K83" s="35" t="s">
        <v>4</v>
      </c>
      <c r="L83" s="10" t="s">
        <v>5</v>
      </c>
      <c r="M83" s="23"/>
      <c r="N83" s="94"/>
      <c r="O83" s="156" t="s">
        <v>114</v>
      </c>
      <c r="P83" s="157"/>
      <c r="Q83" s="3"/>
      <c r="R83" s="171" t="s">
        <v>46</v>
      </c>
      <c r="S83" s="172"/>
      <c r="T83" s="172"/>
      <c r="U83" s="173"/>
      <c r="V83" s="3"/>
      <c r="W83" s="174" t="s">
        <v>52</v>
      </c>
      <c r="X83" s="175"/>
      <c r="Y83" s="176"/>
      <c r="Z83" s="178" t="s">
        <v>48</v>
      </c>
      <c r="AA83" s="179"/>
      <c r="AB83" s="179"/>
      <c r="AC83" s="180"/>
      <c r="AD83" s="3"/>
      <c r="AE83" s="178" t="s">
        <v>54</v>
      </c>
      <c r="AF83" s="179"/>
      <c r="AG83" s="179"/>
      <c r="AH83" s="179"/>
      <c r="AI83" s="179"/>
      <c r="AJ83" s="180"/>
      <c r="AK83" s="3"/>
      <c r="AL83" s="174" t="s">
        <v>55</v>
      </c>
      <c r="AM83" s="175"/>
      <c r="AN83" s="176"/>
      <c r="AO83" s="178" t="s">
        <v>49</v>
      </c>
      <c r="AP83" s="179"/>
      <c r="AQ83" s="179"/>
      <c r="AR83" s="180"/>
      <c r="AS83" s="4"/>
      <c r="AT83" s="174" t="s">
        <v>51</v>
      </c>
      <c r="AU83" s="175"/>
      <c r="AV83" s="36"/>
      <c r="AW83" s="174" t="s">
        <v>27</v>
      </c>
      <c r="AX83" s="175"/>
      <c r="AY83" s="50"/>
    </row>
    <row r="84" spans="1:51" ht="30">
      <c r="A84" s="258"/>
      <c r="B84" s="35" t="s">
        <v>1</v>
      </c>
      <c r="C84" s="2">
        <v>1</v>
      </c>
      <c r="D84" s="37">
        <v>3</v>
      </c>
      <c r="E84" s="37">
        <v>3</v>
      </c>
      <c r="F84" s="170"/>
      <c r="G84" s="35" t="s">
        <v>1</v>
      </c>
      <c r="H84" s="38">
        <f>C84/C87</f>
        <v>0.60000000000000009</v>
      </c>
      <c r="I84" s="37">
        <f>D84/D87</f>
        <v>0.6</v>
      </c>
      <c r="J84" s="37">
        <f>E84/E87</f>
        <v>0.6</v>
      </c>
      <c r="K84" s="37">
        <f>SUM(H84:J84)</f>
        <v>1.8000000000000003</v>
      </c>
      <c r="L84" s="2">
        <f>K84/C89</f>
        <v>0.60000000000000009</v>
      </c>
      <c r="M84" s="24"/>
      <c r="N84" s="94"/>
      <c r="O84" s="58" t="s">
        <v>17</v>
      </c>
      <c r="P84" s="56" t="s">
        <v>78</v>
      </c>
      <c r="Q84" s="18"/>
      <c r="R84" s="17" t="s">
        <v>26</v>
      </c>
      <c r="S84" s="35" t="s">
        <v>1</v>
      </c>
      <c r="T84" s="35" t="s">
        <v>2</v>
      </c>
      <c r="U84" s="35" t="s">
        <v>3</v>
      </c>
      <c r="V84" s="13"/>
      <c r="W84" s="32" t="s">
        <v>26</v>
      </c>
      <c r="X84" s="97" t="s">
        <v>53</v>
      </c>
      <c r="Y84" s="176"/>
      <c r="Z84" s="35" t="s">
        <v>32</v>
      </c>
      <c r="AA84" s="98" t="s">
        <v>47</v>
      </c>
      <c r="AB84" s="178" t="s">
        <v>43</v>
      </c>
      <c r="AC84" s="180"/>
      <c r="AD84" s="4"/>
      <c r="AE84" s="10" t="s">
        <v>26</v>
      </c>
      <c r="AF84" s="35" t="s">
        <v>35</v>
      </c>
      <c r="AG84" s="35" t="s">
        <v>36</v>
      </c>
      <c r="AH84" s="35" t="s">
        <v>37</v>
      </c>
      <c r="AI84" s="35" t="s">
        <v>97</v>
      </c>
      <c r="AJ84" s="35" t="s">
        <v>98</v>
      </c>
      <c r="AK84" s="4"/>
      <c r="AL84" s="10" t="s">
        <v>26</v>
      </c>
      <c r="AM84" s="97" t="s">
        <v>53</v>
      </c>
      <c r="AN84" s="176"/>
      <c r="AO84" s="10" t="s">
        <v>28</v>
      </c>
      <c r="AP84" s="10" t="s">
        <v>47</v>
      </c>
      <c r="AQ84" s="181" t="s">
        <v>43</v>
      </c>
      <c r="AR84" s="182"/>
      <c r="AS84" s="4"/>
      <c r="AT84" s="35" t="s">
        <v>26</v>
      </c>
      <c r="AU84" s="97" t="s">
        <v>53</v>
      </c>
      <c r="AV84" s="36"/>
      <c r="AW84" s="98" t="s">
        <v>26</v>
      </c>
      <c r="AX84" s="98" t="s">
        <v>50</v>
      </c>
      <c r="AY84" s="50"/>
    </row>
    <row r="85" spans="1:51">
      <c r="A85" s="258"/>
      <c r="B85" s="35" t="s">
        <v>2</v>
      </c>
      <c r="C85" s="37">
        <f>1/D84</f>
        <v>0.33333333333333331</v>
      </c>
      <c r="D85" s="2">
        <v>1</v>
      </c>
      <c r="E85" s="37">
        <v>1</v>
      </c>
      <c r="F85" s="170"/>
      <c r="G85" s="35" t="s">
        <v>2</v>
      </c>
      <c r="H85" s="37">
        <f>C85/C87</f>
        <v>0.2</v>
      </c>
      <c r="I85" s="38">
        <f>D85/D87</f>
        <v>0.2</v>
      </c>
      <c r="J85" s="37">
        <f>E85/E87</f>
        <v>0.2</v>
      </c>
      <c r="K85" s="37">
        <f>SUM(H85:J85)</f>
        <v>0.60000000000000009</v>
      </c>
      <c r="L85" s="2">
        <f>K85/C89</f>
        <v>0.20000000000000004</v>
      </c>
      <c r="M85" s="24"/>
      <c r="N85" s="94"/>
      <c r="O85" s="58" t="s">
        <v>18</v>
      </c>
      <c r="P85" s="56" t="s">
        <v>77</v>
      </c>
      <c r="Q85" s="18"/>
      <c r="R85" s="11" t="s">
        <v>17</v>
      </c>
      <c r="S85" s="9">
        <v>1</v>
      </c>
      <c r="T85" s="9">
        <v>-0.5</v>
      </c>
      <c r="U85" s="9">
        <v>0</v>
      </c>
      <c r="V85" s="3"/>
      <c r="W85" s="11" t="s">
        <v>17</v>
      </c>
      <c r="X85" s="1">
        <f>(S85*L84)+(T85*L85)+(U85*L86)</f>
        <v>0.50000000000000011</v>
      </c>
      <c r="Y85" s="176"/>
      <c r="Z85" s="15" t="s">
        <v>34</v>
      </c>
      <c r="AA85" s="15">
        <v>1</v>
      </c>
      <c r="AB85" s="15">
        <f>1/(1+AA85)</f>
        <v>0.5</v>
      </c>
      <c r="AC85" s="15"/>
      <c r="AD85" s="4"/>
      <c r="AE85" s="11" t="s">
        <v>17</v>
      </c>
      <c r="AF85" s="28">
        <v>0</v>
      </c>
      <c r="AG85" s="28">
        <v>0</v>
      </c>
      <c r="AH85" s="28">
        <v>-1</v>
      </c>
      <c r="AI85" s="28">
        <v>0</v>
      </c>
      <c r="AJ85" s="28">
        <v>1</v>
      </c>
      <c r="AK85" s="4"/>
      <c r="AL85" s="11" t="s">
        <v>17</v>
      </c>
      <c r="AM85" s="1">
        <f>(AF85*AC86)+(AG85*AC87)+(AC88*AH85)+(AI85*AC90)+(AC91*AJ85)</f>
        <v>-0.16666666666666669</v>
      </c>
      <c r="AN85" s="176"/>
      <c r="AO85" s="15" t="s">
        <v>29</v>
      </c>
      <c r="AP85" s="15">
        <v>3</v>
      </c>
      <c r="AQ85" s="15">
        <f>1/(1+AP85)</f>
        <v>0.25</v>
      </c>
      <c r="AR85" s="15"/>
      <c r="AS85" s="4"/>
      <c r="AT85" s="11" t="s">
        <v>17</v>
      </c>
      <c r="AU85" s="1">
        <f>AR86</f>
        <v>0.25</v>
      </c>
      <c r="AV85" s="36"/>
      <c r="AW85" s="40" t="s">
        <v>63</v>
      </c>
      <c r="AX85" s="40">
        <v>0</v>
      </c>
      <c r="AY85" s="50"/>
    </row>
    <row r="86" spans="1:51" ht="30">
      <c r="A86" s="258"/>
      <c r="B86" s="35" t="s">
        <v>3</v>
      </c>
      <c r="C86" s="37">
        <f>1/E84</f>
        <v>0.33333333333333331</v>
      </c>
      <c r="D86" s="37">
        <f>1/E85</f>
        <v>1</v>
      </c>
      <c r="E86" s="2">
        <v>1</v>
      </c>
      <c r="F86" s="170"/>
      <c r="G86" s="35" t="s">
        <v>3</v>
      </c>
      <c r="H86" s="37">
        <f>C86/C87</f>
        <v>0.2</v>
      </c>
      <c r="I86" s="37">
        <f>D86/D87</f>
        <v>0.2</v>
      </c>
      <c r="J86" s="38">
        <f>E86/E87</f>
        <v>0.2</v>
      </c>
      <c r="K86" s="37">
        <f>SUM(H86:J86)</f>
        <v>0.60000000000000009</v>
      </c>
      <c r="L86" s="2">
        <f>K86/C89</f>
        <v>0.20000000000000004</v>
      </c>
      <c r="M86" s="24"/>
      <c r="N86" s="94"/>
      <c r="O86" s="58" t="s">
        <v>20</v>
      </c>
      <c r="P86" s="56" t="s">
        <v>80</v>
      </c>
      <c r="Q86" s="18"/>
      <c r="R86" s="11" t="s">
        <v>18</v>
      </c>
      <c r="S86" s="9">
        <v>-0.5</v>
      </c>
      <c r="T86" s="9">
        <v>1</v>
      </c>
      <c r="U86" s="9">
        <v>0</v>
      </c>
      <c r="V86" s="19"/>
      <c r="W86" s="11" t="s">
        <v>18</v>
      </c>
      <c r="X86" s="1">
        <f>(S86*L84)+(T86*L85)+(U86*L86)</f>
        <v>-0.1</v>
      </c>
      <c r="Y86" s="176"/>
      <c r="Z86" s="16" t="s">
        <v>35</v>
      </c>
      <c r="AA86" s="16" t="s">
        <v>44</v>
      </c>
      <c r="AB86" s="16">
        <v>1</v>
      </c>
      <c r="AC86" s="16">
        <f>AB86*AB85</f>
        <v>0.5</v>
      </c>
      <c r="AD86" s="4"/>
      <c r="AE86" s="11" t="s">
        <v>18</v>
      </c>
      <c r="AF86" s="28">
        <v>0</v>
      </c>
      <c r="AG86" s="28">
        <v>0</v>
      </c>
      <c r="AH86" s="28">
        <v>1</v>
      </c>
      <c r="AI86" s="28">
        <v>0</v>
      </c>
      <c r="AJ86" s="28">
        <v>-1</v>
      </c>
      <c r="AK86" s="4"/>
      <c r="AL86" s="11" t="s">
        <v>18</v>
      </c>
      <c r="AM86" s="1">
        <f>(AF86*AC86)+(AG86*AC87)+(AC88*AH86)+(AI86*AC90)+(AC91*AJ86)</f>
        <v>0.16666666666666669</v>
      </c>
      <c r="AN86" s="176"/>
      <c r="AO86" s="16" t="s">
        <v>45</v>
      </c>
      <c r="AP86" s="16" t="s">
        <v>44</v>
      </c>
      <c r="AQ86" s="16">
        <v>1</v>
      </c>
      <c r="AR86" s="16">
        <f>AQ86*AQ85</f>
        <v>0.25</v>
      </c>
      <c r="AS86" s="4"/>
      <c r="AT86" s="11" t="s">
        <v>18</v>
      </c>
      <c r="AU86" s="1">
        <f>AR87</f>
        <v>0.25</v>
      </c>
      <c r="AV86" s="36"/>
      <c r="AW86" s="40" t="s">
        <v>16</v>
      </c>
      <c r="AX86" s="41">
        <v>0</v>
      </c>
      <c r="AY86" s="50"/>
    </row>
    <row r="87" spans="1:51">
      <c r="A87" s="258"/>
      <c r="B87" s="97" t="s">
        <v>4</v>
      </c>
      <c r="C87" s="39">
        <f>SUM(C84:C86)</f>
        <v>1.6666666666666665</v>
      </c>
      <c r="D87" s="39">
        <f>SUM(D84:D86)</f>
        <v>5</v>
      </c>
      <c r="E87" s="39">
        <f>SUM(E84:E86)</f>
        <v>5</v>
      </c>
      <c r="F87" s="170"/>
      <c r="G87" s="97" t="s">
        <v>4</v>
      </c>
      <c r="H87" s="39">
        <f>SUM(H84:H86)</f>
        <v>1</v>
      </c>
      <c r="I87" s="39">
        <f>SUM(I84:I86)</f>
        <v>1</v>
      </c>
      <c r="J87" s="39">
        <f>SUM(J84:J86)</f>
        <v>1</v>
      </c>
      <c r="K87" s="39">
        <f>SUM(K84:K86)</f>
        <v>3.0000000000000004</v>
      </c>
      <c r="L87" s="39">
        <f>SUM(L84:L86)</f>
        <v>1.0000000000000002</v>
      </c>
      <c r="M87" s="25"/>
      <c r="N87" s="94"/>
      <c r="O87" s="58" t="s">
        <v>21</v>
      </c>
      <c r="P87" s="56" t="s">
        <v>81</v>
      </c>
      <c r="Q87" s="18"/>
      <c r="R87" s="11" t="s">
        <v>20</v>
      </c>
      <c r="S87" s="9">
        <v>0</v>
      </c>
      <c r="T87" s="9">
        <v>0.5</v>
      </c>
      <c r="U87" s="9">
        <v>0</v>
      </c>
      <c r="V87" s="19"/>
      <c r="W87" s="11" t="s">
        <v>20</v>
      </c>
      <c r="X87" s="1">
        <f>(S87*L84)+(T87*L85)+(U87*L86)</f>
        <v>0.10000000000000002</v>
      </c>
      <c r="Y87" s="176"/>
      <c r="Z87" s="16" t="s">
        <v>36</v>
      </c>
      <c r="AA87" s="16" t="s">
        <v>44</v>
      </c>
      <c r="AB87" s="16">
        <v>1</v>
      </c>
      <c r="AC87" s="16">
        <f>AB87*AB85</f>
        <v>0.5</v>
      </c>
      <c r="AD87" s="4"/>
      <c r="AE87" s="11" t="s">
        <v>20</v>
      </c>
      <c r="AF87" s="28">
        <v>0</v>
      </c>
      <c r="AG87" s="28">
        <v>0</v>
      </c>
      <c r="AH87" s="28">
        <v>1</v>
      </c>
      <c r="AI87" s="28">
        <v>0</v>
      </c>
      <c r="AJ87" s="28">
        <v>0</v>
      </c>
      <c r="AK87" s="4"/>
      <c r="AL87" s="11" t="s">
        <v>20</v>
      </c>
      <c r="AM87" s="1">
        <f>(AF87*AC86)+(AG87*AC87)+(AH87*AC88)+(AI87*AC90)+(AJ87*AC91)</f>
        <v>0.5</v>
      </c>
      <c r="AN87" s="176"/>
      <c r="AO87" s="16" t="s">
        <v>58</v>
      </c>
      <c r="AP87" s="16" t="s">
        <v>44</v>
      </c>
      <c r="AQ87" s="16">
        <v>1</v>
      </c>
      <c r="AR87" s="16">
        <f>AQ87*AQ85</f>
        <v>0.25</v>
      </c>
      <c r="AS87" s="4"/>
      <c r="AT87" s="11" t="s">
        <v>20</v>
      </c>
      <c r="AU87" s="1">
        <f>AR89</f>
        <v>0.33333333333333331</v>
      </c>
      <c r="AV87" s="36"/>
      <c r="AW87" s="42" t="s">
        <v>17</v>
      </c>
      <c r="AX87" s="42">
        <f>X85+AM85+AU85</f>
        <v>0.58333333333333348</v>
      </c>
      <c r="AY87" s="50"/>
    </row>
    <row r="88" spans="1:51" ht="45">
      <c r="A88" s="258"/>
      <c r="B88" s="54"/>
      <c r="C88" s="54"/>
      <c r="D88" s="54"/>
      <c r="E88" s="54"/>
      <c r="F88" s="54"/>
      <c r="G88" s="54"/>
      <c r="H88" s="54"/>
      <c r="I88" s="54"/>
      <c r="J88" s="54"/>
      <c r="M88" s="47"/>
      <c r="N88" s="94"/>
      <c r="O88" s="58" t="s">
        <v>23</v>
      </c>
      <c r="P88" s="56" t="s">
        <v>83</v>
      </c>
      <c r="Q88" s="4"/>
      <c r="R88" s="11" t="s">
        <v>21</v>
      </c>
      <c r="S88" s="9">
        <v>0</v>
      </c>
      <c r="T88" s="9">
        <v>-0.5</v>
      </c>
      <c r="U88" s="9">
        <v>0</v>
      </c>
      <c r="V88" s="19"/>
      <c r="W88" s="11" t="s">
        <v>21</v>
      </c>
      <c r="X88" s="1">
        <f>(S88*L84)+(T88*L85)+(U88*L86)</f>
        <v>-0.10000000000000002</v>
      </c>
      <c r="Y88" s="176"/>
      <c r="Z88" s="16" t="s">
        <v>37</v>
      </c>
      <c r="AA88" s="16" t="s">
        <v>44</v>
      </c>
      <c r="AB88" s="16">
        <v>1</v>
      </c>
      <c r="AC88" s="16">
        <f>AB88*AB85</f>
        <v>0.5</v>
      </c>
      <c r="AD88" s="4"/>
      <c r="AE88" s="11" t="s">
        <v>21</v>
      </c>
      <c r="AF88" s="28">
        <v>0</v>
      </c>
      <c r="AG88" s="28">
        <v>0</v>
      </c>
      <c r="AH88" s="28">
        <v>-1</v>
      </c>
      <c r="AI88" s="28">
        <v>0</v>
      </c>
      <c r="AJ88" s="28">
        <v>0</v>
      </c>
      <c r="AK88" s="4"/>
      <c r="AL88" s="11" t="s">
        <v>21</v>
      </c>
      <c r="AM88" s="1">
        <f>(AF88*AC86)+(AG88*AC87)+(AH88*AC88)+(AI88*AC90)+(AJ88*AC91)</f>
        <v>-0.5</v>
      </c>
      <c r="AN88" s="176"/>
      <c r="AO88" s="15" t="s">
        <v>30</v>
      </c>
      <c r="AP88" s="15">
        <v>2</v>
      </c>
      <c r="AQ88" s="15">
        <f>1/(1+AP88)</f>
        <v>0.33333333333333331</v>
      </c>
      <c r="AR88" s="15"/>
      <c r="AS88" s="4"/>
      <c r="AT88" s="11" t="s">
        <v>21</v>
      </c>
      <c r="AU88" s="1">
        <f>AR90</f>
        <v>0.33333333333333331</v>
      </c>
      <c r="AV88" s="36"/>
      <c r="AW88" s="42" t="s">
        <v>18</v>
      </c>
      <c r="AX88" s="42">
        <f>X86+AM86++AU86</f>
        <v>0.31666666666666665</v>
      </c>
      <c r="AY88" s="50"/>
    </row>
    <row r="89" spans="1:51" ht="30">
      <c r="A89" s="258"/>
      <c r="B89" s="98" t="s">
        <v>6</v>
      </c>
      <c r="C89" s="35">
        <v>3</v>
      </c>
      <c r="D89" s="4"/>
      <c r="E89" s="4"/>
      <c r="F89" s="4"/>
      <c r="G89" s="4"/>
      <c r="H89" s="4"/>
      <c r="I89" s="4"/>
      <c r="J89" s="4"/>
      <c r="M89" s="4"/>
      <c r="N89" s="94"/>
      <c r="O89" s="58" t="s">
        <v>24</v>
      </c>
      <c r="P89" s="56" t="s">
        <v>84</v>
      </c>
      <c r="Q89" s="4"/>
      <c r="R89" s="11" t="s">
        <v>23</v>
      </c>
      <c r="S89" s="9">
        <v>1</v>
      </c>
      <c r="T89" s="9">
        <v>0</v>
      </c>
      <c r="U89" s="9">
        <v>-0.5</v>
      </c>
      <c r="V89" s="19"/>
      <c r="W89" s="11" t="s">
        <v>23</v>
      </c>
      <c r="X89" s="1">
        <f>(S89*L84)+(T89*L85)+(U89*L86)</f>
        <v>0.50000000000000011</v>
      </c>
      <c r="Y89" s="176"/>
      <c r="Z89" s="31" t="s">
        <v>96</v>
      </c>
      <c r="AA89" s="31">
        <v>2</v>
      </c>
      <c r="AB89" s="31">
        <f>1/(1+AA89)</f>
        <v>0.33333333333333331</v>
      </c>
      <c r="AC89" s="31"/>
      <c r="AD89" s="4"/>
      <c r="AE89" s="11" t="s">
        <v>23</v>
      </c>
      <c r="AF89" s="28">
        <v>0</v>
      </c>
      <c r="AG89" s="28">
        <v>0</v>
      </c>
      <c r="AH89" s="28">
        <v>0</v>
      </c>
      <c r="AI89" s="28">
        <v>0</v>
      </c>
      <c r="AJ89" s="28">
        <v>1</v>
      </c>
      <c r="AK89" s="4"/>
      <c r="AL89" s="11" t="s">
        <v>23</v>
      </c>
      <c r="AM89" s="1">
        <f>(AC86*AF89)+(AG89*AC87)+(AC88*AH89)+(AI89*AC90)+(AC91*AJ89)</f>
        <v>0.33333333333333331</v>
      </c>
      <c r="AN89" s="176"/>
      <c r="AO89" s="16" t="s">
        <v>59</v>
      </c>
      <c r="AP89" s="16" t="s">
        <v>44</v>
      </c>
      <c r="AQ89" s="16">
        <v>1</v>
      </c>
      <c r="AR89" s="16">
        <f>AQ89*AQ88</f>
        <v>0.33333333333333331</v>
      </c>
      <c r="AS89" s="4"/>
      <c r="AT89" s="11" t="s">
        <v>23</v>
      </c>
      <c r="AU89" s="1">
        <f>AR92</f>
        <v>0.5</v>
      </c>
      <c r="AV89" s="36"/>
      <c r="AW89" s="41" t="s">
        <v>19</v>
      </c>
      <c r="AX89" s="41">
        <v>0</v>
      </c>
      <c r="AY89" s="50"/>
    </row>
    <row r="90" spans="1:51">
      <c r="A90" s="258"/>
      <c r="B90" s="53"/>
      <c r="C90" s="53"/>
      <c r="D90" s="53"/>
      <c r="E90" s="53"/>
      <c r="F90" s="53"/>
      <c r="G90" s="53"/>
      <c r="H90" s="53"/>
      <c r="I90" s="53"/>
      <c r="J90" s="53"/>
      <c r="M90" s="26"/>
      <c r="N90" s="94"/>
      <c r="O90" s="4"/>
      <c r="P90" s="4"/>
      <c r="Q90" s="4"/>
      <c r="R90" s="11" t="s">
        <v>24</v>
      </c>
      <c r="S90" s="9">
        <v>-0.5</v>
      </c>
      <c r="T90" s="9">
        <v>0</v>
      </c>
      <c r="U90" s="9">
        <v>1</v>
      </c>
      <c r="V90" s="19"/>
      <c r="W90" s="11" t="s">
        <v>24</v>
      </c>
      <c r="X90" s="1">
        <f>(S90*L84)+(T90*67)+(U90*L86)</f>
        <v>-0.1</v>
      </c>
      <c r="Y90" s="176"/>
      <c r="Z90" s="16" t="s">
        <v>97</v>
      </c>
      <c r="AA90" s="16" t="s">
        <v>44</v>
      </c>
      <c r="AB90" s="16">
        <v>1</v>
      </c>
      <c r="AC90" s="16">
        <f>AB90*AB89</f>
        <v>0.33333333333333331</v>
      </c>
      <c r="AD90" s="4"/>
      <c r="AE90" s="11" t="s">
        <v>24</v>
      </c>
      <c r="AF90" s="28">
        <v>0</v>
      </c>
      <c r="AG90" s="28">
        <v>0</v>
      </c>
      <c r="AH90" s="28">
        <v>0</v>
      </c>
      <c r="AI90" s="28">
        <v>0</v>
      </c>
      <c r="AJ90" s="28">
        <v>-1</v>
      </c>
      <c r="AK90" s="4"/>
      <c r="AL90" s="11" t="s">
        <v>24</v>
      </c>
      <c r="AM90" s="1">
        <f>(AC86*AF90)+(AC87*AG90)+(AC88*AH90)+(AI90*AC90)+(AC91*AJ90)</f>
        <v>-0.33333333333333331</v>
      </c>
      <c r="AN90" s="176"/>
      <c r="AO90" s="16" t="s">
        <v>60</v>
      </c>
      <c r="AP90" s="16" t="s">
        <v>44</v>
      </c>
      <c r="AQ90" s="16">
        <v>1</v>
      </c>
      <c r="AR90" s="16">
        <f>AQ90*AQ88</f>
        <v>0.33333333333333331</v>
      </c>
      <c r="AS90" s="4"/>
      <c r="AT90" s="11" t="s">
        <v>24</v>
      </c>
      <c r="AU90" s="1">
        <f>AR93</f>
        <v>0.5</v>
      </c>
      <c r="AV90" s="36"/>
      <c r="AW90" s="42" t="s">
        <v>20</v>
      </c>
      <c r="AX90" s="42">
        <f>X87+AM87+AU87</f>
        <v>0.93333333333333335</v>
      </c>
      <c r="AY90" s="50"/>
    </row>
    <row r="91" spans="1:51">
      <c r="A91" s="258"/>
      <c r="B91" s="183" t="s">
        <v>14</v>
      </c>
      <c r="C91" s="183"/>
      <c r="D91" s="4"/>
      <c r="E91" s="35" t="s">
        <v>38</v>
      </c>
      <c r="F91" s="35" t="s">
        <v>39</v>
      </c>
      <c r="G91" s="35" t="s">
        <v>40</v>
      </c>
      <c r="H91" s="10" t="s">
        <v>41</v>
      </c>
      <c r="I91" s="10" t="s">
        <v>42</v>
      </c>
      <c r="J91" s="4"/>
      <c r="M91" s="4"/>
      <c r="N91" s="94"/>
      <c r="O91" s="156" t="s">
        <v>112</v>
      </c>
      <c r="P91" s="157"/>
      <c r="Q91" s="4"/>
      <c r="R91" s="33"/>
      <c r="S91" s="25"/>
      <c r="T91" s="25"/>
      <c r="U91" s="25"/>
      <c r="V91" s="30"/>
      <c r="W91" s="29"/>
      <c r="X91" s="29"/>
      <c r="Y91" s="176"/>
      <c r="Z91" s="16" t="s">
        <v>98</v>
      </c>
      <c r="AA91" s="16" t="s">
        <v>44</v>
      </c>
      <c r="AB91" s="16">
        <v>1</v>
      </c>
      <c r="AC91" s="16">
        <f>AB91*AB89</f>
        <v>0.33333333333333331</v>
      </c>
      <c r="AD91" s="4"/>
      <c r="AE91" s="29"/>
      <c r="AF91" s="25"/>
      <c r="AG91" s="25"/>
      <c r="AH91" s="25"/>
      <c r="AI91" s="25"/>
      <c r="AJ91" s="25"/>
      <c r="AK91" s="4"/>
      <c r="AL91" s="29"/>
      <c r="AM91" s="29"/>
      <c r="AN91" s="176"/>
      <c r="AO91" s="15" t="s">
        <v>31</v>
      </c>
      <c r="AP91" s="15">
        <v>1</v>
      </c>
      <c r="AQ91" s="15">
        <f>1/(1+AP91)</f>
        <v>0.5</v>
      </c>
      <c r="AR91" s="15"/>
      <c r="AS91" s="4"/>
      <c r="AT91" s="29"/>
      <c r="AU91" s="29"/>
      <c r="AV91" s="46"/>
      <c r="AW91" s="42" t="s">
        <v>21</v>
      </c>
      <c r="AX91" s="42">
        <f>X88+AM88+AU88</f>
        <v>-0.26666666666666666</v>
      </c>
      <c r="AY91" s="50"/>
    </row>
    <row r="92" spans="1:51" ht="30">
      <c r="A92" s="258"/>
      <c r="B92" s="98" t="s">
        <v>7</v>
      </c>
      <c r="C92" s="76">
        <f>SUM(L84*C87,L85*D87,L86*E87)</f>
        <v>3</v>
      </c>
      <c r="D92" s="4"/>
      <c r="E92" s="35">
        <v>1</v>
      </c>
      <c r="F92" s="35">
        <v>3</v>
      </c>
      <c r="G92" s="35">
        <v>5</v>
      </c>
      <c r="H92" s="35">
        <v>7</v>
      </c>
      <c r="I92" s="35">
        <v>9</v>
      </c>
      <c r="J92" s="4"/>
      <c r="M92" s="4"/>
      <c r="N92" s="94"/>
      <c r="O92" s="57" t="s">
        <v>99</v>
      </c>
      <c r="P92" s="56" t="s">
        <v>102</v>
      </c>
      <c r="Q92" s="4"/>
      <c r="R92" s="33"/>
      <c r="S92" s="25"/>
      <c r="T92" s="25"/>
      <c r="U92" s="25"/>
      <c r="V92" s="30"/>
      <c r="W92" s="29"/>
      <c r="X92" s="29"/>
      <c r="Y92" s="176"/>
      <c r="Z92" s="30"/>
      <c r="AA92" s="30"/>
      <c r="AB92" s="30"/>
      <c r="AC92" s="30"/>
      <c r="AD92" s="4"/>
      <c r="AE92" s="29"/>
      <c r="AF92" s="25"/>
      <c r="AG92" s="25"/>
      <c r="AH92" s="25"/>
      <c r="AI92" s="25"/>
      <c r="AJ92" s="25"/>
      <c r="AK92" s="4"/>
      <c r="AL92" s="156" t="s">
        <v>115</v>
      </c>
      <c r="AM92" s="157"/>
      <c r="AN92" s="176"/>
      <c r="AO92" s="16" t="s">
        <v>61</v>
      </c>
      <c r="AP92" s="16" t="s">
        <v>44</v>
      </c>
      <c r="AQ92" s="16">
        <v>1</v>
      </c>
      <c r="AR92" s="16">
        <f>AQ92*AQ91</f>
        <v>0.5</v>
      </c>
      <c r="AS92" s="4"/>
      <c r="AT92" s="29"/>
      <c r="AU92" s="29"/>
      <c r="AV92" s="46"/>
      <c r="AW92" s="41" t="s">
        <v>22</v>
      </c>
      <c r="AX92" s="41">
        <v>0</v>
      </c>
      <c r="AY92" s="50"/>
    </row>
    <row r="93" spans="1:51" ht="30">
      <c r="A93" s="258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26"/>
      <c r="N93" s="94"/>
      <c r="O93" s="57" t="s">
        <v>100</v>
      </c>
      <c r="P93" s="56" t="s">
        <v>103</v>
      </c>
      <c r="Q93" s="4"/>
      <c r="R93" s="4"/>
      <c r="S93" s="18"/>
      <c r="T93" s="18"/>
      <c r="U93" s="18"/>
      <c r="V93" s="19"/>
      <c r="W93" s="4"/>
      <c r="X93" s="4"/>
      <c r="Y93" s="176"/>
      <c r="Z93" s="30"/>
      <c r="AA93" s="30"/>
      <c r="AB93" s="30"/>
      <c r="AC93" s="30"/>
      <c r="AD93" s="4"/>
      <c r="AE93" s="29"/>
      <c r="AF93" s="25"/>
      <c r="AG93" s="25"/>
      <c r="AH93" s="25"/>
      <c r="AI93" s="25"/>
      <c r="AJ93" s="25"/>
      <c r="AK93" s="4"/>
      <c r="AL93" s="58" t="s">
        <v>34</v>
      </c>
      <c r="AM93" s="56" t="s">
        <v>87</v>
      </c>
      <c r="AN93" s="176"/>
      <c r="AO93" s="16" t="s">
        <v>62</v>
      </c>
      <c r="AP93" s="16" t="s">
        <v>44</v>
      </c>
      <c r="AQ93" s="16">
        <v>1</v>
      </c>
      <c r="AR93" s="16">
        <f>AQ93*AQ91</f>
        <v>0.5</v>
      </c>
      <c r="AS93" s="4"/>
      <c r="AT93" s="29"/>
      <c r="AU93" s="29"/>
      <c r="AV93" s="46"/>
      <c r="AW93" s="42" t="s">
        <v>23</v>
      </c>
      <c r="AX93" s="42">
        <f>X89+AM89+AU89</f>
        <v>1.3333333333333335</v>
      </c>
      <c r="AY93" s="50"/>
    </row>
    <row r="94" spans="1:51" ht="30">
      <c r="A94" s="258"/>
      <c r="B94" s="185" t="s">
        <v>11</v>
      </c>
      <c r="C94" s="186"/>
      <c r="D94" s="6" t="s">
        <v>12</v>
      </c>
      <c r="E94" s="6">
        <v>1</v>
      </c>
      <c r="F94" s="6">
        <v>2</v>
      </c>
      <c r="G94" s="6">
        <v>3</v>
      </c>
      <c r="H94" s="6">
        <v>4</v>
      </c>
      <c r="I94" s="6">
        <v>5</v>
      </c>
      <c r="J94" s="6">
        <v>6</v>
      </c>
      <c r="K94" s="6">
        <v>7</v>
      </c>
      <c r="L94" s="6">
        <v>9</v>
      </c>
      <c r="M94" s="6">
        <v>10</v>
      </c>
      <c r="N94" s="94"/>
      <c r="O94" s="57" t="s">
        <v>101</v>
      </c>
      <c r="P94" s="56" t="s">
        <v>104</v>
      </c>
      <c r="Q94" s="4"/>
      <c r="R94" s="4"/>
      <c r="S94" s="18"/>
      <c r="T94" s="18"/>
      <c r="U94" s="18"/>
      <c r="V94" s="4"/>
      <c r="W94" s="4"/>
      <c r="X94" s="4"/>
      <c r="Y94" s="176"/>
      <c r="AB94" s="30"/>
      <c r="AC94" s="30"/>
      <c r="AD94" s="4"/>
      <c r="AE94" s="29"/>
      <c r="AF94" s="25"/>
      <c r="AG94" s="25"/>
      <c r="AH94" s="25"/>
      <c r="AI94" s="25"/>
      <c r="AJ94" s="25"/>
      <c r="AK94" s="4"/>
      <c r="AL94" s="103" t="s">
        <v>35</v>
      </c>
      <c r="AM94" s="84" t="s">
        <v>88</v>
      </c>
      <c r="AN94" s="176"/>
      <c r="AO94" s="19"/>
      <c r="AP94" s="19"/>
      <c r="AQ94" s="19"/>
      <c r="AR94" s="19"/>
      <c r="AS94" s="4"/>
      <c r="AT94" s="29"/>
      <c r="AU94" s="29"/>
      <c r="AV94" s="46"/>
      <c r="AW94" s="42" t="s">
        <v>24</v>
      </c>
      <c r="AX94" s="42">
        <f>X90+AM90+AU90</f>
        <v>6.6666666666666652E-2</v>
      </c>
      <c r="AY94" s="50"/>
    </row>
    <row r="95" spans="1:51">
      <c r="A95" s="258"/>
      <c r="B95" s="187"/>
      <c r="C95" s="188"/>
      <c r="D95" s="6" t="s">
        <v>13</v>
      </c>
      <c r="E95" s="35">
        <v>0</v>
      </c>
      <c r="F95" s="35">
        <v>0</v>
      </c>
      <c r="G95" s="35">
        <v>0.57999999999999996</v>
      </c>
      <c r="H95" s="35">
        <v>0.9</v>
      </c>
      <c r="I95" s="35">
        <v>1.1200000000000001</v>
      </c>
      <c r="J95" s="35">
        <v>1.24</v>
      </c>
      <c r="K95" s="35">
        <v>1.32</v>
      </c>
      <c r="L95" s="35">
        <v>1.46</v>
      </c>
      <c r="M95" s="35">
        <v>1.49</v>
      </c>
      <c r="N95" s="94"/>
      <c r="Q95" s="4"/>
      <c r="R95" s="4"/>
      <c r="S95" s="18"/>
      <c r="T95" s="18"/>
      <c r="U95" s="18"/>
      <c r="V95" s="4"/>
      <c r="W95" s="4"/>
      <c r="X95" s="4"/>
      <c r="Y95" s="176"/>
      <c r="AB95" s="30"/>
      <c r="AC95" s="30"/>
      <c r="AD95" s="4"/>
      <c r="AE95" s="29"/>
      <c r="AF95" s="25"/>
      <c r="AG95" s="25"/>
      <c r="AH95" s="25"/>
      <c r="AI95" s="25"/>
      <c r="AJ95" s="25"/>
      <c r="AK95" s="4"/>
      <c r="AL95" s="103" t="s">
        <v>36</v>
      </c>
      <c r="AM95" s="84" t="s">
        <v>89</v>
      </c>
      <c r="AN95" s="176"/>
      <c r="AO95" s="30"/>
      <c r="AP95" s="30"/>
      <c r="AQ95" s="30"/>
      <c r="AR95" s="30"/>
      <c r="AS95" s="4"/>
      <c r="AT95" s="29"/>
      <c r="AU95" s="29"/>
      <c r="AV95" s="46"/>
      <c r="AW95" s="41" t="s">
        <v>25</v>
      </c>
      <c r="AX95" s="41">
        <v>0</v>
      </c>
      <c r="AY95" s="50"/>
    </row>
    <row r="96" spans="1:51">
      <c r="A96" s="258"/>
      <c r="B96" s="189" t="s">
        <v>9</v>
      </c>
      <c r="C96" s="190"/>
      <c r="D96" s="7">
        <v>0.57999999999999996</v>
      </c>
      <c r="E96" s="191"/>
      <c r="F96" s="192"/>
      <c r="G96" s="192"/>
      <c r="H96" s="192"/>
      <c r="I96" s="192"/>
      <c r="J96" s="192"/>
      <c r="K96" s="48"/>
      <c r="L96" s="48"/>
      <c r="M96" s="48"/>
      <c r="N96" s="94"/>
      <c r="Q96" s="4"/>
      <c r="R96" s="4"/>
      <c r="S96" s="18"/>
      <c r="T96" s="18"/>
      <c r="U96" s="18"/>
      <c r="V96" s="4"/>
      <c r="W96" s="4"/>
      <c r="X96" s="4"/>
      <c r="Y96" s="176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103" t="s">
        <v>37</v>
      </c>
      <c r="AM96" s="84" t="s">
        <v>90</v>
      </c>
      <c r="AN96" s="176"/>
      <c r="AO96" s="156" t="s">
        <v>113</v>
      </c>
      <c r="AP96" s="157"/>
      <c r="AQ96" s="4"/>
      <c r="AR96" s="4"/>
      <c r="AS96" s="4"/>
      <c r="AT96" s="4"/>
      <c r="AU96" s="4"/>
      <c r="AV96" s="46"/>
      <c r="AW96" s="4"/>
      <c r="AX96" s="4"/>
      <c r="AY96" s="50"/>
    </row>
    <row r="97" spans="1:51" ht="30">
      <c r="A97" s="258"/>
      <c r="B97" s="52"/>
      <c r="C97" s="52"/>
      <c r="D97" s="52"/>
      <c r="E97" s="52"/>
      <c r="H97" s="52"/>
      <c r="I97" s="52"/>
      <c r="J97" s="52"/>
      <c r="K97" s="52"/>
      <c r="L97" s="52"/>
      <c r="M97" s="47"/>
      <c r="N97" s="94"/>
      <c r="Q97" s="4"/>
      <c r="R97" s="4"/>
      <c r="S97" s="18"/>
      <c r="T97" s="18"/>
      <c r="U97" s="18"/>
      <c r="V97" s="4"/>
      <c r="W97" s="4"/>
      <c r="X97" s="4"/>
      <c r="Y97" s="176"/>
      <c r="Z97" s="4"/>
      <c r="AC97" s="4"/>
      <c r="AD97" s="4"/>
      <c r="AE97" s="4"/>
      <c r="AF97" s="4"/>
      <c r="AG97" s="4"/>
      <c r="AH97" s="4"/>
      <c r="AI97" s="4"/>
      <c r="AJ97" s="4"/>
      <c r="AK97" s="4"/>
      <c r="AL97" s="58" t="s">
        <v>96</v>
      </c>
      <c r="AM97" s="56" t="s">
        <v>91</v>
      </c>
      <c r="AN97" s="176"/>
      <c r="AO97" s="44" t="s">
        <v>29</v>
      </c>
      <c r="AP97" s="44" t="s">
        <v>76</v>
      </c>
      <c r="AQ97" s="4"/>
      <c r="AR97" s="4"/>
      <c r="AS97" s="4"/>
      <c r="AT97" s="4"/>
      <c r="AU97" s="4"/>
      <c r="AV97" s="46"/>
      <c r="AW97" s="4"/>
      <c r="AX97" s="4"/>
      <c r="AY97" s="50"/>
    </row>
    <row r="98" spans="1:51" ht="30">
      <c r="A98" s="258"/>
      <c r="B98" s="161" t="s">
        <v>15</v>
      </c>
      <c r="C98" s="161"/>
      <c r="D98" s="161"/>
      <c r="E98" s="4"/>
      <c r="H98" s="4"/>
      <c r="I98" s="4"/>
      <c r="J98" s="4"/>
      <c r="K98" s="4"/>
      <c r="L98" s="4"/>
      <c r="M98" s="4"/>
      <c r="N98" s="94"/>
      <c r="Q98" s="4"/>
      <c r="R98" s="4"/>
      <c r="S98" s="18"/>
      <c r="T98" s="18"/>
      <c r="U98" s="18"/>
      <c r="V98" s="4"/>
      <c r="W98" s="4"/>
      <c r="X98" s="4"/>
      <c r="Y98" s="176"/>
      <c r="Z98" s="227" t="s">
        <v>182</v>
      </c>
      <c r="AA98" s="228"/>
      <c r="AC98" s="4"/>
      <c r="AD98" s="4"/>
      <c r="AE98" s="4"/>
      <c r="AF98" s="4"/>
      <c r="AG98" s="4"/>
      <c r="AH98" s="4"/>
      <c r="AI98" s="4"/>
      <c r="AJ98" s="4"/>
      <c r="AK98" s="4"/>
      <c r="AL98" s="103" t="s">
        <v>97</v>
      </c>
      <c r="AM98" s="84" t="s">
        <v>92</v>
      </c>
      <c r="AN98" s="176"/>
      <c r="AO98" s="44" t="s">
        <v>30</v>
      </c>
      <c r="AP98" s="44" t="s">
        <v>79</v>
      </c>
      <c r="AQ98" s="4"/>
      <c r="AR98" s="4"/>
      <c r="AS98" s="4"/>
      <c r="AT98" s="4"/>
      <c r="AU98" s="4"/>
      <c r="AV98" s="46"/>
      <c r="AW98" s="4"/>
      <c r="AX98" s="4"/>
      <c r="AY98" s="50"/>
    </row>
    <row r="99" spans="1:51" ht="30">
      <c r="A99" s="258"/>
      <c r="B99" s="5" t="s">
        <v>10</v>
      </c>
      <c r="C99" s="8">
        <f>(C92-3)/3</f>
        <v>0</v>
      </c>
      <c r="D99" s="77">
        <f>C99*100</f>
        <v>0</v>
      </c>
      <c r="E99" s="4"/>
      <c r="H99" s="4"/>
      <c r="I99" s="4"/>
      <c r="J99" s="4"/>
      <c r="K99" s="4"/>
      <c r="L99" s="4"/>
      <c r="M99" s="4"/>
      <c r="N99" s="94"/>
      <c r="Q99" s="4"/>
      <c r="R99" s="4"/>
      <c r="S99" s="18"/>
      <c r="T99" s="18"/>
      <c r="U99" s="18"/>
      <c r="V99" s="4"/>
      <c r="W99" s="4"/>
      <c r="X99" s="4"/>
      <c r="Y99" s="176"/>
      <c r="Z99" s="225" t="s">
        <v>216</v>
      </c>
      <c r="AA99" s="226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103" t="s">
        <v>98</v>
      </c>
      <c r="AM99" s="84" t="s">
        <v>93</v>
      </c>
      <c r="AN99" s="176"/>
      <c r="AO99" s="44" t="s">
        <v>31</v>
      </c>
      <c r="AP99" s="44" t="s">
        <v>82</v>
      </c>
      <c r="AQ99" s="4"/>
      <c r="AR99" s="4"/>
      <c r="AS99" s="4"/>
      <c r="AT99" s="4"/>
      <c r="AU99" s="4"/>
      <c r="AV99" s="46"/>
      <c r="AW99" s="4"/>
      <c r="AX99" s="4"/>
      <c r="AY99" s="50"/>
    </row>
    <row r="100" spans="1:51">
      <c r="A100" s="259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96"/>
      <c r="N100" s="49"/>
      <c r="O100" s="96"/>
      <c r="P100" s="96"/>
      <c r="Q100" s="96"/>
      <c r="R100" s="96"/>
      <c r="S100" s="79"/>
      <c r="T100" s="79"/>
      <c r="U100" s="79"/>
      <c r="V100" s="96"/>
      <c r="W100" s="96"/>
      <c r="X100" s="96"/>
      <c r="Y100" s="177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51"/>
    </row>
    <row r="102" spans="1:51" ht="20">
      <c r="A102" s="257"/>
      <c r="B102" s="168" t="s">
        <v>170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9"/>
    </row>
    <row r="103" spans="1:51" ht="20">
      <c r="A103" s="258"/>
      <c r="B103" s="35" t="s">
        <v>0</v>
      </c>
      <c r="C103" s="35" t="s">
        <v>1</v>
      </c>
      <c r="D103" s="35" t="s">
        <v>2</v>
      </c>
      <c r="E103" s="35" t="s">
        <v>3</v>
      </c>
      <c r="F103" s="170" t="s">
        <v>8</v>
      </c>
      <c r="G103" s="35" t="s">
        <v>0</v>
      </c>
      <c r="H103" s="35" t="s">
        <v>1</v>
      </c>
      <c r="I103" s="35" t="s">
        <v>2</v>
      </c>
      <c r="J103" s="35" t="s">
        <v>3</v>
      </c>
      <c r="K103" s="35" t="s">
        <v>4</v>
      </c>
      <c r="L103" s="10" t="s">
        <v>5</v>
      </c>
      <c r="M103" s="23"/>
      <c r="N103" s="94"/>
      <c r="O103" s="156" t="s">
        <v>114</v>
      </c>
      <c r="P103" s="157"/>
      <c r="Q103" s="3"/>
      <c r="R103" s="171" t="s">
        <v>46</v>
      </c>
      <c r="S103" s="172"/>
      <c r="T103" s="172"/>
      <c r="U103" s="173"/>
      <c r="V103" s="3"/>
      <c r="W103" s="174" t="s">
        <v>52</v>
      </c>
      <c r="X103" s="175"/>
      <c r="Y103" s="176"/>
      <c r="Z103" s="178" t="s">
        <v>48</v>
      </c>
      <c r="AA103" s="179"/>
      <c r="AB103" s="179"/>
      <c r="AC103" s="180"/>
      <c r="AD103" s="3"/>
      <c r="AE103" s="178" t="s">
        <v>54</v>
      </c>
      <c r="AF103" s="179"/>
      <c r="AG103" s="179"/>
      <c r="AH103" s="179"/>
      <c r="AI103" s="179"/>
      <c r="AJ103" s="180"/>
      <c r="AK103" s="3"/>
      <c r="AL103" s="174" t="s">
        <v>55</v>
      </c>
      <c r="AM103" s="175"/>
      <c r="AN103" s="176"/>
      <c r="AO103" s="178" t="s">
        <v>49</v>
      </c>
      <c r="AP103" s="179"/>
      <c r="AQ103" s="179"/>
      <c r="AR103" s="180"/>
      <c r="AS103" s="4"/>
      <c r="AT103" s="174" t="s">
        <v>51</v>
      </c>
      <c r="AU103" s="175"/>
      <c r="AV103" s="36"/>
      <c r="AW103" s="174" t="s">
        <v>27</v>
      </c>
      <c r="AX103" s="175"/>
      <c r="AY103" s="50"/>
    </row>
    <row r="104" spans="1:51" ht="30">
      <c r="A104" s="258"/>
      <c r="B104" s="35" t="s">
        <v>1</v>
      </c>
      <c r="C104" s="2">
        <v>1</v>
      </c>
      <c r="D104" s="37">
        <v>3</v>
      </c>
      <c r="E104" s="37">
        <v>3</v>
      </c>
      <c r="F104" s="170"/>
      <c r="G104" s="35" t="s">
        <v>1</v>
      </c>
      <c r="H104" s="38">
        <f>C104/C107</f>
        <v>0.60000000000000009</v>
      </c>
      <c r="I104" s="37">
        <f>D104/D107</f>
        <v>0.6</v>
      </c>
      <c r="J104" s="37">
        <f>E104/E107</f>
        <v>0.6</v>
      </c>
      <c r="K104" s="37">
        <f>SUM(H104:J104)</f>
        <v>1.8000000000000003</v>
      </c>
      <c r="L104" s="2">
        <f>K104/C109</f>
        <v>0.60000000000000009</v>
      </c>
      <c r="M104" s="24"/>
      <c r="N104" s="94"/>
      <c r="O104" s="58" t="s">
        <v>17</v>
      </c>
      <c r="P104" s="56" t="s">
        <v>78</v>
      </c>
      <c r="Q104" s="18"/>
      <c r="R104" s="17" t="s">
        <v>26</v>
      </c>
      <c r="S104" s="35" t="s">
        <v>1</v>
      </c>
      <c r="T104" s="35" t="s">
        <v>2</v>
      </c>
      <c r="U104" s="35" t="s">
        <v>3</v>
      </c>
      <c r="V104" s="13"/>
      <c r="W104" s="32" t="s">
        <v>26</v>
      </c>
      <c r="X104" s="97" t="s">
        <v>53</v>
      </c>
      <c r="Y104" s="176"/>
      <c r="Z104" s="35" t="s">
        <v>32</v>
      </c>
      <c r="AA104" s="98" t="s">
        <v>47</v>
      </c>
      <c r="AB104" s="178" t="s">
        <v>43</v>
      </c>
      <c r="AC104" s="180"/>
      <c r="AD104" s="4"/>
      <c r="AE104" s="10" t="s">
        <v>26</v>
      </c>
      <c r="AF104" s="35" t="s">
        <v>35</v>
      </c>
      <c r="AG104" s="35" t="s">
        <v>36</v>
      </c>
      <c r="AH104" s="35" t="s">
        <v>37</v>
      </c>
      <c r="AI104" s="35" t="s">
        <v>97</v>
      </c>
      <c r="AJ104" s="35" t="s">
        <v>98</v>
      </c>
      <c r="AK104" s="4"/>
      <c r="AL104" s="10" t="s">
        <v>26</v>
      </c>
      <c r="AM104" s="97" t="s">
        <v>53</v>
      </c>
      <c r="AN104" s="176"/>
      <c r="AO104" s="10" t="s">
        <v>28</v>
      </c>
      <c r="AP104" s="10" t="s">
        <v>47</v>
      </c>
      <c r="AQ104" s="181" t="s">
        <v>43</v>
      </c>
      <c r="AR104" s="182"/>
      <c r="AS104" s="4"/>
      <c r="AT104" s="35" t="s">
        <v>26</v>
      </c>
      <c r="AU104" s="97" t="s">
        <v>53</v>
      </c>
      <c r="AV104" s="36"/>
      <c r="AW104" s="98" t="s">
        <v>26</v>
      </c>
      <c r="AX104" s="98" t="s">
        <v>50</v>
      </c>
      <c r="AY104" s="50"/>
    </row>
    <row r="105" spans="1:51">
      <c r="A105" s="258"/>
      <c r="B105" s="35" t="s">
        <v>2</v>
      </c>
      <c r="C105" s="37">
        <f>1/D104</f>
        <v>0.33333333333333331</v>
      </c>
      <c r="D105" s="2">
        <v>1</v>
      </c>
      <c r="E105" s="37">
        <v>1</v>
      </c>
      <c r="F105" s="170"/>
      <c r="G105" s="35" t="s">
        <v>2</v>
      </c>
      <c r="H105" s="37">
        <f>C105/C107</f>
        <v>0.2</v>
      </c>
      <c r="I105" s="38">
        <f>D105/D107</f>
        <v>0.2</v>
      </c>
      <c r="J105" s="37">
        <f>E105/E107</f>
        <v>0.2</v>
      </c>
      <c r="K105" s="37">
        <f>SUM(H105:J105)</f>
        <v>0.60000000000000009</v>
      </c>
      <c r="L105" s="2">
        <f>K105/C109</f>
        <v>0.20000000000000004</v>
      </c>
      <c r="M105" s="24"/>
      <c r="N105" s="94"/>
      <c r="O105" s="58" t="s">
        <v>18</v>
      </c>
      <c r="P105" s="56" t="s">
        <v>77</v>
      </c>
      <c r="Q105" s="18"/>
      <c r="R105" s="11" t="s">
        <v>17</v>
      </c>
      <c r="S105" s="9">
        <v>1</v>
      </c>
      <c r="T105" s="9">
        <v>-0.5</v>
      </c>
      <c r="U105" s="9">
        <v>0</v>
      </c>
      <c r="V105" s="3"/>
      <c r="W105" s="11" t="s">
        <v>17</v>
      </c>
      <c r="X105" s="1">
        <f>(S105*L104)+(T105*L105)+(U105*L106)</f>
        <v>0.50000000000000011</v>
      </c>
      <c r="Y105" s="176"/>
      <c r="Z105" s="15" t="s">
        <v>34</v>
      </c>
      <c r="AA105" s="15">
        <v>1</v>
      </c>
      <c r="AB105" s="15">
        <f>1/(1+AA105)</f>
        <v>0.5</v>
      </c>
      <c r="AC105" s="15"/>
      <c r="AD105" s="4"/>
      <c r="AE105" s="11" t="s">
        <v>17</v>
      </c>
      <c r="AF105" s="28">
        <v>0</v>
      </c>
      <c r="AG105" s="28">
        <v>0</v>
      </c>
      <c r="AH105" s="28">
        <v>-1</v>
      </c>
      <c r="AI105" s="28">
        <v>0</v>
      </c>
      <c r="AJ105" s="28">
        <v>1</v>
      </c>
      <c r="AK105" s="4"/>
      <c r="AL105" s="11" t="s">
        <v>17</v>
      </c>
      <c r="AM105" s="1">
        <f>(AF105*AC106)+(AG105*AC107)+(AC108*AH105)+(AI105*AC110)+(AC111*AJ105)</f>
        <v>-0.16666666666666669</v>
      </c>
      <c r="AN105" s="176"/>
      <c r="AO105" s="15" t="s">
        <v>29</v>
      </c>
      <c r="AP105" s="15">
        <v>3</v>
      </c>
      <c r="AQ105" s="15">
        <f>1/(1+AP105)</f>
        <v>0.25</v>
      </c>
      <c r="AR105" s="15"/>
      <c r="AS105" s="4"/>
      <c r="AT105" s="11" t="s">
        <v>17</v>
      </c>
      <c r="AU105" s="1">
        <f>AR106</f>
        <v>0.25</v>
      </c>
      <c r="AV105" s="36"/>
      <c r="AW105" s="40" t="s">
        <v>63</v>
      </c>
      <c r="AX105" s="40">
        <v>0</v>
      </c>
      <c r="AY105" s="50"/>
    </row>
    <row r="106" spans="1:51" ht="30">
      <c r="A106" s="258"/>
      <c r="B106" s="35" t="s">
        <v>3</v>
      </c>
      <c r="C106" s="37">
        <f>1/E104</f>
        <v>0.33333333333333331</v>
      </c>
      <c r="D106" s="37">
        <f>1/E105</f>
        <v>1</v>
      </c>
      <c r="E106" s="2">
        <v>1</v>
      </c>
      <c r="F106" s="170"/>
      <c r="G106" s="35" t="s">
        <v>3</v>
      </c>
      <c r="H106" s="37">
        <f>C106/C107</f>
        <v>0.2</v>
      </c>
      <c r="I106" s="37">
        <f>D106/D107</f>
        <v>0.2</v>
      </c>
      <c r="J106" s="38">
        <f>E106/E107</f>
        <v>0.2</v>
      </c>
      <c r="K106" s="37">
        <f>SUM(H106:J106)</f>
        <v>0.60000000000000009</v>
      </c>
      <c r="L106" s="2">
        <f>K106/C109</f>
        <v>0.20000000000000004</v>
      </c>
      <c r="M106" s="24"/>
      <c r="N106" s="94"/>
      <c r="O106" s="58" t="s">
        <v>20</v>
      </c>
      <c r="P106" s="56" t="s">
        <v>80</v>
      </c>
      <c r="Q106" s="18"/>
      <c r="R106" s="11" t="s">
        <v>18</v>
      </c>
      <c r="S106" s="9">
        <v>-0.5</v>
      </c>
      <c r="T106" s="9">
        <v>1</v>
      </c>
      <c r="U106" s="9">
        <v>0</v>
      </c>
      <c r="V106" s="19"/>
      <c r="W106" s="11" t="s">
        <v>18</v>
      </c>
      <c r="X106" s="1">
        <f>(S106*L104)+(T106*L105)+(U106*L106)</f>
        <v>-0.1</v>
      </c>
      <c r="Y106" s="176"/>
      <c r="Z106" s="16" t="s">
        <v>35</v>
      </c>
      <c r="AA106" s="16" t="s">
        <v>44</v>
      </c>
      <c r="AB106" s="16">
        <v>1</v>
      </c>
      <c r="AC106" s="16">
        <f>AB106*AB105</f>
        <v>0.5</v>
      </c>
      <c r="AD106" s="4"/>
      <c r="AE106" s="11" t="s">
        <v>18</v>
      </c>
      <c r="AF106" s="28">
        <v>0</v>
      </c>
      <c r="AG106" s="28">
        <v>0</v>
      </c>
      <c r="AH106" s="28">
        <v>1</v>
      </c>
      <c r="AI106" s="28">
        <v>0</v>
      </c>
      <c r="AJ106" s="28">
        <v>-1</v>
      </c>
      <c r="AK106" s="4"/>
      <c r="AL106" s="11" t="s">
        <v>18</v>
      </c>
      <c r="AM106" s="1">
        <f>(AF106*AC106)+(AG106*AC107)+(AC108*AH106)+(AI106*AC110)+(AC111*AJ106)</f>
        <v>0.16666666666666669</v>
      </c>
      <c r="AN106" s="176"/>
      <c r="AO106" s="16" t="s">
        <v>45</v>
      </c>
      <c r="AP106" s="16" t="s">
        <v>44</v>
      </c>
      <c r="AQ106" s="16">
        <v>1</v>
      </c>
      <c r="AR106" s="16">
        <f>AQ106*AQ105</f>
        <v>0.25</v>
      </c>
      <c r="AS106" s="4"/>
      <c r="AT106" s="11" t="s">
        <v>18</v>
      </c>
      <c r="AU106" s="1">
        <f>AR107</f>
        <v>0.25</v>
      </c>
      <c r="AV106" s="36"/>
      <c r="AW106" s="40" t="s">
        <v>16</v>
      </c>
      <c r="AX106" s="41">
        <v>0</v>
      </c>
      <c r="AY106" s="50"/>
    </row>
    <row r="107" spans="1:51">
      <c r="A107" s="258"/>
      <c r="B107" s="97" t="s">
        <v>4</v>
      </c>
      <c r="C107" s="39">
        <f>SUM(C104:C106)</f>
        <v>1.6666666666666665</v>
      </c>
      <c r="D107" s="39">
        <f>SUM(D104:D106)</f>
        <v>5</v>
      </c>
      <c r="E107" s="39">
        <f>SUM(E104:E106)</f>
        <v>5</v>
      </c>
      <c r="F107" s="170"/>
      <c r="G107" s="97" t="s">
        <v>4</v>
      </c>
      <c r="H107" s="39">
        <f>SUM(H104:H106)</f>
        <v>1</v>
      </c>
      <c r="I107" s="39">
        <f>SUM(I104:I106)</f>
        <v>1</v>
      </c>
      <c r="J107" s="39">
        <f>SUM(J104:J106)</f>
        <v>1</v>
      </c>
      <c r="K107" s="39">
        <f>SUM(K104:K106)</f>
        <v>3.0000000000000004</v>
      </c>
      <c r="L107" s="39">
        <f>SUM(L104:L106)</f>
        <v>1.0000000000000002</v>
      </c>
      <c r="M107" s="25"/>
      <c r="N107" s="94"/>
      <c r="O107" s="58" t="s">
        <v>21</v>
      </c>
      <c r="P107" s="56" t="s">
        <v>81</v>
      </c>
      <c r="Q107" s="18"/>
      <c r="R107" s="11" t="s">
        <v>20</v>
      </c>
      <c r="S107" s="9">
        <v>0</v>
      </c>
      <c r="T107" s="9">
        <v>0.5</v>
      </c>
      <c r="U107" s="9">
        <v>0</v>
      </c>
      <c r="V107" s="19"/>
      <c r="W107" s="11" t="s">
        <v>20</v>
      </c>
      <c r="X107" s="1">
        <f>(S107*L104)+(T107*L105)+(U107*L106)</f>
        <v>0.10000000000000002</v>
      </c>
      <c r="Y107" s="176"/>
      <c r="Z107" s="16" t="s">
        <v>36</v>
      </c>
      <c r="AA107" s="16" t="s">
        <v>44</v>
      </c>
      <c r="AB107" s="16">
        <v>1</v>
      </c>
      <c r="AC107" s="16">
        <f>AB107*AB105</f>
        <v>0.5</v>
      </c>
      <c r="AD107" s="4"/>
      <c r="AE107" s="11" t="s">
        <v>20</v>
      </c>
      <c r="AF107" s="28">
        <v>0</v>
      </c>
      <c r="AG107" s="28">
        <v>0</v>
      </c>
      <c r="AH107" s="28">
        <v>1</v>
      </c>
      <c r="AI107" s="28">
        <v>0</v>
      </c>
      <c r="AJ107" s="28">
        <v>0</v>
      </c>
      <c r="AK107" s="4"/>
      <c r="AL107" s="11" t="s">
        <v>20</v>
      </c>
      <c r="AM107" s="1">
        <f>(AF107*AC106)+(AG107*AC107)+(AH107*AC108)+(AI107*AC110)+(AJ107*AC111)</f>
        <v>0.5</v>
      </c>
      <c r="AN107" s="176"/>
      <c r="AO107" s="16" t="s">
        <v>58</v>
      </c>
      <c r="AP107" s="16" t="s">
        <v>44</v>
      </c>
      <c r="AQ107" s="16">
        <v>1</v>
      </c>
      <c r="AR107" s="16">
        <f>AQ107*AQ105</f>
        <v>0.25</v>
      </c>
      <c r="AS107" s="4"/>
      <c r="AT107" s="11" t="s">
        <v>20</v>
      </c>
      <c r="AU107" s="1">
        <f>AR109</f>
        <v>0.5</v>
      </c>
      <c r="AV107" s="36"/>
      <c r="AW107" s="42" t="s">
        <v>17</v>
      </c>
      <c r="AX107" s="42">
        <f>X105+AM105+AU105</f>
        <v>0.58333333333333348</v>
      </c>
      <c r="AY107" s="50"/>
    </row>
    <row r="108" spans="1:51" ht="45">
      <c r="A108" s="258"/>
      <c r="B108" s="54"/>
      <c r="C108" s="54"/>
      <c r="D108" s="54"/>
      <c r="E108" s="54"/>
      <c r="F108" s="54"/>
      <c r="G108" s="54"/>
      <c r="H108" s="54"/>
      <c r="I108" s="54"/>
      <c r="J108" s="54"/>
      <c r="M108" s="47"/>
      <c r="N108" s="94"/>
      <c r="O108" s="58" t="s">
        <v>23</v>
      </c>
      <c r="P108" s="56" t="s">
        <v>83</v>
      </c>
      <c r="Q108" s="4"/>
      <c r="R108" s="11" t="s">
        <v>21</v>
      </c>
      <c r="S108" s="9">
        <v>0</v>
      </c>
      <c r="T108" s="9">
        <v>-0.5</v>
      </c>
      <c r="U108" s="9">
        <v>0</v>
      </c>
      <c r="V108" s="19"/>
      <c r="W108" s="11" t="s">
        <v>21</v>
      </c>
      <c r="X108" s="1">
        <f>(S108*L104)+(T108*L105)+(U108*L106)</f>
        <v>-0.10000000000000002</v>
      </c>
      <c r="Y108" s="176"/>
      <c r="Z108" s="16" t="s">
        <v>37</v>
      </c>
      <c r="AA108" s="16" t="s">
        <v>44</v>
      </c>
      <c r="AB108" s="16">
        <v>1</v>
      </c>
      <c r="AC108" s="16">
        <f>AB108*AB105</f>
        <v>0.5</v>
      </c>
      <c r="AD108" s="4"/>
      <c r="AE108" s="11" t="s">
        <v>21</v>
      </c>
      <c r="AF108" s="28">
        <v>0</v>
      </c>
      <c r="AG108" s="28">
        <v>0</v>
      </c>
      <c r="AH108" s="28">
        <v>-1</v>
      </c>
      <c r="AI108" s="28">
        <v>0</v>
      </c>
      <c r="AJ108" s="28">
        <v>0</v>
      </c>
      <c r="AK108" s="4"/>
      <c r="AL108" s="11" t="s">
        <v>21</v>
      </c>
      <c r="AM108" s="1">
        <f>(AF108*AC106)+(AG108*AC107)+(AH108*AC108)+(AI108*AC110)+(AJ108*AC111)</f>
        <v>-0.5</v>
      </c>
      <c r="AN108" s="176"/>
      <c r="AO108" s="15" t="s">
        <v>30</v>
      </c>
      <c r="AP108" s="15">
        <v>1</v>
      </c>
      <c r="AQ108" s="15">
        <f>1/(1+AP108)</f>
        <v>0.5</v>
      </c>
      <c r="AR108" s="15"/>
      <c r="AS108" s="4"/>
      <c r="AT108" s="11" t="s">
        <v>21</v>
      </c>
      <c r="AU108" s="1">
        <f>AR110</f>
        <v>0.5</v>
      </c>
      <c r="AV108" s="36"/>
      <c r="AW108" s="42" t="s">
        <v>18</v>
      </c>
      <c r="AX108" s="42">
        <f>X106+AM106++AU106</f>
        <v>0.31666666666666665</v>
      </c>
      <c r="AY108" s="50"/>
    </row>
    <row r="109" spans="1:51" ht="30">
      <c r="A109" s="258"/>
      <c r="B109" s="98" t="s">
        <v>6</v>
      </c>
      <c r="C109" s="35">
        <v>3</v>
      </c>
      <c r="D109" s="4"/>
      <c r="E109" s="4"/>
      <c r="F109" s="4"/>
      <c r="G109" s="4"/>
      <c r="H109" s="4"/>
      <c r="I109" s="4"/>
      <c r="J109" s="4"/>
      <c r="M109" s="4"/>
      <c r="N109" s="94"/>
      <c r="O109" s="58" t="s">
        <v>24</v>
      </c>
      <c r="P109" s="56" t="s">
        <v>84</v>
      </c>
      <c r="Q109" s="4"/>
      <c r="R109" s="11" t="s">
        <v>23</v>
      </c>
      <c r="S109" s="9">
        <v>1</v>
      </c>
      <c r="T109" s="9">
        <v>0</v>
      </c>
      <c r="U109" s="9">
        <v>-0.5</v>
      </c>
      <c r="V109" s="19"/>
      <c r="W109" s="11" t="s">
        <v>23</v>
      </c>
      <c r="X109" s="1">
        <f>(S109*L104)+(T109*L105)+(U109*L106)</f>
        <v>0.50000000000000011</v>
      </c>
      <c r="Y109" s="176"/>
      <c r="Z109" s="31" t="s">
        <v>96</v>
      </c>
      <c r="AA109" s="31">
        <v>2</v>
      </c>
      <c r="AB109" s="31">
        <f>1/(1+AA109)</f>
        <v>0.33333333333333331</v>
      </c>
      <c r="AC109" s="31"/>
      <c r="AD109" s="4"/>
      <c r="AE109" s="11" t="s">
        <v>23</v>
      </c>
      <c r="AF109" s="28">
        <v>0</v>
      </c>
      <c r="AG109" s="28">
        <v>0</v>
      </c>
      <c r="AH109" s="28">
        <v>0</v>
      </c>
      <c r="AI109" s="28">
        <v>0</v>
      </c>
      <c r="AJ109" s="28">
        <v>1</v>
      </c>
      <c r="AK109" s="4"/>
      <c r="AL109" s="11" t="s">
        <v>23</v>
      </c>
      <c r="AM109" s="1">
        <f>(AC106*AF109)+(AG109*AC107)+(AC108*AH109)+(AI109*AC110)+(AC111*AJ109)</f>
        <v>0.33333333333333331</v>
      </c>
      <c r="AN109" s="176"/>
      <c r="AO109" s="16" t="s">
        <v>59</v>
      </c>
      <c r="AP109" s="16" t="s">
        <v>44</v>
      </c>
      <c r="AQ109" s="16">
        <v>1</v>
      </c>
      <c r="AR109" s="16">
        <f>AQ109*AQ108</f>
        <v>0.5</v>
      </c>
      <c r="AS109" s="4"/>
      <c r="AT109" s="11" t="s">
        <v>23</v>
      </c>
      <c r="AU109" s="1">
        <f>AR112</f>
        <v>0.33333333333333331</v>
      </c>
      <c r="AV109" s="36"/>
      <c r="AW109" s="41" t="s">
        <v>19</v>
      </c>
      <c r="AX109" s="41">
        <v>0</v>
      </c>
      <c r="AY109" s="50"/>
    </row>
    <row r="110" spans="1:51">
      <c r="A110" s="258"/>
      <c r="B110" s="53"/>
      <c r="C110" s="53"/>
      <c r="D110" s="53"/>
      <c r="E110" s="53"/>
      <c r="F110" s="53"/>
      <c r="G110" s="53"/>
      <c r="H110" s="53"/>
      <c r="I110" s="53"/>
      <c r="J110" s="53"/>
      <c r="M110" s="26"/>
      <c r="N110" s="94"/>
      <c r="O110" s="4"/>
      <c r="P110" s="4"/>
      <c r="Q110" s="4"/>
      <c r="R110" s="11" t="s">
        <v>24</v>
      </c>
      <c r="S110" s="9">
        <v>-0.5</v>
      </c>
      <c r="T110" s="9">
        <v>0</v>
      </c>
      <c r="U110" s="9">
        <v>1</v>
      </c>
      <c r="V110" s="19"/>
      <c r="W110" s="11" t="s">
        <v>24</v>
      </c>
      <c r="X110" s="1">
        <f>(S110*L104)+(T110*67)+(U110*L106)</f>
        <v>-0.1</v>
      </c>
      <c r="Y110" s="176"/>
      <c r="Z110" s="16" t="s">
        <v>97</v>
      </c>
      <c r="AA110" s="16" t="s">
        <v>44</v>
      </c>
      <c r="AB110" s="16">
        <v>1</v>
      </c>
      <c r="AC110" s="16">
        <f>AB110*AB109</f>
        <v>0.33333333333333331</v>
      </c>
      <c r="AD110" s="4"/>
      <c r="AE110" s="11" t="s">
        <v>24</v>
      </c>
      <c r="AF110" s="28">
        <v>0</v>
      </c>
      <c r="AG110" s="28">
        <v>0</v>
      </c>
      <c r="AH110" s="28">
        <v>0</v>
      </c>
      <c r="AI110" s="28">
        <v>0</v>
      </c>
      <c r="AJ110" s="28">
        <v>-1</v>
      </c>
      <c r="AK110" s="4"/>
      <c r="AL110" s="11" t="s">
        <v>24</v>
      </c>
      <c r="AM110" s="1">
        <f>(AC106*AF110)+(AC107*AG110)+(AC108*AH110)+(AI110*AC110)+(AC111*AJ110)</f>
        <v>-0.33333333333333331</v>
      </c>
      <c r="AN110" s="176"/>
      <c r="AO110" s="16" t="s">
        <v>60</v>
      </c>
      <c r="AP110" s="16" t="s">
        <v>44</v>
      </c>
      <c r="AQ110" s="16">
        <v>1</v>
      </c>
      <c r="AR110" s="16">
        <f>AQ110*AQ108</f>
        <v>0.5</v>
      </c>
      <c r="AS110" s="4"/>
      <c r="AT110" s="11" t="s">
        <v>24</v>
      </c>
      <c r="AU110" s="1">
        <f>AR113</f>
        <v>0.33333333333333331</v>
      </c>
      <c r="AV110" s="36"/>
      <c r="AW110" s="42" t="s">
        <v>20</v>
      </c>
      <c r="AX110" s="42">
        <f>X107+AM107+AU107</f>
        <v>1.1000000000000001</v>
      </c>
      <c r="AY110" s="50"/>
    </row>
    <row r="111" spans="1:51">
      <c r="A111" s="258"/>
      <c r="B111" s="183" t="s">
        <v>14</v>
      </c>
      <c r="C111" s="183"/>
      <c r="D111" s="4"/>
      <c r="E111" s="35" t="s">
        <v>38</v>
      </c>
      <c r="F111" s="35" t="s">
        <v>39</v>
      </c>
      <c r="G111" s="35" t="s">
        <v>40</v>
      </c>
      <c r="H111" s="10" t="s">
        <v>41</v>
      </c>
      <c r="I111" s="10" t="s">
        <v>42</v>
      </c>
      <c r="J111" s="4"/>
      <c r="M111" s="4"/>
      <c r="N111" s="94"/>
      <c r="O111" s="156" t="s">
        <v>112</v>
      </c>
      <c r="P111" s="157"/>
      <c r="Q111" s="4"/>
      <c r="R111" s="33"/>
      <c r="S111" s="25"/>
      <c r="T111" s="25"/>
      <c r="U111" s="25"/>
      <c r="V111" s="30"/>
      <c r="W111" s="29"/>
      <c r="X111" s="29"/>
      <c r="Y111" s="176"/>
      <c r="Z111" s="16" t="s">
        <v>98</v>
      </c>
      <c r="AA111" s="16" t="s">
        <v>44</v>
      </c>
      <c r="AB111" s="16">
        <v>1</v>
      </c>
      <c r="AC111" s="16">
        <f>AB111*AB109</f>
        <v>0.33333333333333331</v>
      </c>
      <c r="AD111" s="4"/>
      <c r="AE111" s="29"/>
      <c r="AF111" s="25"/>
      <c r="AG111" s="25"/>
      <c r="AH111" s="25"/>
      <c r="AI111" s="25"/>
      <c r="AJ111" s="25"/>
      <c r="AK111" s="4"/>
      <c r="AL111" s="29"/>
      <c r="AM111" s="29"/>
      <c r="AN111" s="176"/>
      <c r="AO111" s="15" t="s">
        <v>31</v>
      </c>
      <c r="AP111" s="15">
        <v>2</v>
      </c>
      <c r="AQ111" s="15">
        <f>1/(1+AP111)</f>
        <v>0.33333333333333331</v>
      </c>
      <c r="AR111" s="15"/>
      <c r="AS111" s="4"/>
      <c r="AT111" s="29"/>
      <c r="AU111" s="29"/>
      <c r="AV111" s="46"/>
      <c r="AW111" s="42" t="s">
        <v>21</v>
      </c>
      <c r="AX111" s="42">
        <f>X108+AM108+AU108</f>
        <v>-9.9999999999999978E-2</v>
      </c>
      <c r="AY111" s="50"/>
    </row>
    <row r="112" spans="1:51" ht="30">
      <c r="A112" s="258"/>
      <c r="B112" s="98" t="s">
        <v>7</v>
      </c>
      <c r="C112" s="76">
        <f>SUM(L104*C107,L105*D107,L106*E107)</f>
        <v>3</v>
      </c>
      <c r="D112" s="4"/>
      <c r="E112" s="35">
        <v>1</v>
      </c>
      <c r="F112" s="35">
        <v>3</v>
      </c>
      <c r="G112" s="35">
        <v>5</v>
      </c>
      <c r="H112" s="35">
        <v>7</v>
      </c>
      <c r="I112" s="35">
        <v>9</v>
      </c>
      <c r="J112" s="4"/>
      <c r="M112" s="4"/>
      <c r="N112" s="94"/>
      <c r="O112" s="57" t="s">
        <v>99</v>
      </c>
      <c r="P112" s="56" t="s">
        <v>102</v>
      </c>
      <c r="Q112" s="4"/>
      <c r="R112" s="33"/>
      <c r="S112" s="25"/>
      <c r="T112" s="25"/>
      <c r="U112" s="25"/>
      <c r="V112" s="30"/>
      <c r="W112" s="29"/>
      <c r="X112" s="29"/>
      <c r="Y112" s="176"/>
      <c r="Z112" s="30"/>
      <c r="AA112" s="30"/>
      <c r="AB112" s="30"/>
      <c r="AC112" s="30"/>
      <c r="AD112" s="4"/>
      <c r="AE112" s="29"/>
      <c r="AF112" s="25"/>
      <c r="AG112" s="25"/>
      <c r="AH112" s="25"/>
      <c r="AI112" s="25"/>
      <c r="AJ112" s="25"/>
      <c r="AK112" s="4"/>
      <c r="AL112" s="156" t="s">
        <v>115</v>
      </c>
      <c r="AM112" s="157"/>
      <c r="AN112" s="176"/>
      <c r="AO112" s="16" t="s">
        <v>61</v>
      </c>
      <c r="AP112" s="16" t="s">
        <v>44</v>
      </c>
      <c r="AQ112" s="16">
        <v>1</v>
      </c>
      <c r="AR112" s="16">
        <f>AQ112*AQ111</f>
        <v>0.33333333333333331</v>
      </c>
      <c r="AS112" s="4"/>
      <c r="AT112" s="29"/>
      <c r="AU112" s="29"/>
      <c r="AV112" s="46"/>
      <c r="AW112" s="41" t="s">
        <v>22</v>
      </c>
      <c r="AX112" s="41">
        <v>0</v>
      </c>
      <c r="AY112" s="50"/>
    </row>
    <row r="113" spans="1:51" ht="30">
      <c r="A113" s="258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26"/>
      <c r="N113" s="94"/>
      <c r="O113" s="57" t="s">
        <v>100</v>
      </c>
      <c r="P113" s="56" t="s">
        <v>103</v>
      </c>
      <c r="Q113" s="4"/>
      <c r="R113" s="4"/>
      <c r="S113" s="18"/>
      <c r="T113" s="18"/>
      <c r="U113" s="18"/>
      <c r="V113" s="19"/>
      <c r="W113" s="4"/>
      <c r="X113" s="4"/>
      <c r="Y113" s="176"/>
      <c r="Z113" s="30"/>
      <c r="AA113" s="30"/>
      <c r="AB113" s="30"/>
      <c r="AC113" s="30"/>
      <c r="AD113" s="4"/>
      <c r="AE113" s="29"/>
      <c r="AF113" s="25"/>
      <c r="AG113" s="25"/>
      <c r="AH113" s="25"/>
      <c r="AI113" s="25"/>
      <c r="AJ113" s="25"/>
      <c r="AK113" s="4"/>
      <c r="AL113" s="58" t="s">
        <v>34</v>
      </c>
      <c r="AM113" s="56" t="s">
        <v>87</v>
      </c>
      <c r="AN113" s="176"/>
      <c r="AO113" s="16" t="s">
        <v>62</v>
      </c>
      <c r="AP113" s="16" t="s">
        <v>44</v>
      </c>
      <c r="AQ113" s="16">
        <v>1</v>
      </c>
      <c r="AR113" s="16">
        <f>AQ113*AQ111</f>
        <v>0.33333333333333331</v>
      </c>
      <c r="AS113" s="4"/>
      <c r="AT113" s="29"/>
      <c r="AU113" s="29"/>
      <c r="AV113" s="46"/>
      <c r="AW113" s="42" t="s">
        <v>23</v>
      </c>
      <c r="AX113" s="42">
        <f>X109+AM109+AU109</f>
        <v>1.1666666666666667</v>
      </c>
      <c r="AY113" s="50"/>
    </row>
    <row r="114" spans="1:51" ht="30">
      <c r="A114" s="258"/>
      <c r="B114" s="185" t="s">
        <v>11</v>
      </c>
      <c r="C114" s="186"/>
      <c r="D114" s="6" t="s">
        <v>12</v>
      </c>
      <c r="E114" s="6">
        <v>1</v>
      </c>
      <c r="F114" s="6">
        <v>2</v>
      </c>
      <c r="G114" s="6">
        <v>3</v>
      </c>
      <c r="H114" s="6">
        <v>4</v>
      </c>
      <c r="I114" s="6">
        <v>5</v>
      </c>
      <c r="J114" s="6">
        <v>6</v>
      </c>
      <c r="K114" s="6">
        <v>7</v>
      </c>
      <c r="L114" s="6">
        <v>9</v>
      </c>
      <c r="M114" s="6">
        <v>10</v>
      </c>
      <c r="N114" s="94"/>
      <c r="O114" s="57" t="s">
        <v>101</v>
      </c>
      <c r="P114" s="56" t="s">
        <v>104</v>
      </c>
      <c r="Q114" s="4"/>
      <c r="R114" s="4"/>
      <c r="S114" s="18"/>
      <c r="T114" s="18"/>
      <c r="U114" s="18"/>
      <c r="V114" s="4"/>
      <c r="W114" s="4"/>
      <c r="X114" s="4"/>
      <c r="Y114" s="176"/>
      <c r="AB114" s="30"/>
      <c r="AC114" s="30"/>
      <c r="AD114" s="4"/>
      <c r="AE114" s="29"/>
      <c r="AF114" s="25"/>
      <c r="AG114" s="25"/>
      <c r="AH114" s="25"/>
      <c r="AI114" s="25"/>
      <c r="AJ114" s="25"/>
      <c r="AK114" s="4"/>
      <c r="AL114" s="103" t="s">
        <v>35</v>
      </c>
      <c r="AM114" s="84" t="s">
        <v>88</v>
      </c>
      <c r="AN114" s="176"/>
      <c r="AO114" s="19"/>
      <c r="AP114" s="19"/>
      <c r="AQ114" s="19"/>
      <c r="AR114" s="19"/>
      <c r="AS114" s="4"/>
      <c r="AT114" s="29"/>
      <c r="AU114" s="29"/>
      <c r="AV114" s="46"/>
      <c r="AW114" s="42" t="s">
        <v>24</v>
      </c>
      <c r="AX114" s="42">
        <f>X110+AM110+AU110</f>
        <v>-0.10000000000000003</v>
      </c>
      <c r="AY114" s="50"/>
    </row>
    <row r="115" spans="1:51">
      <c r="A115" s="258"/>
      <c r="B115" s="187"/>
      <c r="C115" s="188"/>
      <c r="D115" s="6" t="s">
        <v>13</v>
      </c>
      <c r="E115" s="35">
        <v>0</v>
      </c>
      <c r="F115" s="35">
        <v>0</v>
      </c>
      <c r="G115" s="35">
        <v>0.57999999999999996</v>
      </c>
      <c r="H115" s="35">
        <v>0.9</v>
      </c>
      <c r="I115" s="35">
        <v>1.1200000000000001</v>
      </c>
      <c r="J115" s="35">
        <v>1.24</v>
      </c>
      <c r="K115" s="35">
        <v>1.32</v>
      </c>
      <c r="L115" s="35">
        <v>1.46</v>
      </c>
      <c r="M115" s="35">
        <v>1.49</v>
      </c>
      <c r="N115" s="94"/>
      <c r="Q115" s="4"/>
      <c r="R115" s="4"/>
      <c r="S115" s="18"/>
      <c r="T115" s="18"/>
      <c r="U115" s="18"/>
      <c r="V115" s="4"/>
      <c r="W115" s="4"/>
      <c r="X115" s="4"/>
      <c r="Y115" s="176"/>
      <c r="AB115" s="30"/>
      <c r="AC115" s="30"/>
      <c r="AD115" s="4"/>
      <c r="AE115" s="29"/>
      <c r="AF115" s="25"/>
      <c r="AG115" s="25"/>
      <c r="AH115" s="25"/>
      <c r="AI115" s="25"/>
      <c r="AJ115" s="25"/>
      <c r="AK115" s="4"/>
      <c r="AL115" s="103" t="s">
        <v>36</v>
      </c>
      <c r="AM115" s="84" t="s">
        <v>89</v>
      </c>
      <c r="AN115" s="176"/>
      <c r="AO115" s="30"/>
      <c r="AP115" s="30"/>
      <c r="AQ115" s="30"/>
      <c r="AR115" s="30"/>
      <c r="AS115" s="4"/>
      <c r="AT115" s="29"/>
      <c r="AU115" s="29"/>
      <c r="AV115" s="46"/>
      <c r="AW115" s="41" t="s">
        <v>25</v>
      </c>
      <c r="AX115" s="41">
        <v>0</v>
      </c>
      <c r="AY115" s="50"/>
    </row>
    <row r="116" spans="1:51">
      <c r="A116" s="258"/>
      <c r="B116" s="189" t="s">
        <v>9</v>
      </c>
      <c r="C116" s="190"/>
      <c r="D116" s="7">
        <v>0.57999999999999996</v>
      </c>
      <c r="E116" s="191"/>
      <c r="F116" s="192"/>
      <c r="G116" s="192"/>
      <c r="H116" s="192"/>
      <c r="I116" s="192"/>
      <c r="J116" s="192"/>
      <c r="K116" s="48"/>
      <c r="L116" s="48"/>
      <c r="M116" s="48"/>
      <c r="N116" s="94"/>
      <c r="Q116" s="4"/>
      <c r="R116" s="4"/>
      <c r="S116" s="18"/>
      <c r="T116" s="18"/>
      <c r="U116" s="18"/>
      <c r="V116" s="4"/>
      <c r="W116" s="4"/>
      <c r="X116" s="4"/>
      <c r="Y116" s="176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103" t="s">
        <v>37</v>
      </c>
      <c r="AM116" s="84" t="s">
        <v>90</v>
      </c>
      <c r="AN116" s="176"/>
      <c r="AO116" s="156" t="s">
        <v>113</v>
      </c>
      <c r="AP116" s="157"/>
      <c r="AQ116" s="4"/>
      <c r="AR116" s="4"/>
      <c r="AS116" s="4"/>
      <c r="AT116" s="4"/>
      <c r="AU116" s="4"/>
      <c r="AV116" s="46"/>
      <c r="AW116" s="4"/>
      <c r="AX116" s="4"/>
      <c r="AY116" s="50"/>
    </row>
    <row r="117" spans="1:51" ht="30">
      <c r="A117" s="258"/>
      <c r="B117" s="52"/>
      <c r="C117" s="52"/>
      <c r="D117" s="52"/>
      <c r="E117" s="52"/>
      <c r="H117" s="52"/>
      <c r="I117" s="52"/>
      <c r="J117" s="52"/>
      <c r="K117" s="52"/>
      <c r="L117" s="52"/>
      <c r="M117" s="47"/>
      <c r="N117" s="94"/>
      <c r="Q117" s="4"/>
      <c r="R117" s="4"/>
      <c r="S117" s="18"/>
      <c r="T117" s="18"/>
      <c r="U117" s="18"/>
      <c r="V117" s="4"/>
      <c r="W117" s="4"/>
      <c r="X117" s="4"/>
      <c r="Y117" s="176"/>
      <c r="Z117" s="4"/>
      <c r="AC117" s="4"/>
      <c r="AD117" s="4"/>
      <c r="AE117" s="4"/>
      <c r="AF117" s="4"/>
      <c r="AG117" s="4"/>
      <c r="AH117" s="4"/>
      <c r="AI117" s="4"/>
      <c r="AJ117" s="4"/>
      <c r="AK117" s="4"/>
      <c r="AL117" s="58" t="s">
        <v>96</v>
      </c>
      <c r="AM117" s="56" t="s">
        <v>91</v>
      </c>
      <c r="AN117" s="176"/>
      <c r="AO117" s="44" t="s">
        <v>29</v>
      </c>
      <c r="AP117" s="44" t="s">
        <v>76</v>
      </c>
      <c r="AQ117" s="4"/>
      <c r="AR117" s="4"/>
      <c r="AS117" s="4"/>
      <c r="AT117" s="4"/>
      <c r="AU117" s="4"/>
      <c r="AV117" s="46"/>
      <c r="AW117" s="4"/>
      <c r="AX117" s="4"/>
      <c r="AY117" s="50"/>
    </row>
    <row r="118" spans="1:51" ht="30">
      <c r="A118" s="258"/>
      <c r="B118" s="161" t="s">
        <v>15</v>
      </c>
      <c r="C118" s="161"/>
      <c r="D118" s="161"/>
      <c r="E118" s="4"/>
      <c r="H118" s="4"/>
      <c r="I118" s="4"/>
      <c r="J118" s="4"/>
      <c r="K118" s="4"/>
      <c r="L118" s="4"/>
      <c r="M118" s="4"/>
      <c r="N118" s="94"/>
      <c r="Q118" s="4"/>
      <c r="R118" s="4"/>
      <c r="S118" s="18"/>
      <c r="T118" s="18"/>
      <c r="U118" s="18"/>
      <c r="V118" s="4"/>
      <c r="W118" s="4"/>
      <c r="X118" s="4"/>
      <c r="Y118" s="176"/>
      <c r="Z118" s="227" t="s">
        <v>182</v>
      </c>
      <c r="AA118" s="228"/>
      <c r="AC118" s="4"/>
      <c r="AD118" s="4"/>
      <c r="AE118" s="4"/>
      <c r="AF118" s="4"/>
      <c r="AG118" s="4"/>
      <c r="AH118" s="4"/>
      <c r="AI118" s="4"/>
      <c r="AJ118" s="4"/>
      <c r="AK118" s="4"/>
      <c r="AL118" s="103" t="s">
        <v>97</v>
      </c>
      <c r="AM118" s="84" t="s">
        <v>92</v>
      </c>
      <c r="AN118" s="176"/>
      <c r="AO118" s="44" t="s">
        <v>30</v>
      </c>
      <c r="AP118" s="44" t="s">
        <v>79</v>
      </c>
      <c r="AQ118" s="4"/>
      <c r="AR118" s="4"/>
      <c r="AS118" s="4"/>
      <c r="AT118" s="4"/>
      <c r="AU118" s="4"/>
      <c r="AV118" s="46"/>
      <c r="AW118" s="4"/>
      <c r="AX118" s="4"/>
      <c r="AY118" s="50"/>
    </row>
    <row r="119" spans="1:51" ht="30">
      <c r="A119" s="258"/>
      <c r="B119" s="5" t="s">
        <v>10</v>
      </c>
      <c r="C119" s="8">
        <f>(C112-3)/3</f>
        <v>0</v>
      </c>
      <c r="D119" s="77">
        <f>C119*100</f>
        <v>0</v>
      </c>
      <c r="E119" s="4"/>
      <c r="H119" s="4"/>
      <c r="I119" s="4"/>
      <c r="J119" s="4"/>
      <c r="K119" s="4"/>
      <c r="L119" s="4"/>
      <c r="M119" s="4"/>
      <c r="N119" s="94"/>
      <c r="Q119" s="4"/>
      <c r="R119" s="4"/>
      <c r="S119" s="18"/>
      <c r="T119" s="18"/>
      <c r="U119" s="18"/>
      <c r="V119" s="4"/>
      <c r="W119" s="4"/>
      <c r="X119" s="4"/>
      <c r="Y119" s="176"/>
      <c r="Z119" s="225" t="s">
        <v>216</v>
      </c>
      <c r="AA119" s="226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103" t="s">
        <v>98</v>
      </c>
      <c r="AM119" s="84" t="s">
        <v>93</v>
      </c>
      <c r="AN119" s="176"/>
      <c r="AO119" s="44" t="s">
        <v>31</v>
      </c>
      <c r="AP119" s="44" t="s">
        <v>82</v>
      </c>
      <c r="AQ119" s="4"/>
      <c r="AR119" s="4"/>
      <c r="AS119" s="4"/>
      <c r="AT119" s="4"/>
      <c r="AU119" s="4"/>
      <c r="AV119" s="46"/>
      <c r="AW119" s="4"/>
      <c r="AX119" s="4"/>
      <c r="AY119" s="50"/>
    </row>
    <row r="120" spans="1:51">
      <c r="A120" s="259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96"/>
      <c r="N120" s="49"/>
      <c r="O120" s="96"/>
      <c r="P120" s="96"/>
      <c r="Q120" s="96"/>
      <c r="R120" s="96"/>
      <c r="S120" s="79"/>
      <c r="T120" s="79"/>
      <c r="U120" s="79"/>
      <c r="V120" s="96"/>
      <c r="W120" s="96"/>
      <c r="X120" s="96"/>
      <c r="Y120" s="177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51"/>
    </row>
  </sheetData>
  <mergeCells count="169">
    <mergeCell ref="A2:A20"/>
    <mergeCell ref="B2:AY2"/>
    <mergeCell ref="F3:F7"/>
    <mergeCell ref="O3:P3"/>
    <mergeCell ref="R3:U3"/>
    <mergeCell ref="W3:X3"/>
    <mergeCell ref="Y3:Y20"/>
    <mergeCell ref="Z3:AC3"/>
    <mergeCell ref="AE3:AJ3"/>
    <mergeCell ref="AL3:AM3"/>
    <mergeCell ref="B18:D18"/>
    <mergeCell ref="Z18:AA18"/>
    <mergeCell ref="Z19:AA19"/>
    <mergeCell ref="B20:L20"/>
    <mergeCell ref="A1:AY1"/>
    <mergeCell ref="A22:A40"/>
    <mergeCell ref="B22:AY22"/>
    <mergeCell ref="F23:F27"/>
    <mergeCell ref="O23:P23"/>
    <mergeCell ref="R23:U23"/>
    <mergeCell ref="B11:C11"/>
    <mergeCell ref="O11:P11"/>
    <mergeCell ref="AL12:AM12"/>
    <mergeCell ref="B13:L13"/>
    <mergeCell ref="B14:C15"/>
    <mergeCell ref="B16:C16"/>
    <mergeCell ref="E16:J16"/>
    <mergeCell ref="AN3:AN19"/>
    <mergeCell ref="AO3:AR3"/>
    <mergeCell ref="AT3:AU3"/>
    <mergeCell ref="AW3:AX3"/>
    <mergeCell ref="AB4:AC4"/>
    <mergeCell ref="AQ4:AR4"/>
    <mergeCell ref="AO16:AP16"/>
    <mergeCell ref="AW23:AX23"/>
    <mergeCell ref="AB24:AC24"/>
    <mergeCell ref="AQ24:AR24"/>
    <mergeCell ref="B31:C31"/>
    <mergeCell ref="B33:L33"/>
    <mergeCell ref="B34:C35"/>
    <mergeCell ref="B36:C36"/>
    <mergeCell ref="E36:J36"/>
    <mergeCell ref="AO36:AP36"/>
    <mergeCell ref="B38:D38"/>
    <mergeCell ref="Z38:AA38"/>
    <mergeCell ref="AO23:AR23"/>
    <mergeCell ref="AT23:AU23"/>
    <mergeCell ref="O31:P31"/>
    <mergeCell ref="W23:X23"/>
    <mergeCell ref="Y23:Y40"/>
    <mergeCell ref="Z23:AC23"/>
    <mergeCell ref="AE23:AJ23"/>
    <mergeCell ref="AL23:AM23"/>
    <mergeCell ref="AN23:AN39"/>
    <mergeCell ref="AL32:AM32"/>
    <mergeCell ref="Z39:AA39"/>
    <mergeCell ref="AT43:AU43"/>
    <mergeCell ref="AW43:AX43"/>
    <mergeCell ref="AB44:AC44"/>
    <mergeCell ref="AQ44:AR44"/>
    <mergeCell ref="AO56:AP56"/>
    <mergeCell ref="B40:L40"/>
    <mergeCell ref="A42:A60"/>
    <mergeCell ref="B42:AY42"/>
    <mergeCell ref="F43:F47"/>
    <mergeCell ref="O43:P43"/>
    <mergeCell ref="R43:U43"/>
    <mergeCell ref="W43:X43"/>
    <mergeCell ref="Y43:Y60"/>
    <mergeCell ref="Z43:AC43"/>
    <mergeCell ref="AE43:AJ43"/>
    <mergeCell ref="B51:C51"/>
    <mergeCell ref="O51:P51"/>
    <mergeCell ref="AL52:AM52"/>
    <mergeCell ref="B53:L53"/>
    <mergeCell ref="B54:C55"/>
    <mergeCell ref="B56:C56"/>
    <mergeCell ref="E56:J56"/>
    <mergeCell ref="AL43:AM43"/>
    <mergeCell ref="B58:D58"/>
    <mergeCell ref="Z58:AA58"/>
    <mergeCell ref="Z59:AA59"/>
    <mergeCell ref="B60:L60"/>
    <mergeCell ref="A62:A80"/>
    <mergeCell ref="B62:AY62"/>
    <mergeCell ref="F63:F67"/>
    <mergeCell ref="O63:P63"/>
    <mergeCell ref="R63:U63"/>
    <mergeCell ref="W63:X63"/>
    <mergeCell ref="B73:L73"/>
    <mergeCell ref="B74:C75"/>
    <mergeCell ref="B76:C76"/>
    <mergeCell ref="E76:J76"/>
    <mergeCell ref="AO76:AP76"/>
    <mergeCell ref="B78:D78"/>
    <mergeCell ref="Z78:AA78"/>
    <mergeCell ref="AT63:AU63"/>
    <mergeCell ref="AW63:AX63"/>
    <mergeCell ref="AB64:AC64"/>
    <mergeCell ref="AQ64:AR64"/>
    <mergeCell ref="B71:C71"/>
    <mergeCell ref="O71:P71"/>
    <mergeCell ref="Z63:AC63"/>
    <mergeCell ref="AE63:AJ63"/>
    <mergeCell ref="AL63:AM63"/>
    <mergeCell ref="AN63:AN79"/>
    <mergeCell ref="AO63:AR63"/>
    <mergeCell ref="AL72:AM72"/>
    <mergeCell ref="Z79:AA79"/>
    <mergeCell ref="AO83:AR83"/>
    <mergeCell ref="AN43:AN59"/>
    <mergeCell ref="AO43:AR43"/>
    <mergeCell ref="AW83:AX83"/>
    <mergeCell ref="AB84:AC84"/>
    <mergeCell ref="AQ84:AR84"/>
    <mergeCell ref="AO96:AP96"/>
    <mergeCell ref="B80:L80"/>
    <mergeCell ref="A82:A100"/>
    <mergeCell ref="B82:AY82"/>
    <mergeCell ref="F83:F87"/>
    <mergeCell ref="O83:P83"/>
    <mergeCell ref="R83:U83"/>
    <mergeCell ref="W83:X83"/>
    <mergeCell ref="Y83:Y100"/>
    <mergeCell ref="Z83:AC83"/>
    <mergeCell ref="AE83:AJ83"/>
    <mergeCell ref="B91:C91"/>
    <mergeCell ref="O91:P91"/>
    <mergeCell ref="AL92:AM92"/>
    <mergeCell ref="B93:L93"/>
    <mergeCell ref="B94:C95"/>
    <mergeCell ref="B96:C96"/>
    <mergeCell ref="E96:J96"/>
    <mergeCell ref="AL83:AM83"/>
    <mergeCell ref="AN83:AN99"/>
    <mergeCell ref="Y63:Y80"/>
    <mergeCell ref="AO103:AR103"/>
    <mergeCell ref="AL112:AM112"/>
    <mergeCell ref="Z119:AA119"/>
    <mergeCell ref="B120:L120"/>
    <mergeCell ref="B113:L113"/>
    <mergeCell ref="B114:C115"/>
    <mergeCell ref="B116:C116"/>
    <mergeCell ref="E116:J116"/>
    <mergeCell ref="AT83:AU83"/>
    <mergeCell ref="AO116:AP116"/>
    <mergeCell ref="B118:D118"/>
    <mergeCell ref="Z118:AA118"/>
    <mergeCell ref="AT103:AU103"/>
    <mergeCell ref="B98:D98"/>
    <mergeCell ref="Z98:AA98"/>
    <mergeCell ref="Z99:AA99"/>
    <mergeCell ref="B100:L100"/>
    <mergeCell ref="A102:A120"/>
    <mergeCell ref="B102:AY102"/>
    <mergeCell ref="F103:F107"/>
    <mergeCell ref="O103:P103"/>
    <mergeCell ref="R103:U103"/>
    <mergeCell ref="W103:X103"/>
    <mergeCell ref="AW103:AX103"/>
    <mergeCell ref="AB104:AC104"/>
    <mergeCell ref="AQ104:AR104"/>
    <mergeCell ref="B111:C111"/>
    <mergeCell ref="O111:P111"/>
    <mergeCell ref="Y103:Y120"/>
    <mergeCell ref="Z103:AC103"/>
    <mergeCell ref="AE103:AJ103"/>
    <mergeCell ref="AL103:AM103"/>
    <mergeCell ref="AN103:AN11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C24" sqref="C24"/>
    </sheetView>
  </sheetViews>
  <sheetFormatPr baseColWidth="10" defaultRowHeight="15" x14ac:dyDescent="0"/>
  <sheetData>
    <row r="1" spans="1:14">
      <c r="A1" s="234" t="s">
        <v>128</v>
      </c>
      <c r="B1" s="234" t="s">
        <v>114</v>
      </c>
      <c r="C1" s="234"/>
      <c r="D1" s="234"/>
      <c r="E1" s="234"/>
      <c r="F1" s="234"/>
      <c r="G1" s="235"/>
      <c r="H1" s="238"/>
    </row>
    <row r="2" spans="1:14">
      <c r="A2" s="234"/>
      <c r="B2" s="236" t="s">
        <v>76</v>
      </c>
      <c r="C2" s="236"/>
      <c r="D2" s="236" t="s">
        <v>79</v>
      </c>
      <c r="E2" s="236"/>
      <c r="F2" s="236" t="s">
        <v>82</v>
      </c>
      <c r="G2" s="237"/>
      <c r="H2" s="238"/>
    </row>
    <row r="3" spans="1:14" ht="60">
      <c r="A3" s="6" t="s">
        <v>57</v>
      </c>
      <c r="B3" s="95" t="s">
        <v>143</v>
      </c>
      <c r="C3" s="95" t="s">
        <v>144</v>
      </c>
      <c r="D3" s="95" t="s">
        <v>145</v>
      </c>
      <c r="E3" s="95" t="s">
        <v>146</v>
      </c>
      <c r="F3" s="95" t="s">
        <v>154</v>
      </c>
      <c r="G3" s="89" t="s">
        <v>155</v>
      </c>
      <c r="H3" s="238"/>
    </row>
    <row r="4" spans="1:14">
      <c r="A4" s="35" t="s">
        <v>131</v>
      </c>
      <c r="B4" s="37" t="s">
        <v>121</v>
      </c>
      <c r="C4" s="37"/>
      <c r="D4" s="37" t="s">
        <v>121</v>
      </c>
      <c r="E4" s="37"/>
      <c r="F4" s="37" t="s">
        <v>121</v>
      </c>
      <c r="G4" s="90"/>
      <c r="H4" s="92"/>
    </row>
    <row r="5" spans="1:14">
      <c r="A5" s="35" t="s">
        <v>129</v>
      </c>
      <c r="B5" s="37" t="s">
        <v>121</v>
      </c>
      <c r="C5" s="37"/>
      <c r="D5" s="37" t="s">
        <v>121</v>
      </c>
      <c r="E5" s="37"/>
      <c r="F5" s="37" t="s">
        <v>121</v>
      </c>
      <c r="G5" s="90"/>
      <c r="H5" s="92"/>
    </row>
    <row r="6" spans="1:14">
      <c r="A6" s="35" t="s">
        <v>130</v>
      </c>
      <c r="B6" s="37" t="s">
        <v>121</v>
      </c>
      <c r="C6" s="37"/>
      <c r="D6" s="37" t="s">
        <v>121</v>
      </c>
      <c r="E6" s="37"/>
      <c r="F6" s="37" t="s">
        <v>121</v>
      </c>
      <c r="G6" s="90"/>
      <c r="H6" s="92"/>
    </row>
    <row r="7" spans="1:14">
      <c r="A7" s="35" t="s">
        <v>132</v>
      </c>
      <c r="B7" s="37" t="s">
        <v>121</v>
      </c>
      <c r="C7" s="37"/>
      <c r="D7" s="37" t="s">
        <v>121</v>
      </c>
      <c r="E7" s="37"/>
      <c r="F7" s="37" t="s">
        <v>121</v>
      </c>
      <c r="G7" s="90"/>
      <c r="H7" s="92"/>
    </row>
    <row r="8" spans="1:14">
      <c r="A8" s="35" t="s">
        <v>133</v>
      </c>
      <c r="B8" s="37" t="s">
        <v>121</v>
      </c>
      <c r="C8" s="37"/>
      <c r="D8" s="37" t="s">
        <v>121</v>
      </c>
      <c r="E8" s="37"/>
      <c r="F8" s="37" t="s">
        <v>121</v>
      </c>
      <c r="G8" s="90"/>
      <c r="H8" s="92"/>
    </row>
    <row r="9" spans="1:14">
      <c r="A9" s="81" t="s">
        <v>134</v>
      </c>
      <c r="B9" s="37" t="s">
        <v>121</v>
      </c>
      <c r="C9" s="37"/>
      <c r="D9" s="37" t="s">
        <v>121</v>
      </c>
      <c r="E9" s="37"/>
      <c r="F9" s="37" t="s">
        <v>121</v>
      </c>
      <c r="G9" s="90"/>
      <c r="H9" s="92"/>
    </row>
    <row r="10" spans="1:14">
      <c r="G10" s="78"/>
    </row>
    <row r="11" spans="1:14">
      <c r="A11" s="243" t="s">
        <v>128</v>
      </c>
      <c r="B11" s="245" t="s">
        <v>127</v>
      </c>
      <c r="C11" s="246"/>
      <c r="D11" s="246"/>
      <c r="E11" s="246"/>
      <c r="F11" s="246"/>
      <c r="G11" s="246"/>
      <c r="H11" s="246"/>
      <c r="I11" s="246"/>
      <c r="J11" s="246"/>
      <c r="K11" s="246"/>
      <c r="L11" s="246"/>
      <c r="M11" s="246"/>
      <c r="N11" s="247"/>
    </row>
    <row r="12" spans="1:14">
      <c r="A12" s="244"/>
      <c r="B12" s="248"/>
      <c r="C12" s="249"/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250"/>
    </row>
    <row r="13" spans="1:14">
      <c r="A13" s="95" t="s">
        <v>57</v>
      </c>
      <c r="B13" s="251"/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3"/>
    </row>
    <row r="14" spans="1:14" ht="36" customHeight="1">
      <c r="A14" s="98" t="s">
        <v>131</v>
      </c>
      <c r="B14" s="261" t="s">
        <v>142</v>
      </c>
      <c r="C14" s="262"/>
      <c r="D14" s="263"/>
      <c r="E14" s="11" t="s">
        <v>216</v>
      </c>
      <c r="F14" s="11" t="s">
        <v>201</v>
      </c>
      <c r="G14" s="9" t="s">
        <v>207</v>
      </c>
      <c r="H14" s="242" t="s">
        <v>233</v>
      </c>
      <c r="I14" s="242"/>
      <c r="J14" s="242"/>
      <c r="K14" s="242"/>
      <c r="L14" s="242"/>
      <c r="M14" s="242"/>
      <c r="N14" s="242"/>
    </row>
    <row r="15" spans="1:14" ht="36" customHeight="1">
      <c r="A15" s="98" t="s">
        <v>129</v>
      </c>
      <c r="B15" s="261" t="s">
        <v>142</v>
      </c>
      <c r="C15" s="262"/>
      <c r="D15" s="263"/>
      <c r="E15" s="11" t="s">
        <v>216</v>
      </c>
      <c r="F15" s="11" t="s">
        <v>201</v>
      </c>
      <c r="G15" s="9" t="s">
        <v>239</v>
      </c>
      <c r="H15" s="242" t="s">
        <v>258</v>
      </c>
      <c r="I15" s="242"/>
      <c r="J15" s="242"/>
      <c r="K15" s="242"/>
      <c r="L15" s="242"/>
      <c r="M15" s="242"/>
      <c r="N15" s="242"/>
    </row>
    <row r="16" spans="1:14" ht="36" customHeight="1">
      <c r="A16" s="98" t="s">
        <v>130</v>
      </c>
      <c r="B16" s="261" t="s">
        <v>142</v>
      </c>
      <c r="C16" s="262"/>
      <c r="D16" s="263"/>
      <c r="E16" s="11" t="s">
        <v>216</v>
      </c>
      <c r="F16" s="11" t="s">
        <v>201</v>
      </c>
      <c r="G16" s="9" t="s">
        <v>240</v>
      </c>
      <c r="H16" s="242" t="s">
        <v>259</v>
      </c>
      <c r="I16" s="242"/>
      <c r="J16" s="242"/>
      <c r="K16" s="242"/>
      <c r="L16" s="242"/>
      <c r="M16" s="242"/>
      <c r="N16" s="242"/>
    </row>
    <row r="17" spans="1:14" ht="36" customHeight="1">
      <c r="A17" s="98" t="s">
        <v>132</v>
      </c>
      <c r="B17" s="261" t="s">
        <v>142</v>
      </c>
      <c r="C17" s="262"/>
      <c r="D17" s="263"/>
      <c r="E17" s="11" t="s">
        <v>216</v>
      </c>
      <c r="F17" s="11" t="s">
        <v>201</v>
      </c>
      <c r="G17" s="9" t="s">
        <v>243</v>
      </c>
      <c r="H17" s="242" t="s">
        <v>260</v>
      </c>
      <c r="I17" s="242"/>
      <c r="J17" s="242"/>
      <c r="K17" s="242"/>
      <c r="L17" s="242"/>
      <c r="M17" s="242"/>
      <c r="N17" s="242"/>
    </row>
    <row r="18" spans="1:14" ht="36" customHeight="1">
      <c r="A18" s="98" t="s">
        <v>133</v>
      </c>
      <c r="B18" s="261" t="s">
        <v>142</v>
      </c>
      <c r="C18" s="262"/>
      <c r="D18" s="263"/>
      <c r="E18" s="11" t="s">
        <v>216</v>
      </c>
      <c r="F18" s="11" t="s">
        <v>201</v>
      </c>
      <c r="G18" s="9" t="s">
        <v>241</v>
      </c>
      <c r="H18" s="242" t="s">
        <v>261</v>
      </c>
      <c r="I18" s="242"/>
      <c r="J18" s="242"/>
      <c r="K18" s="242"/>
      <c r="L18" s="242"/>
      <c r="M18" s="242"/>
      <c r="N18" s="242"/>
    </row>
    <row r="19" spans="1:14" ht="36" customHeight="1">
      <c r="A19" s="98" t="s">
        <v>134</v>
      </c>
      <c r="B19" s="261" t="s">
        <v>142</v>
      </c>
      <c r="C19" s="262"/>
      <c r="D19" s="263"/>
      <c r="E19" s="11" t="s">
        <v>216</v>
      </c>
      <c r="F19" s="11" t="s">
        <v>201</v>
      </c>
      <c r="G19" s="9" t="s">
        <v>242</v>
      </c>
      <c r="H19" s="242" t="s">
        <v>262</v>
      </c>
      <c r="I19" s="242"/>
      <c r="J19" s="242"/>
      <c r="K19" s="242"/>
      <c r="L19" s="242"/>
      <c r="M19" s="242"/>
      <c r="N19" s="242"/>
    </row>
  </sheetData>
  <mergeCells count="20">
    <mergeCell ref="A1:A2"/>
    <mergeCell ref="B1:G1"/>
    <mergeCell ref="H1:H3"/>
    <mergeCell ref="B2:C2"/>
    <mergeCell ref="D2:E2"/>
    <mergeCell ref="F2:G2"/>
    <mergeCell ref="A11:A12"/>
    <mergeCell ref="B11:N13"/>
    <mergeCell ref="B14:D14"/>
    <mergeCell ref="H14:N14"/>
    <mergeCell ref="B15:D15"/>
    <mergeCell ref="H15:N15"/>
    <mergeCell ref="B19:D19"/>
    <mergeCell ref="H19:N19"/>
    <mergeCell ref="B16:D16"/>
    <mergeCell ref="H16:N16"/>
    <mergeCell ref="B17:D17"/>
    <mergeCell ref="H17:N17"/>
    <mergeCell ref="B18:D18"/>
    <mergeCell ref="H18:N1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0"/>
  <sheetViews>
    <sheetView workbookViewId="0">
      <selection sqref="A1:AY160"/>
    </sheetView>
  </sheetViews>
  <sheetFormatPr baseColWidth="10" defaultRowHeight="15" x14ac:dyDescent="0"/>
  <cols>
    <col min="1" max="1" width="2.1640625" customWidth="1"/>
    <col min="2" max="2" width="10.83203125" customWidth="1"/>
    <col min="3" max="3" width="11.83203125" bestFit="1" customWidth="1"/>
    <col min="4" max="4" width="10" customWidth="1"/>
    <col min="6" max="6" width="11.6640625" customWidth="1"/>
    <col min="7" max="7" width="8.6640625" customWidth="1"/>
    <col min="11" max="11" width="9.6640625" customWidth="1"/>
    <col min="13" max="13" width="8" customWidth="1"/>
    <col min="14" max="14" width="2.1640625" customWidth="1"/>
    <col min="15" max="15" width="5" customWidth="1"/>
    <col min="16" max="16" width="12.1640625" customWidth="1"/>
    <col min="17" max="17" width="2.33203125" customWidth="1"/>
    <col min="18" max="18" width="7.83203125" customWidth="1"/>
    <col min="19" max="19" width="5.6640625" style="22" customWidth="1"/>
    <col min="20" max="20" width="5.33203125" style="22" customWidth="1"/>
    <col min="21" max="21" width="5" style="22" customWidth="1"/>
    <col min="22" max="22" width="2.33203125" customWidth="1"/>
    <col min="23" max="23" width="7.33203125" customWidth="1"/>
    <col min="25" max="25" width="2" customWidth="1"/>
    <col min="26" max="26" width="7.83203125" customWidth="1"/>
    <col min="27" max="27" width="13.5" customWidth="1"/>
    <col min="30" max="30" width="2.33203125" customWidth="1"/>
    <col min="31" max="31" width="8.5" customWidth="1"/>
    <col min="32" max="32" width="4.33203125" customWidth="1"/>
    <col min="33" max="33" width="4.5" customWidth="1"/>
    <col min="34" max="34" width="5.1640625" customWidth="1"/>
    <col min="35" max="35" width="4.6640625" customWidth="1"/>
    <col min="36" max="36" width="5" customWidth="1"/>
    <col min="37" max="37" width="2.33203125" customWidth="1"/>
    <col min="38" max="38" width="8.1640625" customWidth="1"/>
    <col min="40" max="40" width="1.6640625" customWidth="1"/>
    <col min="42" max="42" width="12.33203125" customWidth="1"/>
    <col min="45" max="45" width="1.5" customWidth="1"/>
    <col min="46" max="46" width="8.33203125" customWidth="1"/>
    <col min="48" max="48" width="1.33203125" customWidth="1"/>
    <col min="49" max="49" width="9.33203125" customWidth="1"/>
    <col min="50" max="50" width="12" bestFit="1" customWidth="1"/>
    <col min="51" max="51" width="1.6640625" customWidth="1"/>
    <col min="52" max="52" width="2.83203125" customWidth="1"/>
  </cols>
  <sheetData>
    <row r="1" spans="1:51" ht="25">
      <c r="A1" s="193" t="s">
        <v>56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  <c r="AY1" s="195"/>
    </row>
    <row r="2" spans="1:51" ht="20">
      <c r="A2" s="165"/>
      <c r="B2" s="168" t="s">
        <v>137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9"/>
    </row>
    <row r="3" spans="1:51" ht="38" customHeight="1">
      <c r="A3" s="166"/>
      <c r="B3" s="35" t="s">
        <v>0</v>
      </c>
      <c r="C3" s="35" t="s">
        <v>1</v>
      </c>
      <c r="D3" s="35" t="s">
        <v>2</v>
      </c>
      <c r="E3" s="35" t="s">
        <v>3</v>
      </c>
      <c r="F3" s="170" t="s">
        <v>8</v>
      </c>
      <c r="G3" s="35" t="s">
        <v>0</v>
      </c>
      <c r="H3" s="35" t="s">
        <v>1</v>
      </c>
      <c r="I3" s="35" t="s">
        <v>2</v>
      </c>
      <c r="J3" s="35" t="s">
        <v>3</v>
      </c>
      <c r="K3" s="35" t="s">
        <v>4</v>
      </c>
      <c r="L3" s="10" t="s">
        <v>5</v>
      </c>
      <c r="M3" s="23"/>
      <c r="N3" s="46"/>
      <c r="O3" s="156" t="s">
        <v>114</v>
      </c>
      <c r="P3" s="157"/>
      <c r="Q3" s="3"/>
      <c r="R3" s="171" t="s">
        <v>46</v>
      </c>
      <c r="S3" s="172"/>
      <c r="T3" s="172"/>
      <c r="U3" s="173"/>
      <c r="V3" s="3"/>
      <c r="W3" s="174" t="s">
        <v>52</v>
      </c>
      <c r="X3" s="175"/>
      <c r="Y3" s="176"/>
      <c r="Z3" s="178" t="s">
        <v>48</v>
      </c>
      <c r="AA3" s="179"/>
      <c r="AB3" s="179"/>
      <c r="AC3" s="180"/>
      <c r="AD3" s="3"/>
      <c r="AE3" s="178" t="s">
        <v>54</v>
      </c>
      <c r="AF3" s="179"/>
      <c r="AG3" s="179"/>
      <c r="AH3" s="179"/>
      <c r="AI3" s="179"/>
      <c r="AJ3" s="180"/>
      <c r="AK3" s="3"/>
      <c r="AL3" s="174" t="s">
        <v>55</v>
      </c>
      <c r="AM3" s="175"/>
      <c r="AN3" s="176"/>
      <c r="AO3" s="178" t="s">
        <v>49</v>
      </c>
      <c r="AP3" s="179"/>
      <c r="AQ3" s="179"/>
      <c r="AR3" s="180"/>
      <c r="AS3" s="4"/>
      <c r="AT3" s="174" t="s">
        <v>51</v>
      </c>
      <c r="AU3" s="175"/>
      <c r="AV3" s="36"/>
      <c r="AW3" s="174" t="s">
        <v>27</v>
      </c>
      <c r="AX3" s="175"/>
      <c r="AY3" s="50"/>
    </row>
    <row r="4" spans="1:51">
      <c r="A4" s="166"/>
      <c r="B4" s="35" t="s">
        <v>1</v>
      </c>
      <c r="C4" s="2">
        <v>1</v>
      </c>
      <c r="D4" s="37">
        <v>1</v>
      </c>
      <c r="E4" s="37">
        <v>1</v>
      </c>
      <c r="F4" s="170"/>
      <c r="G4" s="35" t="s">
        <v>1</v>
      </c>
      <c r="H4" s="38">
        <f>C4/C7</f>
        <v>0.33333333333333331</v>
      </c>
      <c r="I4" s="37">
        <f>D4/D7</f>
        <v>0.33333333333333331</v>
      </c>
      <c r="J4" s="37">
        <f>E4/E7</f>
        <v>0.33333333333333331</v>
      </c>
      <c r="K4" s="37">
        <f>SUM(H4:J4)</f>
        <v>1</v>
      </c>
      <c r="L4" s="2">
        <f>K4/C9</f>
        <v>0.33333333333333331</v>
      </c>
      <c r="M4" s="24"/>
      <c r="N4" s="46"/>
      <c r="O4" s="58" t="s">
        <v>17</v>
      </c>
      <c r="P4" s="56" t="s">
        <v>78</v>
      </c>
      <c r="Q4" s="18"/>
      <c r="R4" s="17" t="s">
        <v>26</v>
      </c>
      <c r="S4" s="35" t="s">
        <v>1</v>
      </c>
      <c r="T4" s="35" t="s">
        <v>2</v>
      </c>
      <c r="U4" s="35" t="s">
        <v>3</v>
      </c>
      <c r="V4" s="13"/>
      <c r="W4" s="32" t="s">
        <v>26</v>
      </c>
      <c r="X4" s="62" t="s">
        <v>53</v>
      </c>
      <c r="Y4" s="176"/>
      <c r="Z4" s="35" t="s">
        <v>32</v>
      </c>
      <c r="AA4" s="61" t="s">
        <v>47</v>
      </c>
      <c r="AB4" s="178" t="s">
        <v>43</v>
      </c>
      <c r="AC4" s="180"/>
      <c r="AD4" s="4"/>
      <c r="AE4" s="10" t="s">
        <v>26</v>
      </c>
      <c r="AF4" s="35" t="s">
        <v>35</v>
      </c>
      <c r="AG4" s="35" t="s">
        <v>36</v>
      </c>
      <c r="AH4" s="35" t="s">
        <v>37</v>
      </c>
      <c r="AI4" s="35" t="s">
        <v>97</v>
      </c>
      <c r="AJ4" s="35" t="s">
        <v>98</v>
      </c>
      <c r="AK4" s="4"/>
      <c r="AL4" s="10" t="s">
        <v>26</v>
      </c>
      <c r="AM4" s="62" t="s">
        <v>53</v>
      </c>
      <c r="AN4" s="176"/>
      <c r="AO4" s="10" t="s">
        <v>28</v>
      </c>
      <c r="AP4" s="10" t="s">
        <v>47</v>
      </c>
      <c r="AQ4" s="181" t="s">
        <v>43</v>
      </c>
      <c r="AR4" s="182"/>
      <c r="AS4" s="4"/>
      <c r="AT4" s="35" t="s">
        <v>26</v>
      </c>
      <c r="AU4" s="62" t="s">
        <v>53</v>
      </c>
      <c r="AV4" s="36"/>
      <c r="AW4" s="61" t="s">
        <v>26</v>
      </c>
      <c r="AX4" s="61" t="s">
        <v>50</v>
      </c>
      <c r="AY4" s="50"/>
    </row>
    <row r="5" spans="1:51">
      <c r="A5" s="166"/>
      <c r="B5" s="35" t="s">
        <v>2</v>
      </c>
      <c r="C5" s="37">
        <f>1/D4</f>
        <v>1</v>
      </c>
      <c r="D5" s="2">
        <v>1</v>
      </c>
      <c r="E5" s="37">
        <v>1</v>
      </c>
      <c r="F5" s="170"/>
      <c r="G5" s="35" t="s">
        <v>2</v>
      </c>
      <c r="H5" s="37">
        <f>C5/C7</f>
        <v>0.33333333333333331</v>
      </c>
      <c r="I5" s="38">
        <f>D5/D7</f>
        <v>0.33333333333333331</v>
      </c>
      <c r="J5" s="37">
        <f>E5/E7</f>
        <v>0.33333333333333331</v>
      </c>
      <c r="K5" s="37">
        <f>SUM(H5:J5)</f>
        <v>1</v>
      </c>
      <c r="L5" s="2">
        <f>K5/C9</f>
        <v>0.33333333333333331</v>
      </c>
      <c r="M5" s="24"/>
      <c r="N5" s="46"/>
      <c r="O5" s="58" t="s">
        <v>18</v>
      </c>
      <c r="P5" s="56" t="s">
        <v>77</v>
      </c>
      <c r="Q5" s="18"/>
      <c r="R5" s="11" t="s">
        <v>17</v>
      </c>
      <c r="S5" s="9">
        <v>1</v>
      </c>
      <c r="T5" s="9">
        <v>0</v>
      </c>
      <c r="U5" s="9">
        <v>0</v>
      </c>
      <c r="V5" s="3"/>
      <c r="W5" s="11" t="s">
        <v>17</v>
      </c>
      <c r="X5" s="1">
        <f>(S5*L4)+(T5*L5)+(U5*L6)</f>
        <v>0.33333333333333331</v>
      </c>
      <c r="Y5" s="176"/>
      <c r="Z5" s="15" t="s">
        <v>34</v>
      </c>
      <c r="AA5" s="15">
        <v>1</v>
      </c>
      <c r="AB5" s="15">
        <f>1/(1+AA5)</f>
        <v>0.5</v>
      </c>
      <c r="AC5" s="15"/>
      <c r="AD5" s="4"/>
      <c r="AE5" s="11" t="s">
        <v>17</v>
      </c>
      <c r="AF5" s="28">
        <v>0</v>
      </c>
      <c r="AG5" s="28">
        <v>0</v>
      </c>
      <c r="AH5" s="28">
        <v>1</v>
      </c>
      <c r="AI5" s="28">
        <v>0</v>
      </c>
      <c r="AJ5" s="28">
        <v>0</v>
      </c>
      <c r="AK5" s="4"/>
      <c r="AL5" s="11" t="s">
        <v>17</v>
      </c>
      <c r="AM5" s="1">
        <f>(AC8*AH5)+(AC11*AJ5)</f>
        <v>0.5</v>
      </c>
      <c r="AN5" s="176"/>
      <c r="AO5" s="15" t="s">
        <v>29</v>
      </c>
      <c r="AP5" s="15">
        <v>1</v>
      </c>
      <c r="AQ5" s="15">
        <f>1/(1+AP5)</f>
        <v>0.5</v>
      </c>
      <c r="AR5" s="15"/>
      <c r="AS5" s="4"/>
      <c r="AT5" s="11" t="s">
        <v>17</v>
      </c>
      <c r="AU5" s="1">
        <f>AR6</f>
        <v>0.5</v>
      </c>
      <c r="AV5" s="36"/>
      <c r="AW5" s="40" t="s">
        <v>63</v>
      </c>
      <c r="AX5" s="40">
        <v>0</v>
      </c>
      <c r="AY5" s="50"/>
    </row>
    <row r="6" spans="1:51">
      <c r="A6" s="166"/>
      <c r="B6" s="35" t="s">
        <v>3</v>
      </c>
      <c r="C6" s="37">
        <f>1/E4</f>
        <v>1</v>
      </c>
      <c r="D6" s="37">
        <f>1/E5</f>
        <v>1</v>
      </c>
      <c r="E6" s="2">
        <v>1</v>
      </c>
      <c r="F6" s="170"/>
      <c r="G6" s="35" t="s">
        <v>3</v>
      </c>
      <c r="H6" s="37">
        <f>C6/C7</f>
        <v>0.33333333333333331</v>
      </c>
      <c r="I6" s="37">
        <f>D6/D7</f>
        <v>0.33333333333333331</v>
      </c>
      <c r="J6" s="38">
        <f>E6/E7</f>
        <v>0.33333333333333331</v>
      </c>
      <c r="K6" s="37">
        <f>SUM(H6:J6)</f>
        <v>1</v>
      </c>
      <c r="L6" s="2">
        <f>K6/C9</f>
        <v>0.33333333333333331</v>
      </c>
      <c r="M6" s="24"/>
      <c r="N6" s="46"/>
      <c r="O6" s="58" t="s">
        <v>20</v>
      </c>
      <c r="P6" s="56" t="s">
        <v>80</v>
      </c>
      <c r="Q6" s="18"/>
      <c r="R6" s="11" t="s">
        <v>18</v>
      </c>
      <c r="S6" s="9">
        <v>0</v>
      </c>
      <c r="T6" s="9">
        <v>0</v>
      </c>
      <c r="U6" s="9">
        <v>0</v>
      </c>
      <c r="V6" s="19"/>
      <c r="W6" s="11" t="s">
        <v>18</v>
      </c>
      <c r="X6" s="1">
        <f>(S6*L4)+(T6*L5)+(U6*L6)</f>
        <v>0</v>
      </c>
      <c r="Y6" s="176"/>
      <c r="Z6" s="16" t="s">
        <v>35</v>
      </c>
      <c r="AA6" s="16" t="s">
        <v>44</v>
      </c>
      <c r="AB6" s="16">
        <v>1</v>
      </c>
      <c r="AC6" s="16">
        <f>AB6*AB5</f>
        <v>0.5</v>
      </c>
      <c r="AD6" s="4"/>
      <c r="AE6" s="11" t="s">
        <v>18</v>
      </c>
      <c r="AF6" s="28">
        <v>0</v>
      </c>
      <c r="AG6" s="28">
        <v>0</v>
      </c>
      <c r="AH6" s="28">
        <v>-1</v>
      </c>
      <c r="AI6" s="28">
        <v>0</v>
      </c>
      <c r="AJ6" s="28">
        <v>0</v>
      </c>
      <c r="AK6" s="4"/>
      <c r="AL6" s="11" t="s">
        <v>18</v>
      </c>
      <c r="AM6" s="1">
        <f>(AC8*AH6)+(AC11*AJ6)</f>
        <v>-0.5</v>
      </c>
      <c r="AN6" s="176"/>
      <c r="AO6" s="16" t="s">
        <v>45</v>
      </c>
      <c r="AP6" s="16" t="s">
        <v>44</v>
      </c>
      <c r="AQ6" s="16">
        <v>1</v>
      </c>
      <c r="AR6" s="16">
        <f>AQ6*AQ5</f>
        <v>0.5</v>
      </c>
      <c r="AS6" s="4"/>
      <c r="AT6" s="11" t="s">
        <v>18</v>
      </c>
      <c r="AU6" s="1">
        <f>AR7</f>
        <v>0.5</v>
      </c>
      <c r="AV6" s="36"/>
      <c r="AW6" s="40" t="s">
        <v>16</v>
      </c>
      <c r="AX6" s="41">
        <v>0</v>
      </c>
      <c r="AY6" s="50"/>
    </row>
    <row r="7" spans="1:51">
      <c r="A7" s="166"/>
      <c r="B7" s="62" t="s">
        <v>4</v>
      </c>
      <c r="C7" s="39">
        <f>SUM(C4:C6)</f>
        <v>3</v>
      </c>
      <c r="D7" s="39">
        <f>SUM(D4:D6)</f>
        <v>3</v>
      </c>
      <c r="E7" s="39">
        <f>SUM(E4:E6)</f>
        <v>3</v>
      </c>
      <c r="F7" s="170"/>
      <c r="G7" s="62" t="s">
        <v>4</v>
      </c>
      <c r="H7" s="39">
        <f>SUM(H4:H6)</f>
        <v>1</v>
      </c>
      <c r="I7" s="39">
        <f>SUM(I4:I6)</f>
        <v>1</v>
      </c>
      <c r="J7" s="39">
        <f>SUM(J4:J6)</f>
        <v>1</v>
      </c>
      <c r="K7" s="39">
        <f>SUM(K4:K6)</f>
        <v>3</v>
      </c>
      <c r="L7" s="39">
        <f>SUM(L4:L6)</f>
        <v>1</v>
      </c>
      <c r="M7" s="25"/>
      <c r="N7" s="46"/>
      <c r="O7" s="58" t="s">
        <v>21</v>
      </c>
      <c r="P7" s="56" t="s">
        <v>81</v>
      </c>
      <c r="Q7" s="18"/>
      <c r="R7" s="11" t="s">
        <v>20</v>
      </c>
      <c r="S7" s="9">
        <v>0</v>
      </c>
      <c r="T7" s="9">
        <v>0.5</v>
      </c>
      <c r="U7" s="9">
        <v>0</v>
      </c>
      <c r="V7" s="19"/>
      <c r="W7" s="11" t="s">
        <v>20</v>
      </c>
      <c r="X7" s="1">
        <f>(S7*L4)+(T7*L5)+(U7*L6)</f>
        <v>0.16666666666666666</v>
      </c>
      <c r="Y7" s="176"/>
      <c r="Z7" s="16" t="s">
        <v>36</v>
      </c>
      <c r="AA7" s="16" t="s">
        <v>44</v>
      </c>
      <c r="AB7" s="16">
        <v>1</v>
      </c>
      <c r="AC7" s="16">
        <f>AB7*AB5</f>
        <v>0.5</v>
      </c>
      <c r="AD7" s="4"/>
      <c r="AE7" s="11" t="s">
        <v>20</v>
      </c>
      <c r="AF7" s="28">
        <v>0</v>
      </c>
      <c r="AG7" s="28">
        <v>0</v>
      </c>
      <c r="AH7" s="28">
        <v>0</v>
      </c>
      <c r="AI7" s="28">
        <v>0</v>
      </c>
      <c r="AJ7" s="28"/>
      <c r="AK7" s="4"/>
      <c r="AL7" s="11" t="s">
        <v>20</v>
      </c>
      <c r="AM7" s="1">
        <v>0</v>
      </c>
      <c r="AN7" s="176"/>
      <c r="AO7" s="16" t="s">
        <v>58</v>
      </c>
      <c r="AP7" s="16" t="s">
        <v>44</v>
      </c>
      <c r="AQ7" s="16">
        <v>1</v>
      </c>
      <c r="AR7" s="16">
        <f>AQ7*AQ5</f>
        <v>0.5</v>
      </c>
      <c r="AS7" s="4"/>
      <c r="AT7" s="11" t="s">
        <v>20</v>
      </c>
      <c r="AU7" s="1">
        <f>AR9</f>
        <v>0.5</v>
      </c>
      <c r="AV7" s="36"/>
      <c r="AW7" s="42" t="s">
        <v>17</v>
      </c>
      <c r="AX7" s="42">
        <f>X5+AM5+AU5</f>
        <v>1.3333333333333333</v>
      </c>
      <c r="AY7" s="50"/>
    </row>
    <row r="8" spans="1:51" ht="30">
      <c r="A8" s="166"/>
      <c r="B8" s="54"/>
      <c r="C8" s="54"/>
      <c r="D8" s="54"/>
      <c r="E8" s="54"/>
      <c r="F8" s="54"/>
      <c r="G8" s="54"/>
      <c r="H8" s="54"/>
      <c r="I8" s="54"/>
      <c r="J8" s="54"/>
      <c r="M8" s="47"/>
      <c r="N8" s="46"/>
      <c r="O8" s="58" t="s">
        <v>23</v>
      </c>
      <c r="P8" s="56" t="s">
        <v>83</v>
      </c>
      <c r="Q8" s="4"/>
      <c r="R8" s="11" t="s">
        <v>21</v>
      </c>
      <c r="S8" s="9">
        <v>0</v>
      </c>
      <c r="T8" s="9">
        <v>0</v>
      </c>
      <c r="U8" s="9">
        <v>0</v>
      </c>
      <c r="V8" s="19"/>
      <c r="W8" s="11" t="s">
        <v>21</v>
      </c>
      <c r="X8" s="1">
        <f>(S8*L4)+(T8*L5)+(U8*L6)</f>
        <v>0</v>
      </c>
      <c r="Y8" s="176"/>
      <c r="Z8" s="16" t="s">
        <v>37</v>
      </c>
      <c r="AA8" s="16" t="s">
        <v>44</v>
      </c>
      <c r="AB8" s="16">
        <v>1</v>
      </c>
      <c r="AC8" s="16">
        <f>AB8*AB5</f>
        <v>0.5</v>
      </c>
      <c r="AD8" s="4"/>
      <c r="AE8" s="11" t="s">
        <v>21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4"/>
      <c r="AL8" s="11" t="s">
        <v>21</v>
      </c>
      <c r="AM8" s="1">
        <v>0</v>
      </c>
      <c r="AN8" s="176"/>
      <c r="AO8" s="15" t="s">
        <v>30</v>
      </c>
      <c r="AP8" s="15">
        <v>1</v>
      </c>
      <c r="AQ8" s="15">
        <f>1/(1+AP8)</f>
        <v>0.5</v>
      </c>
      <c r="AR8" s="15"/>
      <c r="AS8" s="4"/>
      <c r="AT8" s="11" t="s">
        <v>21</v>
      </c>
      <c r="AU8" s="1">
        <f>AR10</f>
        <v>0.5</v>
      </c>
      <c r="AV8" s="36"/>
      <c r="AW8" s="42" t="s">
        <v>18</v>
      </c>
      <c r="AX8" s="42">
        <f>X6+AM6++AU6</f>
        <v>0</v>
      </c>
      <c r="AY8" s="50"/>
    </row>
    <row r="9" spans="1:51" ht="30">
      <c r="A9" s="166"/>
      <c r="B9" s="61" t="s">
        <v>6</v>
      </c>
      <c r="C9" s="35">
        <v>3</v>
      </c>
      <c r="D9" s="4"/>
      <c r="E9" s="4"/>
      <c r="F9" s="4"/>
      <c r="G9" s="4"/>
      <c r="H9" s="4"/>
      <c r="I9" s="4"/>
      <c r="J9" s="4"/>
      <c r="M9" s="4"/>
      <c r="N9" s="46"/>
      <c r="O9" s="58" t="s">
        <v>24</v>
      </c>
      <c r="P9" s="56" t="s">
        <v>84</v>
      </c>
      <c r="Q9" s="4"/>
      <c r="R9" s="11" t="s">
        <v>23</v>
      </c>
      <c r="S9" s="9">
        <v>0</v>
      </c>
      <c r="T9" s="9">
        <v>-0.5</v>
      </c>
      <c r="U9" s="9">
        <v>0</v>
      </c>
      <c r="V9" s="19"/>
      <c r="W9" s="11" t="s">
        <v>23</v>
      </c>
      <c r="X9" s="1">
        <f>(S9*L4)+(T9*L5)+(U9*L6)</f>
        <v>-0.16666666666666666</v>
      </c>
      <c r="Y9" s="176"/>
      <c r="Z9" s="31" t="s">
        <v>96</v>
      </c>
      <c r="AA9" s="31">
        <v>1</v>
      </c>
      <c r="AB9" s="31">
        <f>1/(1+AA9)</f>
        <v>0.5</v>
      </c>
      <c r="AC9" s="31"/>
      <c r="AD9" s="4"/>
      <c r="AE9" s="11" t="s">
        <v>23</v>
      </c>
      <c r="AF9" s="28">
        <v>0</v>
      </c>
      <c r="AG9" s="28">
        <v>0</v>
      </c>
      <c r="AH9" s="28">
        <v>1</v>
      </c>
      <c r="AI9" s="28">
        <v>0</v>
      </c>
      <c r="AJ9" s="28">
        <v>0</v>
      </c>
      <c r="AK9" s="4"/>
      <c r="AL9" s="11" t="s">
        <v>23</v>
      </c>
      <c r="AM9" s="1">
        <f>(AC6*AF9)+(AC8*AH9)+(AC11*AJ9)</f>
        <v>0.5</v>
      </c>
      <c r="AN9" s="176"/>
      <c r="AO9" s="16" t="s">
        <v>59</v>
      </c>
      <c r="AP9" s="16" t="s">
        <v>44</v>
      </c>
      <c r="AQ9" s="16">
        <v>1</v>
      </c>
      <c r="AR9" s="16">
        <f>AQ9*AQ8</f>
        <v>0.5</v>
      </c>
      <c r="AS9" s="4"/>
      <c r="AT9" s="11" t="s">
        <v>23</v>
      </c>
      <c r="AU9" s="1">
        <f>AR12</f>
        <v>0.5</v>
      </c>
      <c r="AV9" s="36"/>
      <c r="AW9" s="41" t="s">
        <v>19</v>
      </c>
      <c r="AX9" s="41">
        <v>0</v>
      </c>
      <c r="AY9" s="50"/>
    </row>
    <row r="10" spans="1:51">
      <c r="A10" s="166"/>
      <c r="B10" s="53"/>
      <c r="C10" s="53"/>
      <c r="D10" s="53"/>
      <c r="E10" s="53"/>
      <c r="F10" s="53"/>
      <c r="G10" s="53"/>
      <c r="H10" s="53"/>
      <c r="I10" s="53"/>
      <c r="J10" s="53"/>
      <c r="M10" s="26"/>
      <c r="N10" s="46"/>
      <c r="O10" s="4"/>
      <c r="P10" s="4"/>
      <c r="Q10" s="4"/>
      <c r="R10" s="11" t="s">
        <v>24</v>
      </c>
      <c r="S10" s="9">
        <v>0</v>
      </c>
      <c r="T10" s="9">
        <v>0</v>
      </c>
      <c r="U10" s="9">
        <v>0</v>
      </c>
      <c r="V10" s="19"/>
      <c r="W10" s="11" t="s">
        <v>24</v>
      </c>
      <c r="X10" s="1">
        <f>(S10*L4)+(T10*67)+(U10*L6)</f>
        <v>0</v>
      </c>
      <c r="Y10" s="176"/>
      <c r="Z10" s="16" t="s">
        <v>97</v>
      </c>
      <c r="AA10" s="16" t="s">
        <v>44</v>
      </c>
      <c r="AB10" s="16">
        <v>1</v>
      </c>
      <c r="AC10" s="16">
        <f>AB10*AB9</f>
        <v>0.5</v>
      </c>
      <c r="AD10" s="4"/>
      <c r="AE10" s="11" t="s">
        <v>24</v>
      </c>
      <c r="AF10" s="28">
        <v>0</v>
      </c>
      <c r="AG10" s="28">
        <v>0</v>
      </c>
      <c r="AH10" s="28">
        <v>-1</v>
      </c>
      <c r="AI10" s="28">
        <v>0</v>
      </c>
      <c r="AJ10" s="28">
        <v>0</v>
      </c>
      <c r="AK10" s="4"/>
      <c r="AL10" s="11" t="s">
        <v>24</v>
      </c>
      <c r="AM10" s="1">
        <f>(AC6*AF10)+(AC7*AG10)+(AC8*AH10)+(AC11*AJ10)</f>
        <v>-0.5</v>
      </c>
      <c r="AN10" s="176"/>
      <c r="AO10" s="16" t="s">
        <v>60</v>
      </c>
      <c r="AP10" s="16" t="s">
        <v>44</v>
      </c>
      <c r="AQ10" s="16">
        <v>1</v>
      </c>
      <c r="AR10" s="16">
        <f>AQ10*AQ8</f>
        <v>0.5</v>
      </c>
      <c r="AS10" s="4"/>
      <c r="AT10" s="11" t="s">
        <v>24</v>
      </c>
      <c r="AU10" s="1">
        <f>AR13</f>
        <v>0.5</v>
      </c>
      <c r="AV10" s="36"/>
      <c r="AW10" s="42" t="s">
        <v>20</v>
      </c>
      <c r="AX10" s="42">
        <f>X7+AM7+AU7</f>
        <v>0.66666666666666663</v>
      </c>
      <c r="AY10" s="50"/>
    </row>
    <row r="11" spans="1:51">
      <c r="A11" s="166"/>
      <c r="B11" s="183" t="s">
        <v>14</v>
      </c>
      <c r="C11" s="183"/>
      <c r="D11" s="4"/>
      <c r="E11" s="35" t="s">
        <v>38</v>
      </c>
      <c r="F11" s="35" t="s">
        <v>39</v>
      </c>
      <c r="G11" s="35" t="s">
        <v>40</v>
      </c>
      <c r="H11" s="10" t="s">
        <v>41</v>
      </c>
      <c r="I11" s="10" t="s">
        <v>42</v>
      </c>
      <c r="J11" s="4"/>
      <c r="M11" s="4"/>
      <c r="N11" s="46"/>
      <c r="O11" s="156" t="s">
        <v>112</v>
      </c>
      <c r="P11" s="157"/>
      <c r="Q11" s="4"/>
      <c r="R11" s="33"/>
      <c r="S11" s="25"/>
      <c r="T11" s="25"/>
      <c r="U11" s="25"/>
      <c r="V11" s="30"/>
      <c r="W11" s="29"/>
      <c r="X11" s="29"/>
      <c r="Y11" s="176"/>
      <c r="Z11" s="16" t="s">
        <v>98</v>
      </c>
      <c r="AA11" s="16" t="s">
        <v>44</v>
      </c>
      <c r="AB11" s="16">
        <v>1</v>
      </c>
      <c r="AC11" s="16">
        <f>AB11*AB9</f>
        <v>0.5</v>
      </c>
      <c r="AD11" s="4"/>
      <c r="AE11" s="29"/>
      <c r="AF11" s="25"/>
      <c r="AG11" s="25"/>
      <c r="AH11" s="25"/>
      <c r="AI11" s="25"/>
      <c r="AJ11" s="25"/>
      <c r="AK11" s="4"/>
      <c r="AL11" s="29"/>
      <c r="AM11" s="29"/>
      <c r="AN11" s="176"/>
      <c r="AO11" s="15" t="s">
        <v>31</v>
      </c>
      <c r="AP11" s="15">
        <v>1</v>
      </c>
      <c r="AQ11" s="15">
        <f>1/(1+AP11)</f>
        <v>0.5</v>
      </c>
      <c r="AR11" s="15"/>
      <c r="AS11" s="4"/>
      <c r="AT11" s="29"/>
      <c r="AU11" s="29"/>
      <c r="AV11" s="46"/>
      <c r="AW11" s="42" t="s">
        <v>21</v>
      </c>
      <c r="AX11" s="42">
        <f>X8+AM8+AU8</f>
        <v>0.5</v>
      </c>
      <c r="AY11" s="50"/>
    </row>
    <row r="12" spans="1:51" ht="30">
      <c r="A12" s="166"/>
      <c r="B12" s="61" t="s">
        <v>7</v>
      </c>
      <c r="C12" s="76">
        <f>SUM(L4*C7,L5*D7,L6*E7)</f>
        <v>3</v>
      </c>
      <c r="D12" s="4"/>
      <c r="E12" s="35">
        <v>1</v>
      </c>
      <c r="F12" s="35">
        <v>3</v>
      </c>
      <c r="G12" s="35">
        <v>5</v>
      </c>
      <c r="H12" s="35">
        <v>7</v>
      </c>
      <c r="I12" s="35">
        <v>9</v>
      </c>
      <c r="J12" s="4"/>
      <c r="M12" s="4"/>
      <c r="N12" s="46"/>
      <c r="O12" s="57" t="s">
        <v>99</v>
      </c>
      <c r="P12" s="56" t="s">
        <v>102</v>
      </c>
      <c r="Q12" s="4"/>
      <c r="R12" s="33"/>
      <c r="S12" s="25"/>
      <c r="T12" s="25"/>
      <c r="U12" s="25"/>
      <c r="V12" s="30"/>
      <c r="W12" s="29"/>
      <c r="X12" s="29"/>
      <c r="Y12" s="176"/>
      <c r="Z12" s="30"/>
      <c r="AA12" s="30"/>
      <c r="AB12" s="30"/>
      <c r="AC12" s="30"/>
      <c r="AD12" s="4"/>
      <c r="AE12" s="29"/>
      <c r="AF12" s="25"/>
      <c r="AG12" s="25"/>
      <c r="AH12" s="25"/>
      <c r="AI12" s="25"/>
      <c r="AJ12" s="25"/>
      <c r="AK12" s="4"/>
      <c r="AL12" s="156" t="s">
        <v>115</v>
      </c>
      <c r="AM12" s="157"/>
      <c r="AN12" s="176"/>
      <c r="AO12" s="16" t="s">
        <v>61</v>
      </c>
      <c r="AP12" s="16" t="s">
        <v>44</v>
      </c>
      <c r="AQ12" s="16">
        <v>1</v>
      </c>
      <c r="AR12" s="16">
        <f>AQ12*AQ11</f>
        <v>0.5</v>
      </c>
      <c r="AS12" s="4"/>
      <c r="AT12" s="29"/>
      <c r="AU12" s="29"/>
      <c r="AV12" s="46"/>
      <c r="AW12" s="41" t="s">
        <v>22</v>
      </c>
      <c r="AX12" s="41">
        <v>0</v>
      </c>
      <c r="AY12" s="50"/>
    </row>
    <row r="13" spans="1:51" ht="30">
      <c r="A13" s="166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26"/>
      <c r="N13" s="46"/>
      <c r="O13" s="57" t="s">
        <v>100</v>
      </c>
      <c r="P13" s="56" t="s">
        <v>103</v>
      </c>
      <c r="Q13" s="4"/>
      <c r="R13" s="4"/>
      <c r="S13" s="18"/>
      <c r="T13" s="18"/>
      <c r="U13" s="18"/>
      <c r="V13" s="19"/>
      <c r="W13" s="4"/>
      <c r="X13" s="4"/>
      <c r="Y13" s="176"/>
      <c r="Z13" s="30"/>
      <c r="AA13" s="30"/>
      <c r="AB13" s="30"/>
      <c r="AC13" s="30"/>
      <c r="AD13" s="4"/>
      <c r="AE13" s="29"/>
      <c r="AF13" s="25"/>
      <c r="AG13" s="25"/>
      <c r="AH13" s="25"/>
      <c r="AI13" s="25"/>
      <c r="AJ13" s="25"/>
      <c r="AK13" s="4"/>
      <c r="AL13" s="58" t="s">
        <v>34</v>
      </c>
      <c r="AM13" s="56" t="s">
        <v>87</v>
      </c>
      <c r="AN13" s="176"/>
      <c r="AO13" s="16" t="s">
        <v>62</v>
      </c>
      <c r="AP13" s="16" t="s">
        <v>44</v>
      </c>
      <c r="AQ13" s="16">
        <v>1</v>
      </c>
      <c r="AR13" s="16">
        <f>AQ13*AQ11</f>
        <v>0.5</v>
      </c>
      <c r="AS13" s="4"/>
      <c r="AT13" s="29"/>
      <c r="AU13" s="29"/>
      <c r="AV13" s="46"/>
      <c r="AW13" s="42" t="s">
        <v>23</v>
      </c>
      <c r="AX13" s="42">
        <f>X9+AM9+AU9</f>
        <v>0.83333333333333337</v>
      </c>
      <c r="AY13" s="50"/>
    </row>
    <row r="14" spans="1:51" ht="30">
      <c r="A14" s="166"/>
      <c r="B14" s="185" t="s">
        <v>11</v>
      </c>
      <c r="C14" s="186"/>
      <c r="D14" s="6" t="s">
        <v>12</v>
      </c>
      <c r="E14" s="6">
        <v>1</v>
      </c>
      <c r="F14" s="6">
        <v>2</v>
      </c>
      <c r="G14" s="6">
        <v>3</v>
      </c>
      <c r="H14" s="6">
        <v>4</v>
      </c>
      <c r="I14" s="6">
        <v>5</v>
      </c>
      <c r="J14" s="6">
        <v>6</v>
      </c>
      <c r="K14" s="6">
        <v>7</v>
      </c>
      <c r="L14" s="6">
        <v>9</v>
      </c>
      <c r="M14" s="6">
        <v>10</v>
      </c>
      <c r="N14" s="46"/>
      <c r="O14" s="57" t="s">
        <v>101</v>
      </c>
      <c r="P14" s="56" t="s">
        <v>104</v>
      </c>
      <c r="Q14" s="4"/>
      <c r="R14" s="4"/>
      <c r="S14" s="18"/>
      <c r="T14" s="18"/>
      <c r="U14" s="18"/>
      <c r="V14" s="4"/>
      <c r="W14" s="4"/>
      <c r="X14" s="4"/>
      <c r="Y14" s="176"/>
      <c r="AB14" s="30"/>
      <c r="AC14" s="30"/>
      <c r="AD14" s="4"/>
      <c r="AE14" s="29"/>
      <c r="AF14" s="25"/>
      <c r="AG14" s="25"/>
      <c r="AH14" s="25"/>
      <c r="AI14" s="25"/>
      <c r="AJ14" s="25"/>
      <c r="AK14" s="4"/>
      <c r="AL14" s="58" t="s">
        <v>35</v>
      </c>
      <c r="AM14" s="56" t="s">
        <v>88</v>
      </c>
      <c r="AN14" s="176"/>
      <c r="AO14" s="19"/>
      <c r="AP14" s="19"/>
      <c r="AQ14" s="19"/>
      <c r="AR14" s="19"/>
      <c r="AS14" s="4"/>
      <c r="AT14" s="29"/>
      <c r="AU14" s="29"/>
      <c r="AV14" s="46"/>
      <c r="AW14" s="42" t="s">
        <v>24</v>
      </c>
      <c r="AX14" s="42">
        <f>X10+AM10+AU10</f>
        <v>0</v>
      </c>
      <c r="AY14" s="50"/>
    </row>
    <row r="15" spans="1:51">
      <c r="A15" s="166"/>
      <c r="B15" s="187"/>
      <c r="C15" s="188"/>
      <c r="D15" s="6" t="s">
        <v>13</v>
      </c>
      <c r="E15" s="35">
        <v>0</v>
      </c>
      <c r="F15" s="35">
        <v>0</v>
      </c>
      <c r="G15" s="35">
        <v>0.57999999999999996</v>
      </c>
      <c r="H15" s="35">
        <v>0.9</v>
      </c>
      <c r="I15" s="35">
        <v>1.1200000000000001</v>
      </c>
      <c r="J15" s="35">
        <v>1.24</v>
      </c>
      <c r="K15" s="35">
        <v>1.32</v>
      </c>
      <c r="L15" s="35">
        <v>1.46</v>
      </c>
      <c r="M15" s="35">
        <v>1.49</v>
      </c>
      <c r="N15" s="46"/>
      <c r="Q15" s="4"/>
      <c r="R15" s="4"/>
      <c r="S15" s="18"/>
      <c r="T15" s="18"/>
      <c r="U15" s="18"/>
      <c r="V15" s="4"/>
      <c r="W15" s="4"/>
      <c r="X15" s="4"/>
      <c r="Y15" s="176"/>
      <c r="AB15" s="30"/>
      <c r="AC15" s="30"/>
      <c r="AD15" s="4"/>
      <c r="AE15" s="29"/>
      <c r="AF15" s="25"/>
      <c r="AG15" s="25"/>
      <c r="AH15" s="25"/>
      <c r="AI15" s="25"/>
      <c r="AJ15" s="25"/>
      <c r="AK15" s="4"/>
      <c r="AL15" s="58" t="s">
        <v>36</v>
      </c>
      <c r="AM15" s="56" t="s">
        <v>89</v>
      </c>
      <c r="AN15" s="176"/>
      <c r="AO15" s="30"/>
      <c r="AP15" s="30"/>
      <c r="AQ15" s="30"/>
      <c r="AR15" s="30"/>
      <c r="AS15" s="4"/>
      <c r="AT15" s="29"/>
      <c r="AU15" s="29"/>
      <c r="AV15" s="46"/>
      <c r="AW15" s="41" t="s">
        <v>25</v>
      </c>
      <c r="AX15" s="41">
        <v>0</v>
      </c>
      <c r="AY15" s="50"/>
    </row>
    <row r="16" spans="1:51">
      <c r="A16" s="166"/>
      <c r="B16" s="189" t="s">
        <v>9</v>
      </c>
      <c r="C16" s="190"/>
      <c r="D16" s="7">
        <v>0.57999999999999996</v>
      </c>
      <c r="E16" s="191"/>
      <c r="F16" s="192"/>
      <c r="G16" s="192"/>
      <c r="H16" s="192"/>
      <c r="I16" s="192"/>
      <c r="J16" s="192"/>
      <c r="K16" s="48"/>
      <c r="L16" s="48"/>
      <c r="M16" s="48"/>
      <c r="N16" s="46"/>
      <c r="Q16" s="4"/>
      <c r="R16" s="4"/>
      <c r="S16" s="18"/>
      <c r="T16" s="18"/>
      <c r="U16" s="18"/>
      <c r="V16" s="4"/>
      <c r="W16" s="4"/>
      <c r="X16" s="4"/>
      <c r="Y16" s="17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58" t="s">
        <v>37</v>
      </c>
      <c r="AM16" s="56" t="s">
        <v>90</v>
      </c>
      <c r="AN16" s="176"/>
      <c r="AO16" s="156" t="s">
        <v>113</v>
      </c>
      <c r="AP16" s="157"/>
      <c r="AQ16" s="4"/>
      <c r="AR16" s="4"/>
      <c r="AS16" s="4"/>
      <c r="AT16" s="4"/>
      <c r="AU16" s="4"/>
      <c r="AV16" s="46"/>
      <c r="AW16" s="4"/>
      <c r="AX16" s="4"/>
      <c r="AY16" s="50"/>
    </row>
    <row r="17" spans="1:51" ht="30">
      <c r="A17" s="166"/>
      <c r="B17" s="52"/>
      <c r="C17" s="52"/>
      <c r="D17" s="52"/>
      <c r="E17" s="52"/>
      <c r="H17" s="52"/>
      <c r="I17" s="52"/>
      <c r="J17" s="52"/>
      <c r="K17" s="52"/>
      <c r="L17" s="52"/>
      <c r="M17" s="47"/>
      <c r="N17" s="46"/>
      <c r="Q17" s="4"/>
      <c r="R17" s="4"/>
      <c r="S17" s="18"/>
      <c r="T17" s="18"/>
      <c r="U17" s="18"/>
      <c r="V17" s="4"/>
      <c r="W17" s="4"/>
      <c r="X17" s="4"/>
      <c r="Y17" s="176"/>
      <c r="Z17" s="4"/>
      <c r="AC17" s="4"/>
      <c r="AD17" s="4"/>
      <c r="AE17" s="4"/>
      <c r="AF17" s="4"/>
      <c r="AG17" s="4"/>
      <c r="AH17" s="4"/>
      <c r="AI17" s="4"/>
      <c r="AJ17" s="4"/>
      <c r="AK17" s="4"/>
      <c r="AL17" s="58" t="s">
        <v>96</v>
      </c>
      <c r="AM17" s="56" t="s">
        <v>91</v>
      </c>
      <c r="AN17" s="176"/>
      <c r="AO17" s="44" t="s">
        <v>29</v>
      </c>
      <c r="AP17" s="44" t="s">
        <v>76</v>
      </c>
      <c r="AQ17" s="4"/>
      <c r="AR17" s="4"/>
      <c r="AS17" s="4"/>
      <c r="AT17" s="4"/>
      <c r="AU17" s="4"/>
      <c r="AV17" s="46"/>
      <c r="AW17" s="4"/>
      <c r="AX17" s="4"/>
      <c r="AY17" s="50"/>
    </row>
    <row r="18" spans="1:51" ht="30">
      <c r="A18" s="166"/>
      <c r="B18" s="161" t="s">
        <v>15</v>
      </c>
      <c r="C18" s="161"/>
      <c r="D18" s="161"/>
      <c r="E18" s="4"/>
      <c r="H18" s="4"/>
      <c r="I18" s="4"/>
      <c r="J18" s="4"/>
      <c r="K18" s="4"/>
      <c r="L18" s="4"/>
      <c r="M18" s="4"/>
      <c r="N18" s="46"/>
      <c r="Q18" s="4"/>
      <c r="R18" s="4"/>
      <c r="S18" s="18"/>
      <c r="T18" s="18"/>
      <c r="U18" s="18"/>
      <c r="V18" s="4"/>
      <c r="W18" s="4"/>
      <c r="X18" s="4"/>
      <c r="Y18" s="176"/>
      <c r="Z18" s="162" t="s">
        <v>138</v>
      </c>
      <c r="AA18" s="163"/>
      <c r="AC18" s="4"/>
      <c r="AD18" s="4"/>
      <c r="AE18" s="4"/>
      <c r="AF18" s="4"/>
      <c r="AG18" s="4"/>
      <c r="AH18" s="4"/>
      <c r="AI18" s="4"/>
      <c r="AJ18" s="4"/>
      <c r="AK18" s="4"/>
      <c r="AL18" s="58" t="s">
        <v>97</v>
      </c>
      <c r="AM18" s="56" t="s">
        <v>92</v>
      </c>
      <c r="AN18" s="176"/>
      <c r="AO18" s="44" t="s">
        <v>30</v>
      </c>
      <c r="AP18" s="44" t="s">
        <v>79</v>
      </c>
      <c r="AQ18" s="4"/>
      <c r="AR18" s="4"/>
      <c r="AS18" s="4"/>
      <c r="AT18" s="4"/>
      <c r="AU18" s="4"/>
      <c r="AV18" s="46"/>
      <c r="AW18" s="4"/>
      <c r="AX18" s="4"/>
      <c r="AY18" s="50"/>
    </row>
    <row r="19" spans="1:51" ht="30">
      <c r="A19" s="166"/>
      <c r="B19" s="5" t="s">
        <v>10</v>
      </c>
      <c r="C19" s="8">
        <f>(C12-3)/3</f>
        <v>0</v>
      </c>
      <c r="D19" s="77">
        <f>C19*100</f>
        <v>0</v>
      </c>
      <c r="E19" s="4"/>
      <c r="H19" s="4"/>
      <c r="I19" s="4"/>
      <c r="J19" s="4"/>
      <c r="K19" s="4"/>
      <c r="L19" s="4"/>
      <c r="M19" s="4"/>
      <c r="N19" s="46"/>
      <c r="Q19" s="4"/>
      <c r="R19" s="4"/>
      <c r="S19" s="18"/>
      <c r="T19" s="18"/>
      <c r="U19" s="18"/>
      <c r="V19" s="4"/>
      <c r="W19" s="4"/>
      <c r="X19" s="4"/>
      <c r="Y19" s="176"/>
      <c r="Z19" s="14" t="s">
        <v>139</v>
      </c>
      <c r="AA19" s="14" t="s">
        <v>141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58" t="s">
        <v>98</v>
      </c>
      <c r="AM19" s="56" t="s">
        <v>93</v>
      </c>
      <c r="AN19" s="176"/>
      <c r="AO19" s="44" t="s">
        <v>31</v>
      </c>
      <c r="AP19" s="44" t="s">
        <v>82</v>
      </c>
      <c r="AQ19" s="4"/>
      <c r="AR19" s="4"/>
      <c r="AS19" s="4"/>
      <c r="AT19" s="4"/>
      <c r="AU19" s="4"/>
      <c r="AV19" s="46"/>
      <c r="AW19" s="4"/>
      <c r="AX19" s="4"/>
      <c r="AY19" s="50"/>
    </row>
    <row r="20" spans="1:51">
      <c r="A20" s="167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60"/>
      <c r="N20" s="49"/>
      <c r="O20" s="60"/>
      <c r="P20" s="60"/>
      <c r="Q20" s="60"/>
      <c r="R20" s="60"/>
      <c r="S20" s="79"/>
      <c r="T20" s="79"/>
      <c r="U20" s="79"/>
      <c r="V20" s="60"/>
      <c r="W20" s="60"/>
      <c r="X20" s="60"/>
      <c r="Y20" s="177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51"/>
    </row>
    <row r="22" spans="1:51" ht="20">
      <c r="A22" s="165"/>
      <c r="B22" s="168" t="s">
        <v>140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9"/>
    </row>
    <row r="23" spans="1:51" ht="36" customHeight="1">
      <c r="A23" s="166"/>
      <c r="B23" s="35" t="s">
        <v>0</v>
      </c>
      <c r="C23" s="35" t="s">
        <v>1</v>
      </c>
      <c r="D23" s="35" t="s">
        <v>2</v>
      </c>
      <c r="E23" s="35" t="s">
        <v>3</v>
      </c>
      <c r="F23" s="170" t="s">
        <v>8</v>
      </c>
      <c r="G23" s="35" t="s">
        <v>0</v>
      </c>
      <c r="H23" s="35" t="s">
        <v>1</v>
      </c>
      <c r="I23" s="35" t="s">
        <v>2</v>
      </c>
      <c r="J23" s="35" t="s">
        <v>3</v>
      </c>
      <c r="K23" s="35" t="s">
        <v>4</v>
      </c>
      <c r="L23" s="10" t="s">
        <v>5</v>
      </c>
      <c r="M23" s="23"/>
      <c r="N23" s="46"/>
      <c r="O23" s="156" t="s">
        <v>114</v>
      </c>
      <c r="P23" s="157"/>
      <c r="Q23" s="3"/>
      <c r="R23" s="171" t="s">
        <v>46</v>
      </c>
      <c r="S23" s="172"/>
      <c r="T23" s="172"/>
      <c r="U23" s="173"/>
      <c r="V23" s="3"/>
      <c r="W23" s="174" t="s">
        <v>52</v>
      </c>
      <c r="X23" s="175"/>
      <c r="Y23" s="176"/>
      <c r="Z23" s="178" t="s">
        <v>48</v>
      </c>
      <c r="AA23" s="179"/>
      <c r="AB23" s="179"/>
      <c r="AC23" s="180"/>
      <c r="AD23" s="3"/>
      <c r="AE23" s="178" t="s">
        <v>54</v>
      </c>
      <c r="AF23" s="179"/>
      <c r="AG23" s="179"/>
      <c r="AH23" s="179"/>
      <c r="AI23" s="179"/>
      <c r="AJ23" s="180"/>
      <c r="AK23" s="3"/>
      <c r="AL23" s="174" t="s">
        <v>55</v>
      </c>
      <c r="AM23" s="175"/>
      <c r="AN23" s="176"/>
      <c r="AO23" s="178" t="s">
        <v>49</v>
      </c>
      <c r="AP23" s="179"/>
      <c r="AQ23" s="179"/>
      <c r="AR23" s="180"/>
      <c r="AS23" s="4"/>
      <c r="AT23" s="174" t="s">
        <v>51</v>
      </c>
      <c r="AU23" s="175"/>
      <c r="AV23" s="36"/>
      <c r="AW23" s="174" t="s">
        <v>27</v>
      </c>
      <c r="AX23" s="175"/>
      <c r="AY23" s="50"/>
    </row>
    <row r="24" spans="1:51">
      <c r="A24" s="166"/>
      <c r="B24" s="35" t="s">
        <v>1</v>
      </c>
      <c r="C24" s="2">
        <v>1</v>
      </c>
      <c r="D24" s="37">
        <v>1</v>
      </c>
      <c r="E24" s="37">
        <v>1</v>
      </c>
      <c r="F24" s="170"/>
      <c r="G24" s="35" t="s">
        <v>1</v>
      </c>
      <c r="H24" s="38">
        <f>C24/C27</f>
        <v>0.33333333333333331</v>
      </c>
      <c r="I24" s="37">
        <f>D24/D27</f>
        <v>0.33333333333333331</v>
      </c>
      <c r="J24" s="37">
        <f>E24/E27</f>
        <v>0.33333333333333331</v>
      </c>
      <c r="K24" s="37">
        <f>SUM(H24:J24)</f>
        <v>1</v>
      </c>
      <c r="L24" s="2">
        <f>K24/C29</f>
        <v>0.33333333333333331</v>
      </c>
      <c r="M24" s="24"/>
      <c r="N24" s="46"/>
      <c r="O24" s="58" t="s">
        <v>17</v>
      </c>
      <c r="P24" s="56" t="s">
        <v>78</v>
      </c>
      <c r="Q24" s="18"/>
      <c r="R24" s="17" t="s">
        <v>26</v>
      </c>
      <c r="S24" s="35" t="s">
        <v>1</v>
      </c>
      <c r="T24" s="35" t="s">
        <v>2</v>
      </c>
      <c r="U24" s="35" t="s">
        <v>3</v>
      </c>
      <c r="V24" s="13"/>
      <c r="W24" s="32" t="s">
        <v>26</v>
      </c>
      <c r="X24" s="72" t="s">
        <v>53</v>
      </c>
      <c r="Y24" s="176"/>
      <c r="Z24" s="35" t="s">
        <v>32</v>
      </c>
      <c r="AA24" s="71" t="s">
        <v>47</v>
      </c>
      <c r="AB24" s="178" t="s">
        <v>43</v>
      </c>
      <c r="AC24" s="180"/>
      <c r="AD24" s="4"/>
      <c r="AE24" s="10" t="s">
        <v>26</v>
      </c>
      <c r="AF24" s="35" t="s">
        <v>35</v>
      </c>
      <c r="AG24" s="35" t="s">
        <v>36</v>
      </c>
      <c r="AH24" s="35" t="s">
        <v>37</v>
      </c>
      <c r="AI24" s="35" t="s">
        <v>97</v>
      </c>
      <c r="AJ24" s="35" t="s">
        <v>98</v>
      </c>
      <c r="AK24" s="4"/>
      <c r="AL24" s="10" t="s">
        <v>26</v>
      </c>
      <c r="AM24" s="72" t="s">
        <v>53</v>
      </c>
      <c r="AN24" s="176"/>
      <c r="AO24" s="10" t="s">
        <v>28</v>
      </c>
      <c r="AP24" s="10" t="s">
        <v>47</v>
      </c>
      <c r="AQ24" s="181" t="s">
        <v>43</v>
      </c>
      <c r="AR24" s="182"/>
      <c r="AS24" s="4"/>
      <c r="AT24" s="35" t="s">
        <v>26</v>
      </c>
      <c r="AU24" s="72" t="s">
        <v>53</v>
      </c>
      <c r="AV24" s="36"/>
      <c r="AW24" s="71" t="s">
        <v>26</v>
      </c>
      <c r="AX24" s="71" t="s">
        <v>50</v>
      </c>
      <c r="AY24" s="50"/>
    </row>
    <row r="25" spans="1:51">
      <c r="A25" s="166"/>
      <c r="B25" s="35" t="s">
        <v>2</v>
      </c>
      <c r="C25" s="37">
        <f>1/D24</f>
        <v>1</v>
      </c>
      <c r="D25" s="2">
        <v>1</v>
      </c>
      <c r="E25" s="37">
        <v>1</v>
      </c>
      <c r="F25" s="170"/>
      <c r="G25" s="35" t="s">
        <v>2</v>
      </c>
      <c r="H25" s="37">
        <f>C25/C27</f>
        <v>0.33333333333333331</v>
      </c>
      <c r="I25" s="38">
        <f>D25/D27</f>
        <v>0.33333333333333331</v>
      </c>
      <c r="J25" s="37">
        <f>E25/E27</f>
        <v>0.33333333333333331</v>
      </c>
      <c r="K25" s="37">
        <f>SUM(H25:J25)</f>
        <v>1</v>
      </c>
      <c r="L25" s="2">
        <f>K25/C29</f>
        <v>0.33333333333333331</v>
      </c>
      <c r="M25" s="24"/>
      <c r="N25" s="46"/>
      <c r="O25" s="58" t="s">
        <v>18</v>
      </c>
      <c r="P25" s="56" t="s">
        <v>77</v>
      </c>
      <c r="Q25" s="18"/>
      <c r="R25" s="11" t="s">
        <v>17</v>
      </c>
      <c r="S25" s="9">
        <v>0</v>
      </c>
      <c r="T25" s="9">
        <v>0</v>
      </c>
      <c r="U25" s="9">
        <v>0</v>
      </c>
      <c r="V25" s="3"/>
      <c r="W25" s="11" t="s">
        <v>17</v>
      </c>
      <c r="X25" s="1">
        <f>(S25*L24)+(T25*L25)+(U25*L26)</f>
        <v>0</v>
      </c>
      <c r="Y25" s="176"/>
      <c r="Z25" s="15" t="s">
        <v>34</v>
      </c>
      <c r="AA25" s="15">
        <v>1</v>
      </c>
      <c r="AB25" s="15">
        <f>1/(1+AA25)</f>
        <v>0.5</v>
      </c>
      <c r="AC25" s="15"/>
      <c r="AD25" s="4"/>
      <c r="AE25" s="11" t="s">
        <v>17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4"/>
      <c r="AL25" s="11" t="s">
        <v>17</v>
      </c>
      <c r="AM25" s="1">
        <f>(AC28*AH25)+(AC31*AJ25)</f>
        <v>0</v>
      </c>
      <c r="AN25" s="176"/>
      <c r="AO25" s="15" t="s">
        <v>29</v>
      </c>
      <c r="AP25" s="15">
        <v>1</v>
      </c>
      <c r="AQ25" s="15">
        <f>1/(1+AP25)</f>
        <v>0.5</v>
      </c>
      <c r="AR25" s="15"/>
      <c r="AS25" s="4"/>
      <c r="AT25" s="11" t="s">
        <v>17</v>
      </c>
      <c r="AU25" s="1">
        <f>AR26</f>
        <v>0.5</v>
      </c>
      <c r="AV25" s="36"/>
      <c r="AW25" s="40" t="s">
        <v>63</v>
      </c>
      <c r="AX25" s="40">
        <v>0</v>
      </c>
      <c r="AY25" s="50"/>
    </row>
    <row r="26" spans="1:51">
      <c r="A26" s="166"/>
      <c r="B26" s="35" t="s">
        <v>3</v>
      </c>
      <c r="C26" s="37">
        <f>1/E24</f>
        <v>1</v>
      </c>
      <c r="D26" s="37">
        <f>1/E25</f>
        <v>1</v>
      </c>
      <c r="E26" s="2">
        <v>1</v>
      </c>
      <c r="F26" s="170"/>
      <c r="G26" s="35" t="s">
        <v>3</v>
      </c>
      <c r="H26" s="37">
        <f>C26/C27</f>
        <v>0.33333333333333331</v>
      </c>
      <c r="I26" s="37">
        <f>D26/D27</f>
        <v>0.33333333333333331</v>
      </c>
      <c r="J26" s="38">
        <f>E26/E27</f>
        <v>0.33333333333333331</v>
      </c>
      <c r="K26" s="37">
        <f>SUM(H26:J26)</f>
        <v>1</v>
      </c>
      <c r="L26" s="2">
        <f>K26/C29</f>
        <v>0.33333333333333331</v>
      </c>
      <c r="M26" s="24"/>
      <c r="N26" s="46"/>
      <c r="O26" s="58" t="s">
        <v>20</v>
      </c>
      <c r="P26" s="56" t="s">
        <v>80</v>
      </c>
      <c r="Q26" s="18"/>
      <c r="R26" s="11" t="s">
        <v>18</v>
      </c>
      <c r="S26" s="9">
        <v>0</v>
      </c>
      <c r="T26" s="9">
        <v>0</v>
      </c>
      <c r="U26" s="9">
        <v>0</v>
      </c>
      <c r="V26" s="19"/>
      <c r="W26" s="11" t="s">
        <v>18</v>
      </c>
      <c r="X26" s="1">
        <f>(S26*L24)+(T26*L25)+(U26*L26)</f>
        <v>0</v>
      </c>
      <c r="Y26" s="176"/>
      <c r="Z26" s="16" t="s">
        <v>35</v>
      </c>
      <c r="AA26" s="16" t="s">
        <v>44</v>
      </c>
      <c r="AB26" s="16">
        <v>1</v>
      </c>
      <c r="AC26" s="16">
        <f>AB26*AB25</f>
        <v>0.5</v>
      </c>
      <c r="AD26" s="4"/>
      <c r="AE26" s="11" t="s">
        <v>18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4"/>
      <c r="AL26" s="11" t="s">
        <v>18</v>
      </c>
      <c r="AM26" s="1">
        <f>(AC28*AH26)+(AC31*AJ26)</f>
        <v>0</v>
      </c>
      <c r="AN26" s="176"/>
      <c r="AO26" s="16" t="s">
        <v>45</v>
      </c>
      <c r="AP26" s="16" t="s">
        <v>44</v>
      </c>
      <c r="AQ26" s="16">
        <v>1</v>
      </c>
      <c r="AR26" s="16">
        <f>AQ26*AQ25</f>
        <v>0.5</v>
      </c>
      <c r="AS26" s="4"/>
      <c r="AT26" s="11" t="s">
        <v>18</v>
      </c>
      <c r="AU26" s="1">
        <f>AR27</f>
        <v>0.5</v>
      </c>
      <c r="AV26" s="36"/>
      <c r="AW26" s="40" t="s">
        <v>16</v>
      </c>
      <c r="AX26" s="41">
        <v>0</v>
      </c>
      <c r="AY26" s="50"/>
    </row>
    <row r="27" spans="1:51">
      <c r="A27" s="166"/>
      <c r="B27" s="72" t="s">
        <v>4</v>
      </c>
      <c r="C27" s="39">
        <f>SUM(C24:C26)</f>
        <v>3</v>
      </c>
      <c r="D27" s="39">
        <f>SUM(D24:D26)</f>
        <v>3</v>
      </c>
      <c r="E27" s="39">
        <f>SUM(E24:E26)</f>
        <v>3</v>
      </c>
      <c r="F27" s="170"/>
      <c r="G27" s="72" t="s">
        <v>4</v>
      </c>
      <c r="H27" s="39">
        <f>SUM(H24:H26)</f>
        <v>1</v>
      </c>
      <c r="I27" s="39">
        <f>SUM(I24:I26)</f>
        <v>1</v>
      </c>
      <c r="J27" s="39">
        <f>SUM(J24:J26)</f>
        <v>1</v>
      </c>
      <c r="K27" s="39">
        <f>SUM(K24:K26)</f>
        <v>3</v>
      </c>
      <c r="L27" s="39">
        <f>SUM(L24:L26)</f>
        <v>1</v>
      </c>
      <c r="M27" s="25"/>
      <c r="N27" s="46"/>
      <c r="O27" s="58" t="s">
        <v>21</v>
      </c>
      <c r="P27" s="56" t="s">
        <v>81</v>
      </c>
      <c r="Q27" s="18"/>
      <c r="R27" s="11" t="s">
        <v>20</v>
      </c>
      <c r="S27" s="9">
        <v>0</v>
      </c>
      <c r="T27" s="9">
        <v>0.5</v>
      </c>
      <c r="U27" s="9">
        <v>0</v>
      </c>
      <c r="V27" s="19"/>
      <c r="W27" s="11" t="s">
        <v>20</v>
      </c>
      <c r="X27" s="1">
        <f>(S27*L24)+(T27*L25)+(U27*L26)</f>
        <v>0.16666666666666666</v>
      </c>
      <c r="Y27" s="176"/>
      <c r="Z27" s="16" t="s">
        <v>36</v>
      </c>
      <c r="AA27" s="16" t="s">
        <v>44</v>
      </c>
      <c r="AB27" s="16">
        <v>1</v>
      </c>
      <c r="AC27" s="16">
        <f>AB27*AB25</f>
        <v>0.5</v>
      </c>
      <c r="AD27" s="4"/>
      <c r="AE27" s="11" t="s">
        <v>20</v>
      </c>
      <c r="AF27" s="28">
        <v>0</v>
      </c>
      <c r="AG27" s="28">
        <v>0</v>
      </c>
      <c r="AH27" s="28">
        <v>0</v>
      </c>
      <c r="AI27" s="28">
        <v>0</v>
      </c>
      <c r="AJ27" s="28"/>
      <c r="AK27" s="4"/>
      <c r="AL27" s="11" t="s">
        <v>20</v>
      </c>
      <c r="AM27" s="1">
        <v>0</v>
      </c>
      <c r="AN27" s="176"/>
      <c r="AO27" s="16" t="s">
        <v>58</v>
      </c>
      <c r="AP27" s="16" t="s">
        <v>44</v>
      </c>
      <c r="AQ27" s="16">
        <v>1</v>
      </c>
      <c r="AR27" s="16">
        <f>AQ27*AQ25</f>
        <v>0.5</v>
      </c>
      <c r="AS27" s="4"/>
      <c r="AT27" s="11" t="s">
        <v>20</v>
      </c>
      <c r="AU27" s="1">
        <f>AR29</f>
        <v>0.5</v>
      </c>
      <c r="AV27" s="36"/>
      <c r="AW27" s="42" t="s">
        <v>17</v>
      </c>
      <c r="AX27" s="42">
        <f>X25+AM25+AU25</f>
        <v>0.5</v>
      </c>
      <c r="AY27" s="50"/>
    </row>
    <row r="28" spans="1:51" ht="30">
      <c r="A28" s="166"/>
      <c r="B28" s="54"/>
      <c r="C28" s="54"/>
      <c r="D28" s="54"/>
      <c r="E28" s="54"/>
      <c r="F28" s="54"/>
      <c r="G28" s="54"/>
      <c r="H28" s="54"/>
      <c r="I28" s="54"/>
      <c r="J28" s="54"/>
      <c r="M28" s="47"/>
      <c r="N28" s="46"/>
      <c r="O28" s="58" t="s">
        <v>23</v>
      </c>
      <c r="P28" s="56" t="s">
        <v>83</v>
      </c>
      <c r="Q28" s="4"/>
      <c r="R28" s="11" t="s">
        <v>21</v>
      </c>
      <c r="S28" s="9">
        <v>0</v>
      </c>
      <c r="T28" s="9">
        <v>0</v>
      </c>
      <c r="U28" s="9">
        <v>0</v>
      </c>
      <c r="V28" s="19"/>
      <c r="W28" s="11" t="s">
        <v>21</v>
      </c>
      <c r="X28" s="1">
        <f>(S28*L24)+(T28*L25)+(U28*L26)</f>
        <v>0</v>
      </c>
      <c r="Y28" s="176"/>
      <c r="Z28" s="16" t="s">
        <v>37</v>
      </c>
      <c r="AA28" s="16" t="s">
        <v>44</v>
      </c>
      <c r="AB28" s="16">
        <v>1</v>
      </c>
      <c r="AC28" s="16">
        <f>AB28*AB25</f>
        <v>0.5</v>
      </c>
      <c r="AD28" s="4"/>
      <c r="AE28" s="11" t="s">
        <v>21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4"/>
      <c r="AL28" s="11" t="s">
        <v>21</v>
      </c>
      <c r="AM28" s="1">
        <v>0</v>
      </c>
      <c r="AN28" s="176"/>
      <c r="AO28" s="15" t="s">
        <v>30</v>
      </c>
      <c r="AP28" s="15">
        <v>1</v>
      </c>
      <c r="AQ28" s="15">
        <f>1/(1+AP28)</f>
        <v>0.5</v>
      </c>
      <c r="AR28" s="15"/>
      <c r="AS28" s="4"/>
      <c r="AT28" s="11" t="s">
        <v>21</v>
      </c>
      <c r="AU28" s="1">
        <f>AR30</f>
        <v>0.5</v>
      </c>
      <c r="AV28" s="36"/>
      <c r="AW28" s="42" t="s">
        <v>18</v>
      </c>
      <c r="AX28" s="42">
        <f>X26+AM26++AU26</f>
        <v>0.5</v>
      </c>
      <c r="AY28" s="50"/>
    </row>
    <row r="29" spans="1:51" ht="30">
      <c r="A29" s="166"/>
      <c r="B29" s="71" t="s">
        <v>6</v>
      </c>
      <c r="C29" s="35">
        <v>3</v>
      </c>
      <c r="D29" s="4"/>
      <c r="E29" s="4"/>
      <c r="F29" s="4"/>
      <c r="G29" s="4"/>
      <c r="H29" s="4"/>
      <c r="I29" s="4"/>
      <c r="J29" s="4"/>
      <c r="M29" s="4"/>
      <c r="N29" s="46"/>
      <c r="O29" s="58" t="s">
        <v>24</v>
      </c>
      <c r="P29" s="56" t="s">
        <v>84</v>
      </c>
      <c r="Q29" s="4"/>
      <c r="R29" s="11" t="s">
        <v>23</v>
      </c>
      <c r="S29" s="9">
        <v>0</v>
      </c>
      <c r="T29" s="9">
        <v>0</v>
      </c>
      <c r="U29" s="9">
        <v>0</v>
      </c>
      <c r="V29" s="19"/>
      <c r="W29" s="11" t="s">
        <v>23</v>
      </c>
      <c r="X29" s="1">
        <f>(S29*L24)+(T29*L25)+(U29*L26)</f>
        <v>0</v>
      </c>
      <c r="Y29" s="176"/>
      <c r="Z29" s="31" t="s">
        <v>96</v>
      </c>
      <c r="AA29" s="31">
        <v>1</v>
      </c>
      <c r="AB29" s="31">
        <f>1/(1+AA29)</f>
        <v>0.5</v>
      </c>
      <c r="AC29" s="31"/>
      <c r="AD29" s="4"/>
      <c r="AE29" s="11" t="s">
        <v>23</v>
      </c>
      <c r="AF29" s="28">
        <v>0</v>
      </c>
      <c r="AG29" s="28">
        <v>0</v>
      </c>
      <c r="AH29" s="28">
        <v>0</v>
      </c>
      <c r="AI29" s="28">
        <v>0</v>
      </c>
      <c r="AJ29" s="28">
        <v>0</v>
      </c>
      <c r="AK29" s="4"/>
      <c r="AL29" s="11" t="s">
        <v>23</v>
      </c>
      <c r="AM29" s="1">
        <f>(AC26*AF29)+(AC28*AH29)+(AC31*AJ29)</f>
        <v>0</v>
      </c>
      <c r="AN29" s="176"/>
      <c r="AO29" s="16" t="s">
        <v>59</v>
      </c>
      <c r="AP29" s="16" t="s">
        <v>44</v>
      </c>
      <c r="AQ29" s="16">
        <v>1</v>
      </c>
      <c r="AR29" s="16">
        <f>AQ29*AQ28</f>
        <v>0.5</v>
      </c>
      <c r="AS29" s="4"/>
      <c r="AT29" s="11" t="s">
        <v>23</v>
      </c>
      <c r="AU29" s="1">
        <f>AR32</f>
        <v>0.5</v>
      </c>
      <c r="AV29" s="36"/>
      <c r="AW29" s="41" t="s">
        <v>19</v>
      </c>
      <c r="AX29" s="41">
        <v>0</v>
      </c>
      <c r="AY29" s="50"/>
    </row>
    <row r="30" spans="1:51">
      <c r="A30" s="166"/>
      <c r="B30" s="53"/>
      <c r="C30" s="53"/>
      <c r="D30" s="53"/>
      <c r="E30" s="53"/>
      <c r="F30" s="53"/>
      <c r="G30" s="53"/>
      <c r="H30" s="53"/>
      <c r="I30" s="53"/>
      <c r="J30" s="53"/>
      <c r="M30" s="26"/>
      <c r="N30" s="46"/>
      <c r="O30" s="4"/>
      <c r="P30" s="4"/>
      <c r="Q30" s="4"/>
      <c r="R30" s="11" t="s">
        <v>24</v>
      </c>
      <c r="S30" s="9">
        <v>0</v>
      </c>
      <c r="T30" s="9">
        <v>0</v>
      </c>
      <c r="U30" s="9">
        <v>1</v>
      </c>
      <c r="V30" s="19"/>
      <c r="W30" s="11" t="s">
        <v>24</v>
      </c>
      <c r="X30" s="1">
        <f>(S30*L24)+(T30*67)+(U30*L26)</f>
        <v>0.33333333333333331</v>
      </c>
      <c r="Y30" s="176"/>
      <c r="Z30" s="16" t="s">
        <v>97</v>
      </c>
      <c r="AA30" s="16" t="s">
        <v>44</v>
      </c>
      <c r="AB30" s="16">
        <v>1</v>
      </c>
      <c r="AC30" s="16">
        <f>AB30*AB29</f>
        <v>0.5</v>
      </c>
      <c r="AD30" s="4"/>
      <c r="AE30" s="11" t="s">
        <v>24</v>
      </c>
      <c r="AF30" s="28">
        <v>0</v>
      </c>
      <c r="AG30" s="28">
        <v>0</v>
      </c>
      <c r="AH30" s="28">
        <v>0</v>
      </c>
      <c r="AI30" s="28">
        <v>0</v>
      </c>
      <c r="AJ30" s="28">
        <v>0</v>
      </c>
      <c r="AK30" s="4"/>
      <c r="AL30" s="11" t="s">
        <v>24</v>
      </c>
      <c r="AM30" s="1">
        <f>(AC26*AF30)+(AC27*AG30)+(AC28*AH30)+(AC31*AJ30)</f>
        <v>0</v>
      </c>
      <c r="AN30" s="176"/>
      <c r="AO30" s="16" t="s">
        <v>60</v>
      </c>
      <c r="AP30" s="16" t="s">
        <v>44</v>
      </c>
      <c r="AQ30" s="16">
        <v>1</v>
      </c>
      <c r="AR30" s="16">
        <f>AQ30*AQ28</f>
        <v>0.5</v>
      </c>
      <c r="AS30" s="4"/>
      <c r="AT30" s="11" t="s">
        <v>24</v>
      </c>
      <c r="AU30" s="1">
        <f>AR33</f>
        <v>0.5</v>
      </c>
      <c r="AV30" s="36"/>
      <c r="AW30" s="42" t="s">
        <v>20</v>
      </c>
      <c r="AX30" s="42">
        <f>X27+AM27+AU27</f>
        <v>0.66666666666666663</v>
      </c>
      <c r="AY30" s="50"/>
    </row>
    <row r="31" spans="1:51">
      <c r="A31" s="166"/>
      <c r="B31" s="183" t="s">
        <v>14</v>
      </c>
      <c r="C31" s="183"/>
      <c r="D31" s="4"/>
      <c r="E31" s="35" t="s">
        <v>38</v>
      </c>
      <c r="F31" s="35" t="s">
        <v>39</v>
      </c>
      <c r="G31" s="35" t="s">
        <v>40</v>
      </c>
      <c r="H31" s="10" t="s">
        <v>41</v>
      </c>
      <c r="I31" s="10" t="s">
        <v>42</v>
      </c>
      <c r="J31" s="4"/>
      <c r="M31" s="4"/>
      <c r="N31" s="46"/>
      <c r="O31" s="156" t="s">
        <v>112</v>
      </c>
      <c r="P31" s="157"/>
      <c r="Q31" s="4"/>
      <c r="R31" s="33"/>
      <c r="S31" s="25"/>
      <c r="T31" s="25"/>
      <c r="U31" s="25"/>
      <c r="V31" s="30"/>
      <c r="W31" s="29"/>
      <c r="X31" s="29"/>
      <c r="Y31" s="176"/>
      <c r="Z31" s="16" t="s">
        <v>98</v>
      </c>
      <c r="AA31" s="16" t="s">
        <v>44</v>
      </c>
      <c r="AB31" s="16">
        <v>1</v>
      </c>
      <c r="AC31" s="16">
        <f>AB31*AB29</f>
        <v>0.5</v>
      </c>
      <c r="AD31" s="4"/>
      <c r="AE31" s="29"/>
      <c r="AF31" s="25"/>
      <c r="AG31" s="25"/>
      <c r="AH31" s="25"/>
      <c r="AI31" s="25"/>
      <c r="AJ31" s="25"/>
      <c r="AK31" s="4"/>
      <c r="AL31" s="29"/>
      <c r="AM31" s="29"/>
      <c r="AN31" s="176"/>
      <c r="AO31" s="15" t="s">
        <v>31</v>
      </c>
      <c r="AP31" s="15">
        <v>1</v>
      </c>
      <c r="AQ31" s="15">
        <f>1/(1+AP31)</f>
        <v>0.5</v>
      </c>
      <c r="AR31" s="15"/>
      <c r="AS31" s="4"/>
      <c r="AT31" s="29"/>
      <c r="AU31" s="29"/>
      <c r="AV31" s="46"/>
      <c r="AW31" s="42" t="s">
        <v>21</v>
      </c>
      <c r="AX31" s="42">
        <f>X28+AM28+AU28</f>
        <v>0.5</v>
      </c>
      <c r="AY31" s="50"/>
    </row>
    <row r="32" spans="1:51" ht="30">
      <c r="A32" s="166"/>
      <c r="B32" s="71" t="s">
        <v>7</v>
      </c>
      <c r="C32" s="76">
        <f>SUM(L24*C27,L25*D27,L26*E27)</f>
        <v>3</v>
      </c>
      <c r="D32" s="4"/>
      <c r="E32" s="35">
        <v>1</v>
      </c>
      <c r="F32" s="35">
        <v>3</v>
      </c>
      <c r="G32" s="35">
        <v>5</v>
      </c>
      <c r="H32" s="35">
        <v>7</v>
      </c>
      <c r="I32" s="35">
        <v>9</v>
      </c>
      <c r="J32" s="4"/>
      <c r="M32" s="4"/>
      <c r="N32" s="46"/>
      <c r="O32" s="57" t="s">
        <v>99</v>
      </c>
      <c r="P32" s="56" t="s">
        <v>102</v>
      </c>
      <c r="Q32" s="4"/>
      <c r="R32" s="33"/>
      <c r="S32" s="25"/>
      <c r="T32" s="25"/>
      <c r="U32" s="25"/>
      <c r="V32" s="30"/>
      <c r="W32" s="29"/>
      <c r="X32" s="29"/>
      <c r="Y32" s="176"/>
      <c r="Z32" s="30"/>
      <c r="AA32" s="30"/>
      <c r="AB32" s="30"/>
      <c r="AC32" s="30"/>
      <c r="AD32" s="4"/>
      <c r="AE32" s="29"/>
      <c r="AF32" s="25"/>
      <c r="AG32" s="25"/>
      <c r="AH32" s="25"/>
      <c r="AI32" s="25"/>
      <c r="AJ32" s="25"/>
      <c r="AK32" s="4"/>
      <c r="AL32" s="156" t="s">
        <v>115</v>
      </c>
      <c r="AM32" s="157"/>
      <c r="AN32" s="176"/>
      <c r="AO32" s="16" t="s">
        <v>61</v>
      </c>
      <c r="AP32" s="16" t="s">
        <v>44</v>
      </c>
      <c r="AQ32" s="16">
        <v>1</v>
      </c>
      <c r="AR32" s="16">
        <f>AQ32*AQ31</f>
        <v>0.5</v>
      </c>
      <c r="AS32" s="4"/>
      <c r="AT32" s="29"/>
      <c r="AU32" s="29"/>
      <c r="AV32" s="46"/>
      <c r="AW32" s="41" t="s">
        <v>22</v>
      </c>
      <c r="AX32" s="41">
        <v>0</v>
      </c>
      <c r="AY32" s="50"/>
    </row>
    <row r="33" spans="1:51" ht="30">
      <c r="A33" s="166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26"/>
      <c r="N33" s="46"/>
      <c r="O33" s="57" t="s">
        <v>100</v>
      </c>
      <c r="P33" s="56" t="s">
        <v>103</v>
      </c>
      <c r="Q33" s="4"/>
      <c r="R33" s="4"/>
      <c r="S33" s="18"/>
      <c r="T33" s="18"/>
      <c r="U33" s="18"/>
      <c r="V33" s="19"/>
      <c r="W33" s="4"/>
      <c r="X33" s="4"/>
      <c r="Y33" s="176"/>
      <c r="Z33" s="30"/>
      <c r="AA33" s="30"/>
      <c r="AB33" s="30"/>
      <c r="AC33" s="30"/>
      <c r="AD33" s="4"/>
      <c r="AE33" s="29"/>
      <c r="AF33" s="25"/>
      <c r="AG33" s="25"/>
      <c r="AH33" s="25"/>
      <c r="AI33" s="25"/>
      <c r="AJ33" s="25"/>
      <c r="AK33" s="4"/>
      <c r="AL33" s="58" t="s">
        <v>34</v>
      </c>
      <c r="AM33" s="56" t="s">
        <v>87</v>
      </c>
      <c r="AN33" s="176"/>
      <c r="AO33" s="16" t="s">
        <v>62</v>
      </c>
      <c r="AP33" s="16" t="s">
        <v>44</v>
      </c>
      <c r="AQ33" s="16">
        <v>1</v>
      </c>
      <c r="AR33" s="16">
        <f>AQ33*AQ31</f>
        <v>0.5</v>
      </c>
      <c r="AS33" s="4"/>
      <c r="AT33" s="29"/>
      <c r="AU33" s="29"/>
      <c r="AV33" s="46"/>
      <c r="AW33" s="42" t="s">
        <v>23</v>
      </c>
      <c r="AX33" s="42">
        <f>X29+AM29+AU29</f>
        <v>0.5</v>
      </c>
      <c r="AY33" s="50"/>
    </row>
    <row r="34" spans="1:51" ht="30">
      <c r="A34" s="166"/>
      <c r="B34" s="185" t="s">
        <v>11</v>
      </c>
      <c r="C34" s="186"/>
      <c r="D34" s="6" t="s">
        <v>12</v>
      </c>
      <c r="E34" s="6">
        <v>1</v>
      </c>
      <c r="F34" s="6">
        <v>2</v>
      </c>
      <c r="G34" s="6">
        <v>3</v>
      </c>
      <c r="H34" s="6">
        <v>4</v>
      </c>
      <c r="I34" s="6">
        <v>5</v>
      </c>
      <c r="J34" s="6">
        <v>6</v>
      </c>
      <c r="K34" s="6">
        <v>7</v>
      </c>
      <c r="L34" s="6">
        <v>9</v>
      </c>
      <c r="M34" s="6">
        <v>10</v>
      </c>
      <c r="N34" s="46"/>
      <c r="O34" s="57" t="s">
        <v>101</v>
      </c>
      <c r="P34" s="56" t="s">
        <v>104</v>
      </c>
      <c r="Q34" s="4"/>
      <c r="R34" s="4"/>
      <c r="S34" s="18"/>
      <c r="T34" s="18"/>
      <c r="U34" s="18"/>
      <c r="V34" s="4"/>
      <c r="W34" s="4"/>
      <c r="X34" s="4"/>
      <c r="Y34" s="176"/>
      <c r="AB34" s="30"/>
      <c r="AC34" s="30"/>
      <c r="AD34" s="4"/>
      <c r="AE34" s="29"/>
      <c r="AF34" s="25"/>
      <c r="AG34" s="25"/>
      <c r="AH34" s="25"/>
      <c r="AI34" s="25"/>
      <c r="AJ34" s="25"/>
      <c r="AK34" s="4"/>
      <c r="AL34" s="58" t="s">
        <v>35</v>
      </c>
      <c r="AM34" s="56" t="s">
        <v>88</v>
      </c>
      <c r="AN34" s="176"/>
      <c r="AO34" s="19"/>
      <c r="AP34" s="19"/>
      <c r="AQ34" s="19"/>
      <c r="AR34" s="19"/>
      <c r="AS34" s="4"/>
      <c r="AT34" s="29"/>
      <c r="AU34" s="29"/>
      <c r="AV34" s="46"/>
      <c r="AW34" s="42" t="s">
        <v>24</v>
      </c>
      <c r="AX34" s="42">
        <f>X30+AM30+AU30</f>
        <v>0.83333333333333326</v>
      </c>
      <c r="AY34" s="50"/>
    </row>
    <row r="35" spans="1:51">
      <c r="A35" s="166"/>
      <c r="B35" s="187"/>
      <c r="C35" s="188"/>
      <c r="D35" s="6" t="s">
        <v>13</v>
      </c>
      <c r="E35" s="35">
        <v>0</v>
      </c>
      <c r="F35" s="35">
        <v>0</v>
      </c>
      <c r="G35" s="35">
        <v>0.57999999999999996</v>
      </c>
      <c r="H35" s="35">
        <v>0.9</v>
      </c>
      <c r="I35" s="35">
        <v>1.1200000000000001</v>
      </c>
      <c r="J35" s="35">
        <v>1.24</v>
      </c>
      <c r="K35" s="35">
        <v>1.32</v>
      </c>
      <c r="L35" s="35">
        <v>1.46</v>
      </c>
      <c r="M35" s="35">
        <v>1.49</v>
      </c>
      <c r="N35" s="46"/>
      <c r="Q35" s="4"/>
      <c r="R35" s="4"/>
      <c r="S35" s="18"/>
      <c r="T35" s="18"/>
      <c r="U35" s="18"/>
      <c r="V35" s="4"/>
      <c r="W35" s="4"/>
      <c r="X35" s="4"/>
      <c r="Y35" s="176"/>
      <c r="AB35" s="30"/>
      <c r="AC35" s="30"/>
      <c r="AD35" s="4"/>
      <c r="AE35" s="29"/>
      <c r="AF35" s="25"/>
      <c r="AG35" s="25"/>
      <c r="AH35" s="25"/>
      <c r="AI35" s="25"/>
      <c r="AJ35" s="25"/>
      <c r="AK35" s="4"/>
      <c r="AL35" s="58" t="s">
        <v>36</v>
      </c>
      <c r="AM35" s="56" t="s">
        <v>89</v>
      </c>
      <c r="AN35" s="176"/>
      <c r="AO35" s="30"/>
      <c r="AP35" s="30"/>
      <c r="AQ35" s="30"/>
      <c r="AR35" s="30"/>
      <c r="AS35" s="4"/>
      <c r="AT35" s="29"/>
      <c r="AU35" s="29"/>
      <c r="AV35" s="46"/>
      <c r="AW35" s="41" t="s">
        <v>25</v>
      </c>
      <c r="AX35" s="41">
        <v>0</v>
      </c>
      <c r="AY35" s="50"/>
    </row>
    <row r="36" spans="1:51">
      <c r="A36" s="166"/>
      <c r="B36" s="189" t="s">
        <v>9</v>
      </c>
      <c r="C36" s="190"/>
      <c r="D36" s="7">
        <v>0.57999999999999996</v>
      </c>
      <c r="E36" s="191"/>
      <c r="F36" s="192"/>
      <c r="G36" s="192"/>
      <c r="H36" s="192"/>
      <c r="I36" s="192"/>
      <c r="J36" s="192"/>
      <c r="K36" s="48"/>
      <c r="L36" s="48"/>
      <c r="M36" s="48"/>
      <c r="N36" s="46"/>
      <c r="Q36" s="4"/>
      <c r="R36" s="4"/>
      <c r="S36" s="18"/>
      <c r="T36" s="18"/>
      <c r="U36" s="18"/>
      <c r="V36" s="4"/>
      <c r="W36" s="4"/>
      <c r="X36" s="4"/>
      <c r="Y36" s="176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58" t="s">
        <v>37</v>
      </c>
      <c r="AM36" s="56" t="s">
        <v>90</v>
      </c>
      <c r="AN36" s="176"/>
      <c r="AO36" s="156" t="s">
        <v>113</v>
      </c>
      <c r="AP36" s="157"/>
      <c r="AQ36" s="4"/>
      <c r="AR36" s="4"/>
      <c r="AS36" s="4"/>
      <c r="AT36" s="4"/>
      <c r="AU36" s="4"/>
      <c r="AV36" s="46"/>
      <c r="AW36" s="4"/>
      <c r="AX36" s="4"/>
      <c r="AY36" s="50"/>
    </row>
    <row r="37" spans="1:51" ht="30">
      <c r="A37" s="166"/>
      <c r="B37" s="52"/>
      <c r="C37" s="52"/>
      <c r="D37" s="52"/>
      <c r="E37" s="52"/>
      <c r="H37" s="52"/>
      <c r="I37" s="52"/>
      <c r="J37" s="52"/>
      <c r="K37" s="52"/>
      <c r="L37" s="52"/>
      <c r="M37" s="47"/>
      <c r="N37" s="46"/>
      <c r="Q37" s="4"/>
      <c r="R37" s="4"/>
      <c r="S37" s="18"/>
      <c r="T37" s="18"/>
      <c r="U37" s="18"/>
      <c r="V37" s="4"/>
      <c r="W37" s="4"/>
      <c r="X37" s="4"/>
      <c r="Y37" s="176"/>
      <c r="Z37" s="4"/>
      <c r="AC37" s="4"/>
      <c r="AD37" s="4"/>
      <c r="AE37" s="4"/>
      <c r="AF37" s="4"/>
      <c r="AG37" s="4"/>
      <c r="AH37" s="4"/>
      <c r="AI37" s="4"/>
      <c r="AJ37" s="4"/>
      <c r="AK37" s="4"/>
      <c r="AL37" s="58" t="s">
        <v>96</v>
      </c>
      <c r="AM37" s="56" t="s">
        <v>91</v>
      </c>
      <c r="AN37" s="176"/>
      <c r="AO37" s="44" t="s">
        <v>29</v>
      </c>
      <c r="AP37" s="44" t="s">
        <v>76</v>
      </c>
      <c r="AQ37" s="4"/>
      <c r="AR37" s="4"/>
      <c r="AS37" s="4"/>
      <c r="AT37" s="4"/>
      <c r="AU37" s="4"/>
      <c r="AV37" s="46"/>
      <c r="AW37" s="4"/>
      <c r="AX37" s="4"/>
      <c r="AY37" s="50"/>
    </row>
    <row r="38" spans="1:51" ht="30">
      <c r="A38" s="166"/>
      <c r="B38" s="161" t="s">
        <v>15</v>
      </c>
      <c r="C38" s="161"/>
      <c r="D38" s="161"/>
      <c r="E38" s="4"/>
      <c r="H38" s="4"/>
      <c r="I38" s="4"/>
      <c r="J38" s="4"/>
      <c r="K38" s="4"/>
      <c r="L38" s="4"/>
      <c r="M38" s="4"/>
      <c r="N38" s="46"/>
      <c r="Q38" s="4"/>
      <c r="R38" s="4"/>
      <c r="S38" s="18"/>
      <c r="T38" s="18"/>
      <c r="U38" s="18"/>
      <c r="V38" s="4"/>
      <c r="W38" s="4"/>
      <c r="X38" s="4"/>
      <c r="Y38" s="176"/>
      <c r="Z38" s="162" t="s">
        <v>138</v>
      </c>
      <c r="AA38" s="163"/>
      <c r="AC38" s="4"/>
      <c r="AD38" s="4"/>
      <c r="AE38" s="4"/>
      <c r="AF38" s="4"/>
      <c r="AG38" s="4"/>
      <c r="AH38" s="4"/>
      <c r="AI38" s="4"/>
      <c r="AJ38" s="4"/>
      <c r="AK38" s="4"/>
      <c r="AL38" s="58" t="s">
        <v>97</v>
      </c>
      <c r="AM38" s="56" t="s">
        <v>92</v>
      </c>
      <c r="AN38" s="176"/>
      <c r="AO38" s="44" t="s">
        <v>30</v>
      </c>
      <c r="AP38" s="44" t="s">
        <v>79</v>
      </c>
      <c r="AQ38" s="4"/>
      <c r="AR38" s="4"/>
      <c r="AS38" s="4"/>
      <c r="AT38" s="4"/>
      <c r="AU38" s="4"/>
      <c r="AV38" s="46"/>
      <c r="AW38" s="4"/>
      <c r="AX38" s="4"/>
      <c r="AY38" s="50"/>
    </row>
    <row r="39" spans="1:51" ht="30">
      <c r="A39" s="166"/>
      <c r="B39" s="5" t="s">
        <v>10</v>
      </c>
      <c r="C39" s="8">
        <f>(C32-3)/3</f>
        <v>0</v>
      </c>
      <c r="D39" s="77">
        <f>C39*100</f>
        <v>0</v>
      </c>
      <c r="E39" s="4"/>
      <c r="H39" s="4"/>
      <c r="I39" s="4"/>
      <c r="J39" s="4"/>
      <c r="K39" s="4"/>
      <c r="L39" s="4"/>
      <c r="M39" s="4"/>
      <c r="N39" s="46"/>
      <c r="Q39" s="4"/>
      <c r="R39" s="4"/>
      <c r="S39" s="18"/>
      <c r="T39" s="18"/>
      <c r="U39" s="18"/>
      <c r="V39" s="4"/>
      <c r="W39" s="4"/>
      <c r="X39" s="4"/>
      <c r="Y39" s="176"/>
      <c r="Z39" s="14" t="s">
        <v>139</v>
      </c>
      <c r="AA39" s="14" t="s">
        <v>141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58" t="s">
        <v>98</v>
      </c>
      <c r="AM39" s="56" t="s">
        <v>93</v>
      </c>
      <c r="AN39" s="176"/>
      <c r="AO39" s="44" t="s">
        <v>31</v>
      </c>
      <c r="AP39" s="44" t="s">
        <v>82</v>
      </c>
      <c r="AQ39" s="4"/>
      <c r="AR39" s="4"/>
      <c r="AS39" s="4"/>
      <c r="AT39" s="4"/>
      <c r="AU39" s="4"/>
      <c r="AV39" s="46"/>
      <c r="AW39" s="4"/>
      <c r="AX39" s="4"/>
      <c r="AY39" s="50"/>
    </row>
    <row r="40" spans="1:51">
      <c r="A40" s="167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69"/>
      <c r="N40" s="49"/>
      <c r="O40" s="69"/>
      <c r="P40" s="69"/>
      <c r="Q40" s="69"/>
      <c r="R40" s="69"/>
      <c r="S40" s="79"/>
      <c r="T40" s="79"/>
      <c r="U40" s="79"/>
      <c r="V40" s="69"/>
      <c r="W40" s="69"/>
      <c r="X40" s="69"/>
      <c r="Y40" s="177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51"/>
    </row>
    <row r="42" spans="1:51" ht="20">
      <c r="A42" s="165"/>
      <c r="B42" s="168" t="s">
        <v>160</v>
      </c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9"/>
    </row>
    <row r="43" spans="1:51" ht="36" customHeight="1">
      <c r="A43" s="166"/>
      <c r="B43" s="35" t="s">
        <v>0</v>
      </c>
      <c r="C43" s="35" t="s">
        <v>1</v>
      </c>
      <c r="D43" s="35" t="s">
        <v>2</v>
      </c>
      <c r="E43" s="35" t="s">
        <v>3</v>
      </c>
      <c r="F43" s="170" t="s">
        <v>8</v>
      </c>
      <c r="G43" s="35" t="s">
        <v>0</v>
      </c>
      <c r="H43" s="35" t="s">
        <v>1</v>
      </c>
      <c r="I43" s="35" t="s">
        <v>2</v>
      </c>
      <c r="J43" s="35" t="s">
        <v>3</v>
      </c>
      <c r="K43" s="35" t="s">
        <v>4</v>
      </c>
      <c r="L43" s="10" t="s">
        <v>5</v>
      </c>
      <c r="M43" s="23"/>
      <c r="N43" s="46"/>
      <c r="O43" s="156" t="s">
        <v>114</v>
      </c>
      <c r="P43" s="157"/>
      <c r="Q43" s="3"/>
      <c r="R43" s="171" t="s">
        <v>46</v>
      </c>
      <c r="S43" s="172"/>
      <c r="T43" s="172"/>
      <c r="U43" s="173"/>
      <c r="V43" s="3"/>
      <c r="W43" s="174" t="s">
        <v>52</v>
      </c>
      <c r="X43" s="175"/>
      <c r="Y43" s="176"/>
      <c r="Z43" s="178" t="s">
        <v>48</v>
      </c>
      <c r="AA43" s="179"/>
      <c r="AB43" s="179"/>
      <c r="AC43" s="180"/>
      <c r="AD43" s="3"/>
      <c r="AE43" s="178" t="s">
        <v>54</v>
      </c>
      <c r="AF43" s="179"/>
      <c r="AG43" s="179"/>
      <c r="AH43" s="179"/>
      <c r="AI43" s="179"/>
      <c r="AJ43" s="180"/>
      <c r="AK43" s="3"/>
      <c r="AL43" s="174" t="s">
        <v>55</v>
      </c>
      <c r="AM43" s="175"/>
      <c r="AN43" s="176"/>
      <c r="AO43" s="178" t="s">
        <v>49</v>
      </c>
      <c r="AP43" s="179"/>
      <c r="AQ43" s="179"/>
      <c r="AR43" s="180"/>
      <c r="AS43" s="4"/>
      <c r="AT43" s="174" t="s">
        <v>51</v>
      </c>
      <c r="AU43" s="175"/>
      <c r="AV43" s="36"/>
      <c r="AW43" s="174" t="s">
        <v>27</v>
      </c>
      <c r="AX43" s="175"/>
      <c r="AY43" s="50"/>
    </row>
    <row r="44" spans="1:51">
      <c r="A44" s="166"/>
      <c r="B44" s="35" t="s">
        <v>1</v>
      </c>
      <c r="C44" s="2">
        <v>1</v>
      </c>
      <c r="D44" s="37">
        <v>1</v>
      </c>
      <c r="E44" s="37">
        <v>1</v>
      </c>
      <c r="F44" s="170"/>
      <c r="G44" s="35" t="s">
        <v>1</v>
      </c>
      <c r="H44" s="38">
        <f>C44/C47</f>
        <v>0.33333333333333331</v>
      </c>
      <c r="I44" s="37">
        <f>D44/D47</f>
        <v>0.33333333333333331</v>
      </c>
      <c r="J44" s="37">
        <f>E44/E47</f>
        <v>0.33333333333333331</v>
      </c>
      <c r="K44" s="37">
        <f>SUM(H44:J44)</f>
        <v>1</v>
      </c>
      <c r="L44" s="2">
        <f>K44/C49</f>
        <v>0.33333333333333331</v>
      </c>
      <c r="M44" s="24"/>
      <c r="N44" s="46"/>
      <c r="O44" s="58" t="s">
        <v>17</v>
      </c>
      <c r="P44" s="56" t="s">
        <v>78</v>
      </c>
      <c r="Q44" s="18"/>
      <c r="R44" s="17" t="s">
        <v>26</v>
      </c>
      <c r="S44" s="35" t="s">
        <v>1</v>
      </c>
      <c r="T44" s="35" t="s">
        <v>2</v>
      </c>
      <c r="U44" s="35" t="s">
        <v>3</v>
      </c>
      <c r="V44" s="13"/>
      <c r="W44" s="32" t="s">
        <v>26</v>
      </c>
      <c r="X44" s="72" t="s">
        <v>53</v>
      </c>
      <c r="Y44" s="176"/>
      <c r="Z44" s="35" t="s">
        <v>32</v>
      </c>
      <c r="AA44" s="71" t="s">
        <v>47</v>
      </c>
      <c r="AB44" s="178" t="s">
        <v>43</v>
      </c>
      <c r="AC44" s="180"/>
      <c r="AD44" s="4"/>
      <c r="AE44" s="10" t="s">
        <v>26</v>
      </c>
      <c r="AF44" s="35" t="s">
        <v>35</v>
      </c>
      <c r="AG44" s="35" t="s">
        <v>36</v>
      </c>
      <c r="AH44" s="35" t="s">
        <v>37</v>
      </c>
      <c r="AI44" s="35" t="s">
        <v>97</v>
      </c>
      <c r="AJ44" s="35" t="s">
        <v>98</v>
      </c>
      <c r="AK44" s="4"/>
      <c r="AL44" s="10" t="s">
        <v>26</v>
      </c>
      <c r="AM44" s="72" t="s">
        <v>53</v>
      </c>
      <c r="AN44" s="176"/>
      <c r="AO44" s="10" t="s">
        <v>28</v>
      </c>
      <c r="AP44" s="10" t="s">
        <v>47</v>
      </c>
      <c r="AQ44" s="181" t="s">
        <v>43</v>
      </c>
      <c r="AR44" s="182"/>
      <c r="AS44" s="4"/>
      <c r="AT44" s="35" t="s">
        <v>26</v>
      </c>
      <c r="AU44" s="72" t="s">
        <v>53</v>
      </c>
      <c r="AV44" s="36"/>
      <c r="AW44" s="71" t="s">
        <v>26</v>
      </c>
      <c r="AX44" s="71" t="s">
        <v>50</v>
      </c>
      <c r="AY44" s="50"/>
    </row>
    <row r="45" spans="1:51">
      <c r="A45" s="166"/>
      <c r="B45" s="35" t="s">
        <v>2</v>
      </c>
      <c r="C45" s="37">
        <f>1/D44</f>
        <v>1</v>
      </c>
      <c r="D45" s="2">
        <v>1</v>
      </c>
      <c r="E45" s="37">
        <v>1</v>
      </c>
      <c r="F45" s="170"/>
      <c r="G45" s="35" t="s">
        <v>2</v>
      </c>
      <c r="H45" s="37">
        <f>C45/C47</f>
        <v>0.33333333333333331</v>
      </c>
      <c r="I45" s="38">
        <f>D45/D47</f>
        <v>0.33333333333333331</v>
      </c>
      <c r="J45" s="37">
        <f>E45/E47</f>
        <v>0.33333333333333331</v>
      </c>
      <c r="K45" s="37">
        <f>SUM(H45:J45)</f>
        <v>1</v>
      </c>
      <c r="L45" s="2">
        <f>K45/C49</f>
        <v>0.33333333333333331</v>
      </c>
      <c r="M45" s="24"/>
      <c r="N45" s="46"/>
      <c r="O45" s="58" t="s">
        <v>18</v>
      </c>
      <c r="P45" s="56" t="s">
        <v>77</v>
      </c>
      <c r="Q45" s="18"/>
      <c r="R45" s="11" t="s">
        <v>17</v>
      </c>
      <c r="S45" s="9">
        <v>1</v>
      </c>
      <c r="T45" s="9">
        <v>0</v>
      </c>
      <c r="U45" s="9">
        <v>0</v>
      </c>
      <c r="V45" s="3"/>
      <c r="W45" s="11" t="s">
        <v>17</v>
      </c>
      <c r="X45" s="1">
        <f>(S45*L44)+(T45*L45)+(U45*L46)</f>
        <v>0.33333333333333331</v>
      </c>
      <c r="Y45" s="176"/>
      <c r="Z45" s="15" t="s">
        <v>34</v>
      </c>
      <c r="AA45" s="15">
        <v>1</v>
      </c>
      <c r="AB45" s="15">
        <f>1/(1+AA45)</f>
        <v>0.5</v>
      </c>
      <c r="AC45" s="15"/>
      <c r="AD45" s="4"/>
      <c r="AE45" s="11" t="s">
        <v>17</v>
      </c>
      <c r="AF45" s="28">
        <v>0</v>
      </c>
      <c r="AG45" s="28">
        <v>0</v>
      </c>
      <c r="AH45" s="28">
        <v>1</v>
      </c>
      <c r="AI45" s="28">
        <v>0</v>
      </c>
      <c r="AJ45" s="28">
        <v>0</v>
      </c>
      <c r="AK45" s="4"/>
      <c r="AL45" s="11" t="s">
        <v>17</v>
      </c>
      <c r="AM45" s="1">
        <f>(AF45*AC46)+(AG45*AC47)+(AC48*AH45)+(AI45*AC50)+(AC51*AJ45)</f>
        <v>0.5</v>
      </c>
      <c r="AN45" s="176"/>
      <c r="AO45" s="15" t="s">
        <v>29</v>
      </c>
      <c r="AP45" s="15">
        <v>1</v>
      </c>
      <c r="AQ45" s="15">
        <f>1/(1+AP45)</f>
        <v>0.5</v>
      </c>
      <c r="AR45" s="15"/>
      <c r="AS45" s="4"/>
      <c r="AT45" s="11" t="s">
        <v>17</v>
      </c>
      <c r="AU45" s="1">
        <f>AR46</f>
        <v>0.5</v>
      </c>
      <c r="AV45" s="36"/>
      <c r="AW45" s="40" t="s">
        <v>63</v>
      </c>
      <c r="AX45" s="40">
        <v>0</v>
      </c>
      <c r="AY45" s="50"/>
    </row>
    <row r="46" spans="1:51">
      <c r="A46" s="166"/>
      <c r="B46" s="35" t="s">
        <v>3</v>
      </c>
      <c r="C46" s="37">
        <f>1/E44</f>
        <v>1</v>
      </c>
      <c r="D46" s="37">
        <f>1/E45</f>
        <v>1</v>
      </c>
      <c r="E46" s="2">
        <v>1</v>
      </c>
      <c r="F46" s="170"/>
      <c r="G46" s="35" t="s">
        <v>3</v>
      </c>
      <c r="H46" s="37">
        <f>C46/C47</f>
        <v>0.33333333333333331</v>
      </c>
      <c r="I46" s="37">
        <f>D46/D47</f>
        <v>0.33333333333333331</v>
      </c>
      <c r="J46" s="38">
        <f>E46/E47</f>
        <v>0.33333333333333331</v>
      </c>
      <c r="K46" s="37">
        <f>SUM(H46:J46)</f>
        <v>1</v>
      </c>
      <c r="L46" s="2">
        <f>K46/C49</f>
        <v>0.33333333333333331</v>
      </c>
      <c r="M46" s="24"/>
      <c r="N46" s="46"/>
      <c r="O46" s="58" t="s">
        <v>20</v>
      </c>
      <c r="P46" s="56" t="s">
        <v>80</v>
      </c>
      <c r="Q46" s="18"/>
      <c r="R46" s="11" t="s">
        <v>18</v>
      </c>
      <c r="S46" s="9">
        <v>0</v>
      </c>
      <c r="T46" s="9">
        <v>0</v>
      </c>
      <c r="U46" s="9">
        <v>0</v>
      </c>
      <c r="V46" s="19"/>
      <c r="W46" s="11" t="s">
        <v>18</v>
      </c>
      <c r="X46" s="1">
        <f>(S46*L44)+(T46*L45)+(U46*L46)</f>
        <v>0</v>
      </c>
      <c r="Y46" s="176"/>
      <c r="Z46" s="16" t="s">
        <v>35</v>
      </c>
      <c r="AA46" s="16" t="s">
        <v>44</v>
      </c>
      <c r="AB46" s="16">
        <v>1</v>
      </c>
      <c r="AC46" s="16">
        <f>AB46*AB45</f>
        <v>0.5</v>
      </c>
      <c r="AD46" s="4"/>
      <c r="AE46" s="11" t="s">
        <v>18</v>
      </c>
      <c r="AF46" s="28">
        <v>0</v>
      </c>
      <c r="AG46" s="28">
        <v>0</v>
      </c>
      <c r="AH46" s="28">
        <v>-1</v>
      </c>
      <c r="AI46" s="28">
        <v>0</v>
      </c>
      <c r="AJ46" s="28">
        <v>0</v>
      </c>
      <c r="AK46" s="4"/>
      <c r="AL46" s="11" t="s">
        <v>18</v>
      </c>
      <c r="AM46" s="1">
        <f>(AF46*AC46)+(AG46*AC47)+(AC48*AH46)+(AI46*AC50)+(AC51*AJ46)</f>
        <v>-0.5</v>
      </c>
      <c r="AN46" s="176"/>
      <c r="AO46" s="16" t="s">
        <v>45</v>
      </c>
      <c r="AP46" s="16" t="s">
        <v>44</v>
      </c>
      <c r="AQ46" s="16">
        <v>1</v>
      </c>
      <c r="AR46" s="16">
        <f>AQ46*AQ45</f>
        <v>0.5</v>
      </c>
      <c r="AS46" s="4"/>
      <c r="AT46" s="11" t="s">
        <v>18</v>
      </c>
      <c r="AU46" s="1">
        <f>AR47</f>
        <v>0.5</v>
      </c>
      <c r="AV46" s="36"/>
      <c r="AW46" s="40" t="s">
        <v>16</v>
      </c>
      <c r="AX46" s="41">
        <v>0</v>
      </c>
      <c r="AY46" s="50"/>
    </row>
    <row r="47" spans="1:51">
      <c r="A47" s="166"/>
      <c r="B47" s="72" t="s">
        <v>4</v>
      </c>
      <c r="C47" s="39">
        <f>SUM(C44:C46)</f>
        <v>3</v>
      </c>
      <c r="D47" s="39">
        <f>SUM(D44:D46)</f>
        <v>3</v>
      </c>
      <c r="E47" s="39">
        <f>SUM(E44:E46)</f>
        <v>3</v>
      </c>
      <c r="F47" s="170"/>
      <c r="G47" s="72" t="s">
        <v>4</v>
      </c>
      <c r="H47" s="39">
        <f>SUM(H44:H46)</f>
        <v>1</v>
      </c>
      <c r="I47" s="39">
        <f>SUM(I44:I46)</f>
        <v>1</v>
      </c>
      <c r="J47" s="39">
        <f>SUM(J44:J46)</f>
        <v>1</v>
      </c>
      <c r="K47" s="39">
        <f>SUM(K44:K46)</f>
        <v>3</v>
      </c>
      <c r="L47" s="39">
        <f>SUM(L44:L46)</f>
        <v>1</v>
      </c>
      <c r="M47" s="25"/>
      <c r="N47" s="46"/>
      <c r="O47" s="58" t="s">
        <v>21</v>
      </c>
      <c r="P47" s="56" t="s">
        <v>81</v>
      </c>
      <c r="Q47" s="18"/>
      <c r="R47" s="11" t="s">
        <v>20</v>
      </c>
      <c r="S47" s="9">
        <v>0</v>
      </c>
      <c r="T47" s="9">
        <v>0</v>
      </c>
      <c r="U47" s="9">
        <v>0</v>
      </c>
      <c r="V47" s="19"/>
      <c r="W47" s="11" t="s">
        <v>20</v>
      </c>
      <c r="X47" s="1">
        <f>(S47*L44)+(T47*L45)+(U47*L46)</f>
        <v>0</v>
      </c>
      <c r="Y47" s="176"/>
      <c r="Z47" s="16" t="s">
        <v>36</v>
      </c>
      <c r="AA47" s="16" t="s">
        <v>44</v>
      </c>
      <c r="AB47" s="16">
        <v>1</v>
      </c>
      <c r="AC47" s="16">
        <f>AB47*AB45</f>
        <v>0.5</v>
      </c>
      <c r="AD47" s="4"/>
      <c r="AE47" s="11" t="s">
        <v>20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4"/>
      <c r="AL47" s="11" t="s">
        <v>20</v>
      </c>
      <c r="AM47" s="1">
        <f>(AF47*AC46)+(AG47*AC47)+(AH47*AC48)+(AI47*AC50)+(AJ47*AC51)</f>
        <v>0</v>
      </c>
      <c r="AN47" s="176"/>
      <c r="AO47" s="16" t="s">
        <v>58</v>
      </c>
      <c r="AP47" s="16" t="s">
        <v>44</v>
      </c>
      <c r="AQ47" s="16">
        <v>1</v>
      </c>
      <c r="AR47" s="16">
        <f>AQ47*AQ45</f>
        <v>0.5</v>
      </c>
      <c r="AS47" s="4"/>
      <c r="AT47" s="11" t="s">
        <v>20</v>
      </c>
      <c r="AU47" s="1">
        <f>AR49</f>
        <v>0.5</v>
      </c>
      <c r="AV47" s="36"/>
      <c r="AW47" s="42" t="s">
        <v>17</v>
      </c>
      <c r="AX47" s="42">
        <f>X45+AM45+AU45</f>
        <v>1.3333333333333333</v>
      </c>
      <c r="AY47" s="50"/>
    </row>
    <row r="48" spans="1:51" ht="30">
      <c r="A48" s="166"/>
      <c r="B48" s="54"/>
      <c r="C48" s="54"/>
      <c r="D48" s="54"/>
      <c r="E48" s="54"/>
      <c r="F48" s="54"/>
      <c r="G48" s="54"/>
      <c r="H48" s="54"/>
      <c r="I48" s="54"/>
      <c r="J48" s="54"/>
      <c r="M48" s="47"/>
      <c r="N48" s="46"/>
      <c r="O48" s="58" t="s">
        <v>23</v>
      </c>
      <c r="P48" s="56" t="s">
        <v>83</v>
      </c>
      <c r="Q48" s="4"/>
      <c r="R48" s="11" t="s">
        <v>21</v>
      </c>
      <c r="S48" s="9">
        <v>0</v>
      </c>
      <c r="T48" s="9">
        <v>-1</v>
      </c>
      <c r="U48" s="9">
        <v>0</v>
      </c>
      <c r="V48" s="19"/>
      <c r="W48" s="11" t="s">
        <v>21</v>
      </c>
      <c r="X48" s="1">
        <f>(S48*L44)+(T48*L45)+(U48*L46)</f>
        <v>-0.33333333333333331</v>
      </c>
      <c r="Y48" s="176"/>
      <c r="Z48" s="16" t="s">
        <v>37</v>
      </c>
      <c r="AA48" s="16" t="s">
        <v>44</v>
      </c>
      <c r="AB48" s="16">
        <v>1</v>
      </c>
      <c r="AC48" s="16">
        <f>AB48*AB45</f>
        <v>0.5</v>
      </c>
      <c r="AD48" s="4"/>
      <c r="AE48" s="11" t="s">
        <v>21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4"/>
      <c r="AL48" s="11" t="s">
        <v>21</v>
      </c>
      <c r="AM48" s="1">
        <f>(AF48*AC46)+(AG48*AC47)+(AH48*AC48)+(AI48*AC50)+(AJ48*AC51)</f>
        <v>0</v>
      </c>
      <c r="AN48" s="176"/>
      <c r="AO48" s="15" t="s">
        <v>30</v>
      </c>
      <c r="AP48" s="15">
        <v>1</v>
      </c>
      <c r="AQ48" s="15">
        <f>1/(1+AP48)</f>
        <v>0.5</v>
      </c>
      <c r="AR48" s="15"/>
      <c r="AS48" s="4"/>
      <c r="AT48" s="11" t="s">
        <v>21</v>
      </c>
      <c r="AU48" s="1">
        <f>AR50</f>
        <v>0.5</v>
      </c>
      <c r="AV48" s="36"/>
      <c r="AW48" s="42" t="s">
        <v>18</v>
      </c>
      <c r="AX48" s="42">
        <f>X46+AM46++AU46</f>
        <v>0</v>
      </c>
      <c r="AY48" s="50"/>
    </row>
    <row r="49" spans="1:51" ht="30">
      <c r="A49" s="166"/>
      <c r="B49" s="71" t="s">
        <v>6</v>
      </c>
      <c r="C49" s="35">
        <v>3</v>
      </c>
      <c r="D49" s="4"/>
      <c r="E49" s="4"/>
      <c r="F49" s="4"/>
      <c r="G49" s="4"/>
      <c r="H49" s="4"/>
      <c r="I49" s="4"/>
      <c r="J49" s="4"/>
      <c r="M49" s="4"/>
      <c r="N49" s="46"/>
      <c r="O49" s="58" t="s">
        <v>24</v>
      </c>
      <c r="P49" s="56" t="s">
        <v>84</v>
      </c>
      <c r="Q49" s="4"/>
      <c r="R49" s="11" t="s">
        <v>23</v>
      </c>
      <c r="S49" s="9">
        <v>0</v>
      </c>
      <c r="T49" s="9">
        <v>0</v>
      </c>
      <c r="U49" s="9">
        <v>-0.5</v>
      </c>
      <c r="V49" s="19"/>
      <c r="W49" s="11" t="s">
        <v>23</v>
      </c>
      <c r="X49" s="1">
        <f>(S49*L44)+(T49*L45)+(U49*L46)</f>
        <v>-0.16666666666666666</v>
      </c>
      <c r="Y49" s="176"/>
      <c r="Z49" s="31" t="s">
        <v>96</v>
      </c>
      <c r="AA49" s="31">
        <v>1</v>
      </c>
      <c r="AB49" s="31">
        <f>1/(1+AA49)</f>
        <v>0.5</v>
      </c>
      <c r="AC49" s="31"/>
      <c r="AD49" s="4"/>
      <c r="AE49" s="11" t="s">
        <v>23</v>
      </c>
      <c r="AF49" s="28">
        <v>0</v>
      </c>
      <c r="AG49" s="28">
        <v>0</v>
      </c>
      <c r="AH49" s="28">
        <v>1</v>
      </c>
      <c r="AI49" s="28">
        <v>0</v>
      </c>
      <c r="AJ49" s="28">
        <v>0</v>
      </c>
      <c r="AK49" s="4"/>
      <c r="AL49" s="11" t="s">
        <v>23</v>
      </c>
      <c r="AM49" s="1">
        <f>(AC46*AF49)+(AG49*AC47)+(AC48*AH49)+(AI49*AC50)+(AC51*AJ49)</f>
        <v>0.5</v>
      </c>
      <c r="AN49" s="176"/>
      <c r="AO49" s="16" t="s">
        <v>59</v>
      </c>
      <c r="AP49" s="16" t="s">
        <v>44</v>
      </c>
      <c r="AQ49" s="16">
        <v>1</v>
      </c>
      <c r="AR49" s="16">
        <f>AQ49*AQ48</f>
        <v>0.5</v>
      </c>
      <c r="AS49" s="4"/>
      <c r="AT49" s="11" t="s">
        <v>23</v>
      </c>
      <c r="AU49" s="1">
        <f>AR52</f>
        <v>0.5</v>
      </c>
      <c r="AV49" s="36"/>
      <c r="AW49" s="41" t="s">
        <v>19</v>
      </c>
      <c r="AX49" s="41">
        <v>0</v>
      </c>
      <c r="AY49" s="50"/>
    </row>
    <row r="50" spans="1:51">
      <c r="A50" s="166"/>
      <c r="B50" s="53"/>
      <c r="C50" s="53"/>
      <c r="D50" s="53"/>
      <c r="E50" s="53"/>
      <c r="F50" s="53"/>
      <c r="G50" s="53"/>
      <c r="H50" s="53"/>
      <c r="I50" s="53"/>
      <c r="J50" s="53"/>
      <c r="M50" s="26"/>
      <c r="N50" s="46"/>
      <c r="O50" s="4"/>
      <c r="P50" s="4"/>
      <c r="Q50" s="4"/>
      <c r="R50" s="11" t="s">
        <v>24</v>
      </c>
      <c r="S50" s="9">
        <v>0</v>
      </c>
      <c r="T50" s="9">
        <v>0</v>
      </c>
      <c r="U50" s="9">
        <v>0</v>
      </c>
      <c r="V50" s="19"/>
      <c r="W50" s="11" t="s">
        <v>24</v>
      </c>
      <c r="X50" s="1">
        <f>(S50*L44)+(T50*67)+(U50*L46)</f>
        <v>0</v>
      </c>
      <c r="Y50" s="176"/>
      <c r="Z50" s="16" t="s">
        <v>97</v>
      </c>
      <c r="AA50" s="16" t="s">
        <v>44</v>
      </c>
      <c r="AB50" s="16">
        <v>1</v>
      </c>
      <c r="AC50" s="16">
        <f>AB50*AB49</f>
        <v>0.5</v>
      </c>
      <c r="AD50" s="4"/>
      <c r="AE50" s="11" t="s">
        <v>24</v>
      </c>
      <c r="AF50" s="28">
        <v>0</v>
      </c>
      <c r="AG50" s="28">
        <v>0</v>
      </c>
      <c r="AH50" s="28">
        <v>-1</v>
      </c>
      <c r="AI50" s="28">
        <v>0</v>
      </c>
      <c r="AJ50" s="28">
        <v>0</v>
      </c>
      <c r="AK50" s="4"/>
      <c r="AL50" s="11" t="s">
        <v>24</v>
      </c>
      <c r="AM50" s="1">
        <f>(AC46*AF50)+(AC47*AG50)+(AC48*AH50)+(AI50*AC50)+(AC51*AJ50)</f>
        <v>-0.5</v>
      </c>
      <c r="AN50" s="176"/>
      <c r="AO50" s="16" t="s">
        <v>60</v>
      </c>
      <c r="AP50" s="16" t="s">
        <v>44</v>
      </c>
      <c r="AQ50" s="16">
        <v>1</v>
      </c>
      <c r="AR50" s="16">
        <f>AQ50*AQ48</f>
        <v>0.5</v>
      </c>
      <c r="AS50" s="4"/>
      <c r="AT50" s="11" t="s">
        <v>24</v>
      </c>
      <c r="AU50" s="1">
        <f>AR53</f>
        <v>0.5</v>
      </c>
      <c r="AV50" s="36"/>
      <c r="AW50" s="42" t="s">
        <v>20</v>
      </c>
      <c r="AX50" s="42">
        <f>X47+AM47+AU47</f>
        <v>0.5</v>
      </c>
      <c r="AY50" s="50"/>
    </row>
    <row r="51" spans="1:51">
      <c r="A51" s="166"/>
      <c r="B51" s="183" t="s">
        <v>14</v>
      </c>
      <c r="C51" s="183"/>
      <c r="D51" s="4"/>
      <c r="E51" s="35" t="s">
        <v>38</v>
      </c>
      <c r="F51" s="35" t="s">
        <v>39</v>
      </c>
      <c r="G51" s="35" t="s">
        <v>40</v>
      </c>
      <c r="H51" s="10" t="s">
        <v>41</v>
      </c>
      <c r="I51" s="10" t="s">
        <v>42</v>
      </c>
      <c r="J51" s="4"/>
      <c r="M51" s="4"/>
      <c r="N51" s="46"/>
      <c r="O51" s="156" t="s">
        <v>112</v>
      </c>
      <c r="P51" s="157"/>
      <c r="Q51" s="4"/>
      <c r="R51" s="33"/>
      <c r="S51" s="25"/>
      <c r="T51" s="25"/>
      <c r="U51" s="25"/>
      <c r="V51" s="30"/>
      <c r="W51" s="29"/>
      <c r="X51" s="29"/>
      <c r="Y51" s="176"/>
      <c r="Z51" s="16" t="s">
        <v>98</v>
      </c>
      <c r="AA51" s="16" t="s">
        <v>44</v>
      </c>
      <c r="AB51" s="16">
        <v>1</v>
      </c>
      <c r="AC51" s="16">
        <f>AB51*AB49</f>
        <v>0.5</v>
      </c>
      <c r="AD51" s="4"/>
      <c r="AE51" s="29"/>
      <c r="AF51" s="25"/>
      <c r="AG51" s="25"/>
      <c r="AH51" s="25"/>
      <c r="AI51" s="25"/>
      <c r="AJ51" s="25"/>
      <c r="AK51" s="4"/>
      <c r="AL51" s="29"/>
      <c r="AM51" s="29"/>
      <c r="AN51" s="176"/>
      <c r="AO51" s="15" t="s">
        <v>31</v>
      </c>
      <c r="AP51" s="15">
        <v>1</v>
      </c>
      <c r="AQ51" s="15">
        <f>1/(1+AP51)</f>
        <v>0.5</v>
      </c>
      <c r="AR51" s="15"/>
      <c r="AS51" s="4"/>
      <c r="AT51" s="29"/>
      <c r="AU51" s="29"/>
      <c r="AV51" s="46"/>
      <c r="AW51" s="42" t="s">
        <v>21</v>
      </c>
      <c r="AX51" s="42">
        <f>X48+AM48+AU48</f>
        <v>0.16666666666666669</v>
      </c>
      <c r="AY51" s="50"/>
    </row>
    <row r="52" spans="1:51" ht="30">
      <c r="A52" s="166"/>
      <c r="B52" s="71" t="s">
        <v>7</v>
      </c>
      <c r="C52" s="76">
        <f>SUM(L44*C47,L45*D47,L46*E47)</f>
        <v>3</v>
      </c>
      <c r="D52" s="4"/>
      <c r="E52" s="35">
        <v>1</v>
      </c>
      <c r="F52" s="35">
        <v>3</v>
      </c>
      <c r="G52" s="35">
        <v>5</v>
      </c>
      <c r="H52" s="35">
        <v>7</v>
      </c>
      <c r="I52" s="35">
        <v>9</v>
      </c>
      <c r="J52" s="4"/>
      <c r="M52" s="4"/>
      <c r="N52" s="46"/>
      <c r="O52" s="57" t="s">
        <v>99</v>
      </c>
      <c r="P52" s="56" t="s">
        <v>102</v>
      </c>
      <c r="Q52" s="4"/>
      <c r="R52" s="33"/>
      <c r="S52" s="25"/>
      <c r="T52" s="25"/>
      <c r="U52" s="25"/>
      <c r="V52" s="30"/>
      <c r="W52" s="29"/>
      <c r="X52" s="29"/>
      <c r="Y52" s="176"/>
      <c r="Z52" s="30"/>
      <c r="AA52" s="30"/>
      <c r="AB52" s="30"/>
      <c r="AC52" s="30"/>
      <c r="AD52" s="4"/>
      <c r="AE52" s="29"/>
      <c r="AF52" s="25"/>
      <c r="AG52" s="25"/>
      <c r="AH52" s="25"/>
      <c r="AI52" s="25"/>
      <c r="AJ52" s="25"/>
      <c r="AK52" s="4"/>
      <c r="AL52" s="156" t="s">
        <v>115</v>
      </c>
      <c r="AM52" s="157"/>
      <c r="AN52" s="176"/>
      <c r="AO52" s="16" t="s">
        <v>61</v>
      </c>
      <c r="AP52" s="16" t="s">
        <v>44</v>
      </c>
      <c r="AQ52" s="16">
        <v>1</v>
      </c>
      <c r="AR52" s="16">
        <f>AQ52*AQ51</f>
        <v>0.5</v>
      </c>
      <c r="AS52" s="4"/>
      <c r="AT52" s="29"/>
      <c r="AU52" s="29"/>
      <c r="AV52" s="46"/>
      <c r="AW52" s="41" t="s">
        <v>22</v>
      </c>
      <c r="AX52" s="41">
        <v>0</v>
      </c>
      <c r="AY52" s="50"/>
    </row>
    <row r="53" spans="1:51" ht="30">
      <c r="A53" s="166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26"/>
      <c r="N53" s="46"/>
      <c r="O53" s="57" t="s">
        <v>100</v>
      </c>
      <c r="P53" s="56" t="s">
        <v>103</v>
      </c>
      <c r="Q53" s="4"/>
      <c r="R53" s="4"/>
      <c r="S53" s="18"/>
      <c r="T53" s="18"/>
      <c r="U53" s="18"/>
      <c r="V53" s="19"/>
      <c r="W53" s="4"/>
      <c r="X53" s="4"/>
      <c r="Y53" s="176"/>
      <c r="Z53" s="30"/>
      <c r="AA53" s="30"/>
      <c r="AB53" s="30"/>
      <c r="AC53" s="30"/>
      <c r="AD53" s="4"/>
      <c r="AE53" s="29"/>
      <c r="AF53" s="25"/>
      <c r="AG53" s="25"/>
      <c r="AH53" s="25"/>
      <c r="AI53" s="25"/>
      <c r="AJ53" s="25"/>
      <c r="AK53" s="4"/>
      <c r="AL53" s="58" t="s">
        <v>34</v>
      </c>
      <c r="AM53" s="56" t="s">
        <v>87</v>
      </c>
      <c r="AN53" s="176"/>
      <c r="AO53" s="16" t="s">
        <v>62</v>
      </c>
      <c r="AP53" s="16" t="s">
        <v>44</v>
      </c>
      <c r="AQ53" s="16">
        <v>1</v>
      </c>
      <c r="AR53" s="16">
        <f>AQ53*AQ51</f>
        <v>0.5</v>
      </c>
      <c r="AS53" s="4"/>
      <c r="AT53" s="29"/>
      <c r="AU53" s="29"/>
      <c r="AV53" s="46"/>
      <c r="AW53" s="42" t="s">
        <v>23</v>
      </c>
      <c r="AX53" s="42">
        <f>X49+AM49+AU49</f>
        <v>0.83333333333333337</v>
      </c>
      <c r="AY53" s="50"/>
    </row>
    <row r="54" spans="1:51" ht="30">
      <c r="A54" s="166"/>
      <c r="B54" s="185" t="s">
        <v>11</v>
      </c>
      <c r="C54" s="186"/>
      <c r="D54" s="6" t="s">
        <v>12</v>
      </c>
      <c r="E54" s="6">
        <v>1</v>
      </c>
      <c r="F54" s="6">
        <v>2</v>
      </c>
      <c r="G54" s="6">
        <v>3</v>
      </c>
      <c r="H54" s="6">
        <v>4</v>
      </c>
      <c r="I54" s="6">
        <v>5</v>
      </c>
      <c r="J54" s="6">
        <v>6</v>
      </c>
      <c r="K54" s="6">
        <v>7</v>
      </c>
      <c r="L54" s="6">
        <v>9</v>
      </c>
      <c r="M54" s="6">
        <v>10</v>
      </c>
      <c r="N54" s="46"/>
      <c r="O54" s="57" t="s">
        <v>101</v>
      </c>
      <c r="P54" s="56" t="s">
        <v>104</v>
      </c>
      <c r="Q54" s="4"/>
      <c r="R54" s="4"/>
      <c r="S54" s="18"/>
      <c r="T54" s="18"/>
      <c r="U54" s="18"/>
      <c r="V54" s="4"/>
      <c r="W54" s="4"/>
      <c r="X54" s="4"/>
      <c r="Y54" s="176"/>
      <c r="AB54" s="30"/>
      <c r="AC54" s="30"/>
      <c r="AD54" s="4"/>
      <c r="AE54" s="29"/>
      <c r="AF54" s="25"/>
      <c r="AG54" s="25"/>
      <c r="AH54" s="25"/>
      <c r="AI54" s="25"/>
      <c r="AJ54" s="25"/>
      <c r="AK54" s="4"/>
      <c r="AL54" s="58" t="s">
        <v>35</v>
      </c>
      <c r="AM54" s="56" t="s">
        <v>88</v>
      </c>
      <c r="AN54" s="176"/>
      <c r="AO54" s="19"/>
      <c r="AP54" s="19"/>
      <c r="AQ54" s="19"/>
      <c r="AR54" s="19"/>
      <c r="AS54" s="4"/>
      <c r="AT54" s="29"/>
      <c r="AU54" s="29"/>
      <c r="AV54" s="46"/>
      <c r="AW54" s="42" t="s">
        <v>24</v>
      </c>
      <c r="AX54" s="42">
        <f>X50+AM50+AU50</f>
        <v>0</v>
      </c>
      <c r="AY54" s="50"/>
    </row>
    <row r="55" spans="1:51">
      <c r="A55" s="166"/>
      <c r="B55" s="187"/>
      <c r="C55" s="188"/>
      <c r="D55" s="6" t="s">
        <v>13</v>
      </c>
      <c r="E55" s="35">
        <v>0</v>
      </c>
      <c r="F55" s="35">
        <v>0</v>
      </c>
      <c r="G55" s="35">
        <v>0.57999999999999996</v>
      </c>
      <c r="H55" s="35">
        <v>0.9</v>
      </c>
      <c r="I55" s="35">
        <v>1.1200000000000001</v>
      </c>
      <c r="J55" s="35">
        <v>1.24</v>
      </c>
      <c r="K55" s="35">
        <v>1.32</v>
      </c>
      <c r="L55" s="35">
        <v>1.46</v>
      </c>
      <c r="M55" s="35">
        <v>1.49</v>
      </c>
      <c r="N55" s="46"/>
      <c r="Q55" s="4"/>
      <c r="R55" s="4"/>
      <c r="S55" s="18"/>
      <c r="T55" s="18"/>
      <c r="U55" s="18"/>
      <c r="V55" s="4"/>
      <c r="W55" s="4"/>
      <c r="X55" s="4"/>
      <c r="Y55" s="176"/>
      <c r="AB55" s="30"/>
      <c r="AC55" s="30"/>
      <c r="AD55" s="4"/>
      <c r="AE55" s="29"/>
      <c r="AF55" s="25"/>
      <c r="AG55" s="25"/>
      <c r="AH55" s="25"/>
      <c r="AI55" s="25"/>
      <c r="AJ55" s="25"/>
      <c r="AK55" s="4"/>
      <c r="AL55" s="58" t="s">
        <v>36</v>
      </c>
      <c r="AM55" s="56" t="s">
        <v>89</v>
      </c>
      <c r="AN55" s="176"/>
      <c r="AO55" s="30"/>
      <c r="AP55" s="30"/>
      <c r="AQ55" s="30"/>
      <c r="AR55" s="30"/>
      <c r="AS55" s="4"/>
      <c r="AT55" s="29"/>
      <c r="AU55" s="29"/>
      <c r="AV55" s="46"/>
      <c r="AW55" s="41" t="s">
        <v>25</v>
      </c>
      <c r="AX55" s="41">
        <v>0</v>
      </c>
      <c r="AY55" s="50"/>
    </row>
    <row r="56" spans="1:51">
      <c r="A56" s="166"/>
      <c r="B56" s="189" t="s">
        <v>9</v>
      </c>
      <c r="C56" s="190"/>
      <c r="D56" s="7">
        <v>0.57999999999999996</v>
      </c>
      <c r="E56" s="191"/>
      <c r="F56" s="192"/>
      <c r="G56" s="192"/>
      <c r="H56" s="192"/>
      <c r="I56" s="192"/>
      <c r="J56" s="192"/>
      <c r="K56" s="48"/>
      <c r="L56" s="48"/>
      <c r="M56" s="48"/>
      <c r="N56" s="46"/>
      <c r="Q56" s="4"/>
      <c r="R56" s="4"/>
      <c r="S56" s="18"/>
      <c r="T56" s="18"/>
      <c r="U56" s="18"/>
      <c r="V56" s="4"/>
      <c r="W56" s="4"/>
      <c r="X56" s="4"/>
      <c r="Y56" s="176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58" t="s">
        <v>37</v>
      </c>
      <c r="AM56" s="56" t="s">
        <v>90</v>
      </c>
      <c r="AN56" s="176"/>
      <c r="AO56" s="156" t="s">
        <v>113</v>
      </c>
      <c r="AP56" s="157"/>
      <c r="AQ56" s="4"/>
      <c r="AR56" s="4"/>
      <c r="AS56" s="4"/>
      <c r="AT56" s="4"/>
      <c r="AU56" s="4"/>
      <c r="AV56" s="46"/>
      <c r="AW56" s="4"/>
      <c r="AX56" s="4"/>
      <c r="AY56" s="50"/>
    </row>
    <row r="57" spans="1:51" ht="30">
      <c r="A57" s="166"/>
      <c r="B57" s="52"/>
      <c r="C57" s="52"/>
      <c r="D57" s="52"/>
      <c r="E57" s="52"/>
      <c r="H57" s="52"/>
      <c r="I57" s="52"/>
      <c r="J57" s="52"/>
      <c r="K57" s="52"/>
      <c r="L57" s="52"/>
      <c r="M57" s="47"/>
      <c r="N57" s="46"/>
      <c r="Q57" s="4"/>
      <c r="R57" s="4"/>
      <c r="S57" s="18"/>
      <c r="T57" s="18"/>
      <c r="U57" s="18"/>
      <c r="V57" s="4"/>
      <c r="W57" s="4"/>
      <c r="X57" s="4"/>
      <c r="Y57" s="176"/>
      <c r="Z57" s="4"/>
      <c r="AC57" s="4"/>
      <c r="AD57" s="4"/>
      <c r="AE57" s="4"/>
      <c r="AF57" s="4"/>
      <c r="AG57" s="4"/>
      <c r="AH57" s="4"/>
      <c r="AI57" s="4"/>
      <c r="AJ57" s="4"/>
      <c r="AK57" s="4"/>
      <c r="AL57" s="58" t="s">
        <v>96</v>
      </c>
      <c r="AM57" s="56" t="s">
        <v>91</v>
      </c>
      <c r="AN57" s="176"/>
      <c r="AO57" s="44" t="s">
        <v>29</v>
      </c>
      <c r="AP57" s="44" t="s">
        <v>76</v>
      </c>
      <c r="AQ57" s="4"/>
      <c r="AR57" s="4"/>
      <c r="AS57" s="4"/>
      <c r="AT57" s="4"/>
      <c r="AU57" s="4"/>
      <c r="AV57" s="46"/>
      <c r="AW57" s="4"/>
      <c r="AX57" s="4"/>
      <c r="AY57" s="50"/>
    </row>
    <row r="58" spans="1:51" ht="30">
      <c r="A58" s="166"/>
      <c r="B58" s="161" t="s">
        <v>15</v>
      </c>
      <c r="C58" s="161"/>
      <c r="D58" s="161"/>
      <c r="E58" s="4"/>
      <c r="H58" s="4"/>
      <c r="I58" s="4"/>
      <c r="J58" s="4"/>
      <c r="K58" s="4"/>
      <c r="L58" s="4"/>
      <c r="M58" s="4"/>
      <c r="N58" s="46"/>
      <c r="Q58" s="4"/>
      <c r="R58" s="4"/>
      <c r="S58" s="18"/>
      <c r="T58" s="18"/>
      <c r="U58" s="18"/>
      <c r="V58" s="4"/>
      <c r="W58" s="4"/>
      <c r="X58" s="4"/>
      <c r="Y58" s="176"/>
      <c r="Z58" s="162" t="s">
        <v>138</v>
      </c>
      <c r="AA58" s="163"/>
      <c r="AC58" s="4"/>
      <c r="AD58" s="4"/>
      <c r="AE58" s="4"/>
      <c r="AF58" s="4"/>
      <c r="AG58" s="4"/>
      <c r="AH58" s="4"/>
      <c r="AI58" s="4"/>
      <c r="AJ58" s="4"/>
      <c r="AK58" s="4"/>
      <c r="AL58" s="58" t="s">
        <v>97</v>
      </c>
      <c r="AM58" s="56" t="s">
        <v>92</v>
      </c>
      <c r="AN58" s="176"/>
      <c r="AO58" s="44" t="s">
        <v>30</v>
      </c>
      <c r="AP58" s="44" t="s">
        <v>79</v>
      </c>
      <c r="AQ58" s="4"/>
      <c r="AR58" s="4"/>
      <c r="AS58" s="4"/>
      <c r="AT58" s="4"/>
      <c r="AU58" s="4"/>
      <c r="AV58" s="46"/>
      <c r="AW58" s="4"/>
      <c r="AX58" s="4"/>
      <c r="AY58" s="50"/>
    </row>
    <row r="59" spans="1:51" ht="30">
      <c r="A59" s="166"/>
      <c r="B59" s="5" t="s">
        <v>10</v>
      </c>
      <c r="C59" s="8">
        <f>(C52-3)/3</f>
        <v>0</v>
      </c>
      <c r="D59" s="77">
        <f>C59*100</f>
        <v>0</v>
      </c>
      <c r="E59" s="4"/>
      <c r="H59" s="4"/>
      <c r="I59" s="4"/>
      <c r="J59" s="4"/>
      <c r="K59" s="4"/>
      <c r="L59" s="4"/>
      <c r="M59" s="4"/>
      <c r="N59" s="46"/>
      <c r="Q59" s="4"/>
      <c r="R59" s="4"/>
      <c r="S59" s="18"/>
      <c r="T59" s="18"/>
      <c r="U59" s="18"/>
      <c r="V59" s="4"/>
      <c r="W59" s="4"/>
      <c r="X59" s="4"/>
      <c r="Y59" s="176"/>
      <c r="Z59" s="14" t="s">
        <v>139</v>
      </c>
      <c r="AA59" s="14" t="s">
        <v>141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58" t="s">
        <v>98</v>
      </c>
      <c r="AM59" s="56" t="s">
        <v>93</v>
      </c>
      <c r="AN59" s="176"/>
      <c r="AO59" s="44" t="s">
        <v>31</v>
      </c>
      <c r="AP59" s="44" t="s">
        <v>82</v>
      </c>
      <c r="AQ59" s="4"/>
      <c r="AR59" s="4"/>
      <c r="AS59" s="4"/>
      <c r="AT59" s="4"/>
      <c r="AU59" s="4"/>
      <c r="AV59" s="46"/>
      <c r="AW59" s="4"/>
      <c r="AX59" s="4"/>
      <c r="AY59" s="50"/>
    </row>
    <row r="60" spans="1:51">
      <c r="A60" s="167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69"/>
      <c r="N60" s="49"/>
      <c r="O60" s="69"/>
      <c r="P60" s="69"/>
      <c r="Q60" s="69"/>
      <c r="R60" s="69"/>
      <c r="S60" s="79"/>
      <c r="T60" s="79"/>
      <c r="U60" s="79"/>
      <c r="V60" s="69"/>
      <c r="W60" s="69"/>
      <c r="X60" s="69"/>
      <c r="Y60" s="177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51"/>
    </row>
    <row r="62" spans="1:51" ht="20">
      <c r="A62" s="165"/>
      <c r="B62" s="168" t="s">
        <v>162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9"/>
    </row>
    <row r="63" spans="1:51" ht="34" customHeight="1">
      <c r="A63" s="166"/>
      <c r="B63" s="35" t="s">
        <v>0</v>
      </c>
      <c r="C63" s="35" t="s">
        <v>1</v>
      </c>
      <c r="D63" s="35" t="s">
        <v>2</v>
      </c>
      <c r="E63" s="35" t="s">
        <v>3</v>
      </c>
      <c r="F63" s="170" t="s">
        <v>8</v>
      </c>
      <c r="G63" s="35" t="s">
        <v>0</v>
      </c>
      <c r="H63" s="35" t="s">
        <v>1</v>
      </c>
      <c r="I63" s="35" t="s">
        <v>2</v>
      </c>
      <c r="J63" s="35" t="s">
        <v>3</v>
      </c>
      <c r="K63" s="35" t="s">
        <v>4</v>
      </c>
      <c r="L63" s="10" t="s">
        <v>5</v>
      </c>
      <c r="M63" s="23"/>
      <c r="N63" s="46"/>
      <c r="O63" s="156" t="s">
        <v>114</v>
      </c>
      <c r="P63" s="157"/>
      <c r="Q63" s="3"/>
      <c r="R63" s="171" t="s">
        <v>46</v>
      </c>
      <c r="S63" s="172"/>
      <c r="T63" s="172"/>
      <c r="U63" s="173"/>
      <c r="V63" s="3"/>
      <c r="W63" s="174" t="s">
        <v>52</v>
      </c>
      <c r="X63" s="175"/>
      <c r="Y63" s="176"/>
      <c r="Z63" s="178" t="s">
        <v>48</v>
      </c>
      <c r="AA63" s="179"/>
      <c r="AB63" s="179"/>
      <c r="AC63" s="180"/>
      <c r="AD63" s="3"/>
      <c r="AE63" s="178" t="s">
        <v>54</v>
      </c>
      <c r="AF63" s="179"/>
      <c r="AG63" s="179"/>
      <c r="AH63" s="179"/>
      <c r="AI63" s="179"/>
      <c r="AJ63" s="180"/>
      <c r="AK63" s="3"/>
      <c r="AL63" s="174" t="s">
        <v>55</v>
      </c>
      <c r="AM63" s="175"/>
      <c r="AN63" s="176"/>
      <c r="AO63" s="178" t="s">
        <v>49</v>
      </c>
      <c r="AP63" s="179"/>
      <c r="AQ63" s="179"/>
      <c r="AR63" s="180"/>
      <c r="AS63" s="4"/>
      <c r="AT63" s="174" t="s">
        <v>51</v>
      </c>
      <c r="AU63" s="175"/>
      <c r="AV63" s="36"/>
      <c r="AW63" s="174" t="s">
        <v>27</v>
      </c>
      <c r="AX63" s="175"/>
      <c r="AY63" s="50"/>
    </row>
    <row r="64" spans="1:51">
      <c r="A64" s="166"/>
      <c r="B64" s="35" t="s">
        <v>1</v>
      </c>
      <c r="C64" s="2">
        <v>1</v>
      </c>
      <c r="D64" s="37">
        <v>1</v>
      </c>
      <c r="E64" s="37">
        <v>1</v>
      </c>
      <c r="F64" s="170"/>
      <c r="G64" s="35" t="s">
        <v>1</v>
      </c>
      <c r="H64" s="38">
        <f>C64/C67</f>
        <v>0.33333333333333331</v>
      </c>
      <c r="I64" s="37">
        <f>D64/D67</f>
        <v>0.33333333333333331</v>
      </c>
      <c r="J64" s="37">
        <f>E64/E67</f>
        <v>0.33333333333333331</v>
      </c>
      <c r="K64" s="37">
        <f>SUM(H64:J64)</f>
        <v>1</v>
      </c>
      <c r="L64" s="2">
        <f>K64/C69</f>
        <v>0.33333333333333331</v>
      </c>
      <c r="M64" s="24"/>
      <c r="N64" s="46"/>
      <c r="O64" s="58" t="s">
        <v>17</v>
      </c>
      <c r="P64" s="56" t="s">
        <v>78</v>
      </c>
      <c r="Q64" s="18"/>
      <c r="R64" s="17" t="s">
        <v>26</v>
      </c>
      <c r="S64" s="35" t="s">
        <v>1</v>
      </c>
      <c r="T64" s="35" t="s">
        <v>2</v>
      </c>
      <c r="U64" s="35" t="s">
        <v>3</v>
      </c>
      <c r="V64" s="13"/>
      <c r="W64" s="32" t="s">
        <v>26</v>
      </c>
      <c r="X64" s="72" t="s">
        <v>53</v>
      </c>
      <c r="Y64" s="176"/>
      <c r="Z64" s="35" t="s">
        <v>32</v>
      </c>
      <c r="AA64" s="71" t="s">
        <v>47</v>
      </c>
      <c r="AB64" s="178" t="s">
        <v>43</v>
      </c>
      <c r="AC64" s="180"/>
      <c r="AD64" s="4"/>
      <c r="AE64" s="10" t="s">
        <v>26</v>
      </c>
      <c r="AF64" s="35" t="s">
        <v>35</v>
      </c>
      <c r="AG64" s="35" t="s">
        <v>36</v>
      </c>
      <c r="AH64" s="35" t="s">
        <v>37</v>
      </c>
      <c r="AI64" s="35" t="s">
        <v>97</v>
      </c>
      <c r="AJ64" s="35" t="s">
        <v>98</v>
      </c>
      <c r="AK64" s="4"/>
      <c r="AL64" s="10" t="s">
        <v>26</v>
      </c>
      <c r="AM64" s="72" t="s">
        <v>53</v>
      </c>
      <c r="AN64" s="176"/>
      <c r="AO64" s="10" t="s">
        <v>28</v>
      </c>
      <c r="AP64" s="10" t="s">
        <v>47</v>
      </c>
      <c r="AQ64" s="181" t="s">
        <v>43</v>
      </c>
      <c r="AR64" s="182"/>
      <c r="AS64" s="4"/>
      <c r="AT64" s="35" t="s">
        <v>26</v>
      </c>
      <c r="AU64" s="72" t="s">
        <v>53</v>
      </c>
      <c r="AV64" s="36"/>
      <c r="AW64" s="71" t="s">
        <v>26</v>
      </c>
      <c r="AX64" s="71" t="s">
        <v>50</v>
      </c>
      <c r="AY64" s="50"/>
    </row>
    <row r="65" spans="1:51">
      <c r="A65" s="166"/>
      <c r="B65" s="35" t="s">
        <v>2</v>
      </c>
      <c r="C65" s="37">
        <f>1/D64</f>
        <v>1</v>
      </c>
      <c r="D65" s="2">
        <v>1</v>
      </c>
      <c r="E65" s="37">
        <v>1</v>
      </c>
      <c r="F65" s="170"/>
      <c r="G65" s="35" t="s">
        <v>2</v>
      </c>
      <c r="H65" s="37">
        <f>C65/C67</f>
        <v>0.33333333333333331</v>
      </c>
      <c r="I65" s="38">
        <f>D65/D67</f>
        <v>0.33333333333333331</v>
      </c>
      <c r="J65" s="37">
        <f>E65/E67</f>
        <v>0.33333333333333331</v>
      </c>
      <c r="K65" s="37">
        <f>SUM(H65:J65)</f>
        <v>1</v>
      </c>
      <c r="L65" s="2">
        <f>K65/C69</f>
        <v>0.33333333333333331</v>
      </c>
      <c r="M65" s="24"/>
      <c r="N65" s="46"/>
      <c r="O65" s="58" t="s">
        <v>18</v>
      </c>
      <c r="P65" s="56" t="s">
        <v>77</v>
      </c>
      <c r="Q65" s="18"/>
      <c r="R65" s="11" t="s">
        <v>17</v>
      </c>
      <c r="S65" s="9">
        <v>0</v>
      </c>
      <c r="T65" s="9">
        <v>0</v>
      </c>
      <c r="U65" s="9">
        <v>0</v>
      </c>
      <c r="V65" s="3"/>
      <c r="W65" s="11" t="s">
        <v>17</v>
      </c>
      <c r="X65" s="1">
        <f>(S65*L64)+(T65*L65)+(U65*L66)</f>
        <v>0</v>
      </c>
      <c r="Y65" s="176"/>
      <c r="Z65" s="15" t="s">
        <v>34</v>
      </c>
      <c r="AA65" s="15">
        <v>1</v>
      </c>
      <c r="AB65" s="15">
        <f>1/(1+AA65)</f>
        <v>0.5</v>
      </c>
      <c r="AC65" s="15"/>
      <c r="AD65" s="4"/>
      <c r="AE65" s="11" t="s">
        <v>17</v>
      </c>
      <c r="AF65" s="28">
        <v>0</v>
      </c>
      <c r="AG65" s="28">
        <v>0</v>
      </c>
      <c r="AH65" s="28">
        <v>0</v>
      </c>
      <c r="AI65" s="28">
        <v>0</v>
      </c>
      <c r="AJ65" s="28">
        <v>0</v>
      </c>
      <c r="AK65" s="4"/>
      <c r="AL65" s="11" t="s">
        <v>17</v>
      </c>
      <c r="AM65" s="1">
        <f>(AF65*AC66)+(AG65*AC67)+(AC68*AH65)+(AI65*AC70)+(AC71*AJ65)</f>
        <v>0</v>
      </c>
      <c r="AN65" s="176"/>
      <c r="AO65" s="15" t="s">
        <v>29</v>
      </c>
      <c r="AP65" s="15">
        <v>1</v>
      </c>
      <c r="AQ65" s="15">
        <f>1/(1+AP65)</f>
        <v>0.5</v>
      </c>
      <c r="AR65" s="15"/>
      <c r="AS65" s="4"/>
      <c r="AT65" s="11" t="s">
        <v>17</v>
      </c>
      <c r="AU65" s="1">
        <f>AR66</f>
        <v>0.5</v>
      </c>
      <c r="AV65" s="36"/>
      <c r="AW65" s="40" t="s">
        <v>63</v>
      </c>
      <c r="AX65" s="40">
        <v>0</v>
      </c>
      <c r="AY65" s="50"/>
    </row>
    <row r="66" spans="1:51">
      <c r="A66" s="166"/>
      <c r="B66" s="35" t="s">
        <v>3</v>
      </c>
      <c r="C66" s="37">
        <f>1/E64</f>
        <v>1</v>
      </c>
      <c r="D66" s="37">
        <f>1/E65</f>
        <v>1</v>
      </c>
      <c r="E66" s="2">
        <v>1</v>
      </c>
      <c r="F66" s="170"/>
      <c r="G66" s="35" t="s">
        <v>3</v>
      </c>
      <c r="H66" s="37">
        <f>C66/C67</f>
        <v>0.33333333333333331</v>
      </c>
      <c r="I66" s="37">
        <f>D66/D67</f>
        <v>0.33333333333333331</v>
      </c>
      <c r="J66" s="38">
        <f>E66/E67</f>
        <v>0.33333333333333331</v>
      </c>
      <c r="K66" s="37">
        <f>SUM(H66:J66)</f>
        <v>1</v>
      </c>
      <c r="L66" s="2">
        <f>K66/C69</f>
        <v>0.33333333333333331</v>
      </c>
      <c r="M66" s="24"/>
      <c r="N66" s="46"/>
      <c r="O66" s="58" t="s">
        <v>20</v>
      </c>
      <c r="P66" s="56" t="s">
        <v>80</v>
      </c>
      <c r="Q66" s="18"/>
      <c r="R66" s="11" t="s">
        <v>18</v>
      </c>
      <c r="S66" s="9">
        <v>0</v>
      </c>
      <c r="T66" s="9">
        <v>0</v>
      </c>
      <c r="U66" s="9">
        <v>0</v>
      </c>
      <c r="V66" s="19"/>
      <c r="W66" s="11" t="s">
        <v>18</v>
      </c>
      <c r="X66" s="1">
        <f>(S66*L64)+(T66*L65)+(U66*L66)</f>
        <v>0</v>
      </c>
      <c r="Y66" s="176"/>
      <c r="Z66" s="16" t="s">
        <v>35</v>
      </c>
      <c r="AA66" s="16" t="s">
        <v>44</v>
      </c>
      <c r="AB66" s="16">
        <v>1</v>
      </c>
      <c r="AC66" s="16">
        <f>AB66*AB65</f>
        <v>0.5</v>
      </c>
      <c r="AD66" s="4"/>
      <c r="AE66" s="11" t="s">
        <v>18</v>
      </c>
      <c r="AF66" s="28">
        <v>0</v>
      </c>
      <c r="AG66" s="28">
        <v>0</v>
      </c>
      <c r="AH66" s="28">
        <v>0</v>
      </c>
      <c r="AI66" s="28">
        <v>0</v>
      </c>
      <c r="AJ66" s="28">
        <v>0</v>
      </c>
      <c r="AK66" s="4"/>
      <c r="AL66" s="11" t="s">
        <v>18</v>
      </c>
      <c r="AM66" s="1">
        <f>(AF66*AC66)+(AG66*AC67)+(AC68*AH66)+(AI66*AC70)+(AC71*AJ66)</f>
        <v>0</v>
      </c>
      <c r="AN66" s="176"/>
      <c r="AO66" s="16" t="s">
        <v>45</v>
      </c>
      <c r="AP66" s="16" t="s">
        <v>44</v>
      </c>
      <c r="AQ66" s="16">
        <v>1</v>
      </c>
      <c r="AR66" s="16">
        <f>AQ66*AQ65</f>
        <v>0.5</v>
      </c>
      <c r="AS66" s="4"/>
      <c r="AT66" s="11" t="s">
        <v>18</v>
      </c>
      <c r="AU66" s="1">
        <f>AR67</f>
        <v>0.5</v>
      </c>
      <c r="AV66" s="36"/>
      <c r="AW66" s="40" t="s">
        <v>16</v>
      </c>
      <c r="AX66" s="41">
        <v>0</v>
      </c>
      <c r="AY66" s="50"/>
    </row>
    <row r="67" spans="1:51">
      <c r="A67" s="166"/>
      <c r="B67" s="72" t="s">
        <v>4</v>
      </c>
      <c r="C67" s="39">
        <f>SUM(C64:C66)</f>
        <v>3</v>
      </c>
      <c r="D67" s="39">
        <f>SUM(D64:D66)</f>
        <v>3</v>
      </c>
      <c r="E67" s="39">
        <f>SUM(E64:E66)</f>
        <v>3</v>
      </c>
      <c r="F67" s="170"/>
      <c r="G67" s="72" t="s">
        <v>4</v>
      </c>
      <c r="H67" s="39">
        <f>SUM(H64:H66)</f>
        <v>1</v>
      </c>
      <c r="I67" s="39">
        <f>SUM(I64:I66)</f>
        <v>1</v>
      </c>
      <c r="J67" s="39">
        <f>SUM(J64:J66)</f>
        <v>1</v>
      </c>
      <c r="K67" s="39">
        <f>SUM(K64:K66)</f>
        <v>3</v>
      </c>
      <c r="L67" s="39">
        <f>SUM(L64:L66)</f>
        <v>1</v>
      </c>
      <c r="M67" s="25"/>
      <c r="N67" s="46"/>
      <c r="O67" s="58" t="s">
        <v>21</v>
      </c>
      <c r="P67" s="56" t="s">
        <v>81</v>
      </c>
      <c r="Q67" s="18"/>
      <c r="R67" s="11" t="s">
        <v>20</v>
      </c>
      <c r="S67" s="9">
        <v>0</v>
      </c>
      <c r="T67" s="9">
        <v>0</v>
      </c>
      <c r="U67" s="9">
        <v>0</v>
      </c>
      <c r="V67" s="19"/>
      <c r="W67" s="11" t="s">
        <v>20</v>
      </c>
      <c r="X67" s="1">
        <f>(S67*L64)+(T67*L65)+(U67*L66)</f>
        <v>0</v>
      </c>
      <c r="Y67" s="176"/>
      <c r="Z67" s="16" t="s">
        <v>36</v>
      </c>
      <c r="AA67" s="16" t="s">
        <v>44</v>
      </c>
      <c r="AB67" s="16">
        <v>1</v>
      </c>
      <c r="AC67" s="16">
        <f>AB67*AB65</f>
        <v>0.5</v>
      </c>
      <c r="AD67" s="4"/>
      <c r="AE67" s="11" t="s">
        <v>20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4"/>
      <c r="AL67" s="11" t="s">
        <v>20</v>
      </c>
      <c r="AM67" s="1">
        <f>(AF67*AC66)+(AG67*AC67)+(AH67*AC68)+(AI67*AC70)+(AJ67*AC71)</f>
        <v>0</v>
      </c>
      <c r="AN67" s="176"/>
      <c r="AO67" s="16" t="s">
        <v>58</v>
      </c>
      <c r="AP67" s="16" t="s">
        <v>44</v>
      </c>
      <c r="AQ67" s="16">
        <v>1</v>
      </c>
      <c r="AR67" s="16">
        <f>AQ67*AQ65</f>
        <v>0.5</v>
      </c>
      <c r="AS67" s="4"/>
      <c r="AT67" s="11" t="s">
        <v>20</v>
      </c>
      <c r="AU67" s="1">
        <f>AR69</f>
        <v>0.5</v>
      </c>
      <c r="AV67" s="36"/>
      <c r="AW67" s="42" t="s">
        <v>17</v>
      </c>
      <c r="AX67" s="42">
        <f>X65+AM65+AU65</f>
        <v>0.5</v>
      </c>
      <c r="AY67" s="50"/>
    </row>
    <row r="68" spans="1:51" ht="30">
      <c r="A68" s="166"/>
      <c r="B68" s="54"/>
      <c r="C68" s="54"/>
      <c r="D68" s="54"/>
      <c r="E68" s="54"/>
      <c r="F68" s="54"/>
      <c r="G68" s="54"/>
      <c r="H68" s="54"/>
      <c r="I68" s="54"/>
      <c r="J68" s="54"/>
      <c r="M68" s="47"/>
      <c r="N68" s="46"/>
      <c r="O68" s="58" t="s">
        <v>23</v>
      </c>
      <c r="P68" s="56" t="s">
        <v>83</v>
      </c>
      <c r="Q68" s="4"/>
      <c r="R68" s="11" t="s">
        <v>21</v>
      </c>
      <c r="S68" s="9">
        <v>0</v>
      </c>
      <c r="T68" s="9">
        <v>-1</v>
      </c>
      <c r="U68" s="9">
        <v>0</v>
      </c>
      <c r="V68" s="19"/>
      <c r="W68" s="11" t="s">
        <v>21</v>
      </c>
      <c r="X68" s="1">
        <f>(S68*L64)+(T68*L65)+(U68*L66)</f>
        <v>-0.33333333333333331</v>
      </c>
      <c r="Y68" s="176"/>
      <c r="Z68" s="16" t="s">
        <v>37</v>
      </c>
      <c r="AA68" s="16" t="s">
        <v>44</v>
      </c>
      <c r="AB68" s="16">
        <v>1</v>
      </c>
      <c r="AC68" s="16">
        <f>AB68*AB65</f>
        <v>0.5</v>
      </c>
      <c r="AD68" s="4"/>
      <c r="AE68" s="11" t="s">
        <v>21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4"/>
      <c r="AL68" s="11" t="s">
        <v>21</v>
      </c>
      <c r="AM68" s="1">
        <f>(AF68*AC66)+(AG68*AC67)+(AH68*AC68)+(AI68*AC70)+(AJ68*AC71)</f>
        <v>0</v>
      </c>
      <c r="AN68" s="176"/>
      <c r="AO68" s="15" t="s">
        <v>30</v>
      </c>
      <c r="AP68" s="15">
        <v>1</v>
      </c>
      <c r="AQ68" s="15">
        <f>1/(1+AP68)</f>
        <v>0.5</v>
      </c>
      <c r="AR68" s="15"/>
      <c r="AS68" s="4"/>
      <c r="AT68" s="11" t="s">
        <v>21</v>
      </c>
      <c r="AU68" s="1">
        <f>AR70</f>
        <v>0.5</v>
      </c>
      <c r="AV68" s="36"/>
      <c r="AW68" s="42" t="s">
        <v>18</v>
      </c>
      <c r="AX68" s="42">
        <f>X66+AM66++AU66</f>
        <v>0.5</v>
      </c>
      <c r="AY68" s="50"/>
    </row>
    <row r="69" spans="1:51" ht="30">
      <c r="A69" s="166"/>
      <c r="B69" s="71" t="s">
        <v>6</v>
      </c>
      <c r="C69" s="35">
        <v>3</v>
      </c>
      <c r="D69" s="4"/>
      <c r="E69" s="4"/>
      <c r="F69" s="4"/>
      <c r="G69" s="4"/>
      <c r="H69" s="4"/>
      <c r="I69" s="4"/>
      <c r="J69" s="4"/>
      <c r="M69" s="4"/>
      <c r="N69" s="46"/>
      <c r="O69" s="58" t="s">
        <v>24</v>
      </c>
      <c r="P69" s="56" t="s">
        <v>84</v>
      </c>
      <c r="Q69" s="4"/>
      <c r="R69" s="11" t="s">
        <v>23</v>
      </c>
      <c r="S69" s="9">
        <v>0</v>
      </c>
      <c r="T69" s="9">
        <v>0</v>
      </c>
      <c r="U69" s="9">
        <v>0</v>
      </c>
      <c r="V69" s="19"/>
      <c r="W69" s="11" t="s">
        <v>23</v>
      </c>
      <c r="X69" s="1">
        <f>(S69*L64)+(T69*L65)+(U69*L66)</f>
        <v>0</v>
      </c>
      <c r="Y69" s="176"/>
      <c r="Z69" s="31" t="s">
        <v>96</v>
      </c>
      <c r="AA69" s="31">
        <v>1</v>
      </c>
      <c r="AB69" s="31">
        <f>1/(1+AA69)</f>
        <v>0.5</v>
      </c>
      <c r="AC69" s="31"/>
      <c r="AD69" s="4"/>
      <c r="AE69" s="11" t="s">
        <v>23</v>
      </c>
      <c r="AF69" s="28">
        <v>0</v>
      </c>
      <c r="AG69" s="28">
        <v>0</v>
      </c>
      <c r="AH69" s="28">
        <v>0</v>
      </c>
      <c r="AI69" s="28">
        <v>0</v>
      </c>
      <c r="AJ69" s="28">
        <v>0</v>
      </c>
      <c r="AK69" s="4"/>
      <c r="AL69" s="11" t="s">
        <v>23</v>
      </c>
      <c r="AM69" s="1">
        <f>(AC66*AF69)+(AG69*AC67)+(AC68*AH69)+(AI69*AC70)+(AC71*AJ69)</f>
        <v>0</v>
      </c>
      <c r="AN69" s="176"/>
      <c r="AO69" s="16" t="s">
        <v>59</v>
      </c>
      <c r="AP69" s="16" t="s">
        <v>44</v>
      </c>
      <c r="AQ69" s="16">
        <v>1</v>
      </c>
      <c r="AR69" s="16">
        <f>AQ69*AQ68</f>
        <v>0.5</v>
      </c>
      <c r="AS69" s="4"/>
      <c r="AT69" s="11" t="s">
        <v>23</v>
      </c>
      <c r="AU69" s="1">
        <f>AR72</f>
        <v>0.5</v>
      </c>
      <c r="AV69" s="36"/>
      <c r="AW69" s="41" t="s">
        <v>19</v>
      </c>
      <c r="AX69" s="41">
        <v>0</v>
      </c>
      <c r="AY69" s="50"/>
    </row>
    <row r="70" spans="1:51">
      <c r="A70" s="166"/>
      <c r="B70" s="53"/>
      <c r="C70" s="53"/>
      <c r="D70" s="53"/>
      <c r="E70" s="53"/>
      <c r="F70" s="53"/>
      <c r="G70" s="53"/>
      <c r="H70" s="53"/>
      <c r="I70" s="53"/>
      <c r="J70" s="53"/>
      <c r="M70" s="26"/>
      <c r="N70" s="46"/>
      <c r="O70" s="4"/>
      <c r="P70" s="4"/>
      <c r="Q70" s="4"/>
      <c r="R70" s="11" t="s">
        <v>24</v>
      </c>
      <c r="S70" s="9">
        <v>0</v>
      </c>
      <c r="T70" s="9">
        <v>0</v>
      </c>
      <c r="U70" s="9">
        <v>1</v>
      </c>
      <c r="V70" s="19"/>
      <c r="W70" s="11" t="s">
        <v>24</v>
      </c>
      <c r="X70" s="1">
        <f>(S70*L64)+(T70*67)+(U70*L66)</f>
        <v>0.33333333333333331</v>
      </c>
      <c r="Y70" s="176"/>
      <c r="Z70" s="16" t="s">
        <v>97</v>
      </c>
      <c r="AA70" s="16" t="s">
        <v>44</v>
      </c>
      <c r="AB70" s="16">
        <v>1</v>
      </c>
      <c r="AC70" s="16">
        <f>AB70*AB69</f>
        <v>0.5</v>
      </c>
      <c r="AD70" s="4"/>
      <c r="AE70" s="11" t="s">
        <v>24</v>
      </c>
      <c r="AF70" s="28">
        <v>0</v>
      </c>
      <c r="AG70" s="28">
        <v>0</v>
      </c>
      <c r="AH70" s="28">
        <v>0</v>
      </c>
      <c r="AI70" s="28">
        <v>0</v>
      </c>
      <c r="AJ70" s="28">
        <v>0</v>
      </c>
      <c r="AK70" s="4"/>
      <c r="AL70" s="11" t="s">
        <v>24</v>
      </c>
      <c r="AM70" s="1">
        <f>(AC66*AF70)+(AC67*AG70)+(AC68*AH70)+(AI70*AC70)+(AC71*AJ70)</f>
        <v>0</v>
      </c>
      <c r="AN70" s="176"/>
      <c r="AO70" s="16" t="s">
        <v>60</v>
      </c>
      <c r="AP70" s="16" t="s">
        <v>44</v>
      </c>
      <c r="AQ70" s="16">
        <v>1</v>
      </c>
      <c r="AR70" s="16">
        <f>AQ70*AQ68</f>
        <v>0.5</v>
      </c>
      <c r="AS70" s="4"/>
      <c r="AT70" s="11" t="s">
        <v>24</v>
      </c>
      <c r="AU70" s="1">
        <f>AR73</f>
        <v>0.5</v>
      </c>
      <c r="AV70" s="36"/>
      <c r="AW70" s="42" t="s">
        <v>20</v>
      </c>
      <c r="AX70" s="42">
        <f>X67+AM67+AU67</f>
        <v>0.5</v>
      </c>
      <c r="AY70" s="50"/>
    </row>
    <row r="71" spans="1:51">
      <c r="A71" s="166"/>
      <c r="B71" s="183" t="s">
        <v>14</v>
      </c>
      <c r="C71" s="183"/>
      <c r="D71" s="4"/>
      <c r="E71" s="35" t="s">
        <v>38</v>
      </c>
      <c r="F71" s="35" t="s">
        <v>39</v>
      </c>
      <c r="G71" s="35" t="s">
        <v>40</v>
      </c>
      <c r="H71" s="10" t="s">
        <v>41</v>
      </c>
      <c r="I71" s="10" t="s">
        <v>42</v>
      </c>
      <c r="J71" s="4"/>
      <c r="M71" s="4"/>
      <c r="N71" s="46"/>
      <c r="O71" s="156" t="s">
        <v>112</v>
      </c>
      <c r="P71" s="157"/>
      <c r="Q71" s="4"/>
      <c r="R71" s="33"/>
      <c r="S71" s="25"/>
      <c r="T71" s="25"/>
      <c r="U71" s="25"/>
      <c r="V71" s="30"/>
      <c r="W71" s="29"/>
      <c r="X71" s="29"/>
      <c r="Y71" s="176"/>
      <c r="Z71" s="16" t="s">
        <v>98</v>
      </c>
      <c r="AA71" s="16" t="s">
        <v>44</v>
      </c>
      <c r="AB71" s="16">
        <v>1</v>
      </c>
      <c r="AC71" s="16">
        <f>AB71*AB69</f>
        <v>0.5</v>
      </c>
      <c r="AD71" s="4"/>
      <c r="AE71" s="29"/>
      <c r="AF71" s="25"/>
      <c r="AG71" s="25"/>
      <c r="AH71" s="25"/>
      <c r="AI71" s="25"/>
      <c r="AJ71" s="25"/>
      <c r="AK71" s="4"/>
      <c r="AL71" s="29"/>
      <c r="AM71" s="29"/>
      <c r="AN71" s="176"/>
      <c r="AO71" s="15" t="s">
        <v>31</v>
      </c>
      <c r="AP71" s="15">
        <v>1</v>
      </c>
      <c r="AQ71" s="15">
        <f>1/(1+AP71)</f>
        <v>0.5</v>
      </c>
      <c r="AR71" s="15"/>
      <c r="AS71" s="4"/>
      <c r="AT71" s="29"/>
      <c r="AU71" s="29"/>
      <c r="AV71" s="46"/>
      <c r="AW71" s="42" t="s">
        <v>21</v>
      </c>
      <c r="AX71" s="42">
        <f>X68+AM68+AU68</f>
        <v>0.16666666666666669</v>
      </c>
      <c r="AY71" s="50"/>
    </row>
    <row r="72" spans="1:51" ht="30">
      <c r="A72" s="166"/>
      <c r="B72" s="71" t="s">
        <v>7</v>
      </c>
      <c r="C72" s="76">
        <f>SUM(L64*C67,L65*D67,L66*E67)</f>
        <v>3</v>
      </c>
      <c r="D72" s="4"/>
      <c r="E72" s="35">
        <v>1</v>
      </c>
      <c r="F72" s="35">
        <v>3</v>
      </c>
      <c r="G72" s="35">
        <v>5</v>
      </c>
      <c r="H72" s="35">
        <v>7</v>
      </c>
      <c r="I72" s="35">
        <v>9</v>
      </c>
      <c r="J72" s="4"/>
      <c r="M72" s="4"/>
      <c r="N72" s="46"/>
      <c r="O72" s="57" t="s">
        <v>99</v>
      </c>
      <c r="P72" s="56" t="s">
        <v>102</v>
      </c>
      <c r="Q72" s="4"/>
      <c r="R72" s="33"/>
      <c r="S72" s="25"/>
      <c r="T72" s="25"/>
      <c r="U72" s="25"/>
      <c r="V72" s="30"/>
      <c r="W72" s="29"/>
      <c r="X72" s="29"/>
      <c r="Y72" s="176"/>
      <c r="Z72" s="30"/>
      <c r="AA72" s="30"/>
      <c r="AB72" s="30"/>
      <c r="AC72" s="30"/>
      <c r="AD72" s="4"/>
      <c r="AE72" s="29"/>
      <c r="AF72" s="25"/>
      <c r="AG72" s="25"/>
      <c r="AH72" s="25"/>
      <c r="AI72" s="25"/>
      <c r="AJ72" s="25"/>
      <c r="AK72" s="4"/>
      <c r="AL72" s="156" t="s">
        <v>115</v>
      </c>
      <c r="AM72" s="157"/>
      <c r="AN72" s="176"/>
      <c r="AO72" s="16" t="s">
        <v>61</v>
      </c>
      <c r="AP72" s="16" t="s">
        <v>44</v>
      </c>
      <c r="AQ72" s="16">
        <v>1</v>
      </c>
      <c r="AR72" s="16">
        <f>AQ72*AQ71</f>
        <v>0.5</v>
      </c>
      <c r="AS72" s="4"/>
      <c r="AT72" s="29"/>
      <c r="AU72" s="29"/>
      <c r="AV72" s="46"/>
      <c r="AW72" s="41" t="s">
        <v>22</v>
      </c>
      <c r="AX72" s="41">
        <v>0</v>
      </c>
      <c r="AY72" s="50"/>
    </row>
    <row r="73" spans="1:51" ht="30">
      <c r="A73" s="166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26"/>
      <c r="N73" s="46"/>
      <c r="O73" s="57" t="s">
        <v>100</v>
      </c>
      <c r="P73" s="56" t="s">
        <v>103</v>
      </c>
      <c r="Q73" s="4"/>
      <c r="R73" s="4"/>
      <c r="S73" s="18"/>
      <c r="T73" s="18"/>
      <c r="U73" s="18"/>
      <c r="V73" s="19"/>
      <c r="W73" s="4"/>
      <c r="X73" s="4"/>
      <c r="Y73" s="176"/>
      <c r="Z73" s="30"/>
      <c r="AA73" s="30"/>
      <c r="AB73" s="30"/>
      <c r="AC73" s="30"/>
      <c r="AD73" s="4"/>
      <c r="AE73" s="29"/>
      <c r="AF73" s="25"/>
      <c r="AG73" s="25"/>
      <c r="AH73" s="25"/>
      <c r="AI73" s="25"/>
      <c r="AJ73" s="25"/>
      <c r="AK73" s="4"/>
      <c r="AL73" s="58" t="s">
        <v>34</v>
      </c>
      <c r="AM73" s="56" t="s">
        <v>87</v>
      </c>
      <c r="AN73" s="176"/>
      <c r="AO73" s="16" t="s">
        <v>62</v>
      </c>
      <c r="AP73" s="16" t="s">
        <v>44</v>
      </c>
      <c r="AQ73" s="16">
        <v>1</v>
      </c>
      <c r="AR73" s="16">
        <f>AQ73*AQ71</f>
        <v>0.5</v>
      </c>
      <c r="AS73" s="4"/>
      <c r="AT73" s="29"/>
      <c r="AU73" s="29"/>
      <c r="AV73" s="46"/>
      <c r="AW73" s="42" t="s">
        <v>23</v>
      </c>
      <c r="AX73" s="42">
        <f>X69+AM69+AU69</f>
        <v>0.5</v>
      </c>
      <c r="AY73" s="50"/>
    </row>
    <row r="74" spans="1:51" ht="30">
      <c r="A74" s="166"/>
      <c r="B74" s="185" t="s">
        <v>11</v>
      </c>
      <c r="C74" s="186"/>
      <c r="D74" s="6" t="s">
        <v>12</v>
      </c>
      <c r="E74" s="6">
        <v>1</v>
      </c>
      <c r="F74" s="6">
        <v>2</v>
      </c>
      <c r="G74" s="6">
        <v>3</v>
      </c>
      <c r="H74" s="6">
        <v>4</v>
      </c>
      <c r="I74" s="6">
        <v>5</v>
      </c>
      <c r="J74" s="6">
        <v>6</v>
      </c>
      <c r="K74" s="6">
        <v>7</v>
      </c>
      <c r="L74" s="6">
        <v>9</v>
      </c>
      <c r="M74" s="6">
        <v>10</v>
      </c>
      <c r="N74" s="46"/>
      <c r="O74" s="57" t="s">
        <v>101</v>
      </c>
      <c r="P74" s="56" t="s">
        <v>104</v>
      </c>
      <c r="Q74" s="4"/>
      <c r="R74" s="4"/>
      <c r="S74" s="18"/>
      <c r="T74" s="18"/>
      <c r="U74" s="18"/>
      <c r="V74" s="4"/>
      <c r="W74" s="4"/>
      <c r="X74" s="4"/>
      <c r="Y74" s="176"/>
      <c r="AB74" s="30"/>
      <c r="AC74" s="30"/>
      <c r="AD74" s="4"/>
      <c r="AE74" s="29"/>
      <c r="AF74" s="25"/>
      <c r="AG74" s="25"/>
      <c r="AH74" s="25"/>
      <c r="AI74" s="25"/>
      <c r="AJ74" s="25"/>
      <c r="AK74" s="4"/>
      <c r="AL74" s="58" t="s">
        <v>35</v>
      </c>
      <c r="AM74" s="56" t="s">
        <v>88</v>
      </c>
      <c r="AN74" s="176"/>
      <c r="AO74" s="19"/>
      <c r="AP74" s="19"/>
      <c r="AQ74" s="19"/>
      <c r="AR74" s="19"/>
      <c r="AS74" s="4"/>
      <c r="AT74" s="29"/>
      <c r="AU74" s="29"/>
      <c r="AV74" s="46"/>
      <c r="AW74" s="42" t="s">
        <v>24</v>
      </c>
      <c r="AX74" s="42">
        <f>X70+AM70+AU70</f>
        <v>0.83333333333333326</v>
      </c>
      <c r="AY74" s="50"/>
    </row>
    <row r="75" spans="1:51">
      <c r="A75" s="166"/>
      <c r="B75" s="187"/>
      <c r="C75" s="188"/>
      <c r="D75" s="6" t="s">
        <v>13</v>
      </c>
      <c r="E75" s="35">
        <v>0</v>
      </c>
      <c r="F75" s="35">
        <v>0</v>
      </c>
      <c r="G75" s="35">
        <v>0.57999999999999996</v>
      </c>
      <c r="H75" s="35">
        <v>0.9</v>
      </c>
      <c r="I75" s="35">
        <v>1.1200000000000001</v>
      </c>
      <c r="J75" s="35">
        <v>1.24</v>
      </c>
      <c r="K75" s="35">
        <v>1.32</v>
      </c>
      <c r="L75" s="35">
        <v>1.46</v>
      </c>
      <c r="M75" s="35">
        <v>1.49</v>
      </c>
      <c r="N75" s="46"/>
      <c r="Q75" s="4"/>
      <c r="R75" s="4"/>
      <c r="S75" s="18"/>
      <c r="T75" s="18"/>
      <c r="U75" s="18"/>
      <c r="V75" s="4"/>
      <c r="W75" s="4"/>
      <c r="X75" s="4"/>
      <c r="Y75" s="176"/>
      <c r="AB75" s="30"/>
      <c r="AC75" s="30"/>
      <c r="AD75" s="4"/>
      <c r="AE75" s="29"/>
      <c r="AF75" s="25"/>
      <c r="AG75" s="25"/>
      <c r="AH75" s="25"/>
      <c r="AI75" s="25"/>
      <c r="AJ75" s="25"/>
      <c r="AK75" s="4"/>
      <c r="AL75" s="58" t="s">
        <v>36</v>
      </c>
      <c r="AM75" s="56" t="s">
        <v>89</v>
      </c>
      <c r="AN75" s="176"/>
      <c r="AO75" s="30"/>
      <c r="AP75" s="30"/>
      <c r="AQ75" s="30"/>
      <c r="AR75" s="30"/>
      <c r="AS75" s="4"/>
      <c r="AT75" s="29"/>
      <c r="AU75" s="29"/>
      <c r="AV75" s="46"/>
      <c r="AW75" s="41" t="s">
        <v>25</v>
      </c>
      <c r="AX75" s="41">
        <v>0</v>
      </c>
      <c r="AY75" s="50"/>
    </row>
    <row r="76" spans="1:51">
      <c r="A76" s="166"/>
      <c r="B76" s="189" t="s">
        <v>9</v>
      </c>
      <c r="C76" s="190"/>
      <c r="D76" s="7">
        <v>0.57999999999999996</v>
      </c>
      <c r="E76" s="191"/>
      <c r="F76" s="192"/>
      <c r="G76" s="192"/>
      <c r="H76" s="192"/>
      <c r="I76" s="192"/>
      <c r="J76" s="192"/>
      <c r="K76" s="48"/>
      <c r="L76" s="48"/>
      <c r="M76" s="48"/>
      <c r="N76" s="46"/>
      <c r="Q76" s="4"/>
      <c r="R76" s="4"/>
      <c r="S76" s="18"/>
      <c r="T76" s="18"/>
      <c r="U76" s="18"/>
      <c r="V76" s="4"/>
      <c r="W76" s="4"/>
      <c r="X76" s="4"/>
      <c r="Y76" s="176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58" t="s">
        <v>37</v>
      </c>
      <c r="AM76" s="56" t="s">
        <v>90</v>
      </c>
      <c r="AN76" s="176"/>
      <c r="AO76" s="156" t="s">
        <v>113</v>
      </c>
      <c r="AP76" s="157"/>
      <c r="AQ76" s="4"/>
      <c r="AR76" s="4"/>
      <c r="AS76" s="4"/>
      <c r="AT76" s="4"/>
      <c r="AU76" s="4"/>
      <c r="AV76" s="46"/>
      <c r="AW76" s="4"/>
      <c r="AX76" s="4"/>
      <c r="AY76" s="50"/>
    </row>
    <row r="77" spans="1:51" ht="30">
      <c r="A77" s="166"/>
      <c r="B77" s="52"/>
      <c r="C77" s="52"/>
      <c r="D77" s="52"/>
      <c r="E77" s="52"/>
      <c r="H77" s="52"/>
      <c r="I77" s="52"/>
      <c r="J77" s="52"/>
      <c r="K77" s="52"/>
      <c r="L77" s="52"/>
      <c r="M77" s="47"/>
      <c r="N77" s="46"/>
      <c r="Q77" s="4"/>
      <c r="R77" s="4"/>
      <c r="S77" s="18"/>
      <c r="T77" s="18"/>
      <c r="U77" s="18"/>
      <c r="V77" s="4"/>
      <c r="W77" s="4"/>
      <c r="X77" s="4"/>
      <c r="Y77" s="176"/>
      <c r="Z77" s="4"/>
      <c r="AC77" s="4"/>
      <c r="AD77" s="4"/>
      <c r="AE77" s="4"/>
      <c r="AF77" s="4"/>
      <c r="AG77" s="4"/>
      <c r="AH77" s="4"/>
      <c r="AI77" s="4"/>
      <c r="AJ77" s="4"/>
      <c r="AK77" s="4"/>
      <c r="AL77" s="58" t="s">
        <v>96</v>
      </c>
      <c r="AM77" s="56" t="s">
        <v>91</v>
      </c>
      <c r="AN77" s="176"/>
      <c r="AO77" s="44" t="s">
        <v>29</v>
      </c>
      <c r="AP77" s="44" t="s">
        <v>76</v>
      </c>
      <c r="AQ77" s="4"/>
      <c r="AR77" s="4"/>
      <c r="AS77" s="4"/>
      <c r="AT77" s="4"/>
      <c r="AU77" s="4"/>
      <c r="AV77" s="46"/>
      <c r="AW77" s="4"/>
      <c r="AX77" s="4"/>
      <c r="AY77" s="50"/>
    </row>
    <row r="78" spans="1:51" ht="30">
      <c r="A78" s="166"/>
      <c r="B78" s="161" t="s">
        <v>15</v>
      </c>
      <c r="C78" s="161"/>
      <c r="D78" s="161"/>
      <c r="E78" s="4"/>
      <c r="H78" s="4"/>
      <c r="I78" s="4"/>
      <c r="J78" s="4"/>
      <c r="K78" s="4"/>
      <c r="L78" s="4"/>
      <c r="M78" s="4"/>
      <c r="N78" s="46"/>
      <c r="Q78" s="4"/>
      <c r="R78" s="4"/>
      <c r="S78" s="18"/>
      <c r="T78" s="18"/>
      <c r="U78" s="18"/>
      <c r="V78" s="4"/>
      <c r="W78" s="4"/>
      <c r="X78" s="4"/>
      <c r="Y78" s="176"/>
      <c r="Z78" s="162" t="s">
        <v>138</v>
      </c>
      <c r="AA78" s="163"/>
      <c r="AC78" s="4"/>
      <c r="AD78" s="4"/>
      <c r="AE78" s="4"/>
      <c r="AF78" s="4"/>
      <c r="AG78" s="4"/>
      <c r="AH78" s="4"/>
      <c r="AI78" s="4"/>
      <c r="AJ78" s="4"/>
      <c r="AK78" s="4"/>
      <c r="AL78" s="58" t="s">
        <v>97</v>
      </c>
      <c r="AM78" s="56" t="s">
        <v>92</v>
      </c>
      <c r="AN78" s="176"/>
      <c r="AO78" s="44" t="s">
        <v>30</v>
      </c>
      <c r="AP78" s="44" t="s">
        <v>79</v>
      </c>
      <c r="AQ78" s="4"/>
      <c r="AR78" s="4"/>
      <c r="AS78" s="4"/>
      <c r="AT78" s="4"/>
      <c r="AU78" s="4"/>
      <c r="AV78" s="46"/>
      <c r="AW78" s="4"/>
      <c r="AX78" s="4"/>
      <c r="AY78" s="50"/>
    </row>
    <row r="79" spans="1:51" ht="30">
      <c r="A79" s="166"/>
      <c r="B79" s="5" t="s">
        <v>10</v>
      </c>
      <c r="C79" s="8">
        <f>(C72-3)/3</f>
        <v>0</v>
      </c>
      <c r="D79" s="77">
        <f>C79*100</f>
        <v>0</v>
      </c>
      <c r="E79" s="4"/>
      <c r="H79" s="4"/>
      <c r="I79" s="4"/>
      <c r="J79" s="4"/>
      <c r="K79" s="4"/>
      <c r="L79" s="4"/>
      <c r="M79" s="4"/>
      <c r="N79" s="46"/>
      <c r="Q79" s="4"/>
      <c r="R79" s="4"/>
      <c r="S79" s="18"/>
      <c r="T79" s="18"/>
      <c r="U79" s="18"/>
      <c r="V79" s="4"/>
      <c r="W79" s="4"/>
      <c r="X79" s="4"/>
      <c r="Y79" s="176"/>
      <c r="Z79" s="14" t="s">
        <v>139</v>
      </c>
      <c r="AA79" s="14" t="s">
        <v>141</v>
      </c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58" t="s">
        <v>98</v>
      </c>
      <c r="AM79" s="56" t="s">
        <v>93</v>
      </c>
      <c r="AN79" s="176"/>
      <c r="AO79" s="44" t="s">
        <v>31</v>
      </c>
      <c r="AP79" s="44" t="s">
        <v>82</v>
      </c>
      <c r="AQ79" s="4"/>
      <c r="AR79" s="4"/>
      <c r="AS79" s="4"/>
      <c r="AT79" s="4"/>
      <c r="AU79" s="4"/>
      <c r="AV79" s="46"/>
      <c r="AW79" s="4"/>
      <c r="AX79" s="4"/>
      <c r="AY79" s="50"/>
    </row>
    <row r="80" spans="1:51">
      <c r="A80" s="167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69"/>
      <c r="N80" s="49"/>
      <c r="O80" s="69"/>
      <c r="P80" s="69"/>
      <c r="Q80" s="69"/>
      <c r="R80" s="69"/>
      <c r="S80" s="79"/>
      <c r="T80" s="79"/>
      <c r="U80" s="79"/>
      <c r="V80" s="69"/>
      <c r="W80" s="69"/>
      <c r="X80" s="69"/>
      <c r="Y80" s="177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51"/>
    </row>
    <row r="82" spans="1:51" ht="20">
      <c r="A82" s="165"/>
      <c r="B82" s="168" t="s">
        <v>165</v>
      </c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  <c r="AY82" s="169"/>
    </row>
    <row r="83" spans="1:51" ht="44" customHeight="1">
      <c r="A83" s="166"/>
      <c r="B83" s="35" t="s">
        <v>0</v>
      </c>
      <c r="C83" s="35" t="s">
        <v>1</v>
      </c>
      <c r="D83" s="35" t="s">
        <v>2</v>
      </c>
      <c r="E83" s="35" t="s">
        <v>3</v>
      </c>
      <c r="F83" s="170" t="s">
        <v>8</v>
      </c>
      <c r="G83" s="35" t="s">
        <v>0</v>
      </c>
      <c r="H83" s="35" t="s">
        <v>1</v>
      </c>
      <c r="I83" s="35" t="s">
        <v>2</v>
      </c>
      <c r="J83" s="35" t="s">
        <v>3</v>
      </c>
      <c r="K83" s="35" t="s">
        <v>4</v>
      </c>
      <c r="L83" s="10" t="s">
        <v>5</v>
      </c>
      <c r="M83" s="23"/>
      <c r="N83" s="46"/>
      <c r="O83" s="156" t="s">
        <v>114</v>
      </c>
      <c r="P83" s="157"/>
      <c r="Q83" s="3"/>
      <c r="R83" s="171" t="s">
        <v>46</v>
      </c>
      <c r="S83" s="172"/>
      <c r="T83" s="172"/>
      <c r="U83" s="173"/>
      <c r="V83" s="3"/>
      <c r="W83" s="174" t="s">
        <v>52</v>
      </c>
      <c r="X83" s="175"/>
      <c r="Y83" s="176"/>
      <c r="Z83" s="178" t="s">
        <v>48</v>
      </c>
      <c r="AA83" s="179"/>
      <c r="AB83" s="179"/>
      <c r="AC83" s="180"/>
      <c r="AD83" s="3"/>
      <c r="AE83" s="178" t="s">
        <v>54</v>
      </c>
      <c r="AF83" s="179"/>
      <c r="AG83" s="179"/>
      <c r="AH83" s="179"/>
      <c r="AI83" s="179"/>
      <c r="AJ83" s="180"/>
      <c r="AK83" s="3"/>
      <c r="AL83" s="174" t="s">
        <v>55</v>
      </c>
      <c r="AM83" s="175"/>
      <c r="AN83" s="176"/>
      <c r="AO83" s="178" t="s">
        <v>49</v>
      </c>
      <c r="AP83" s="179"/>
      <c r="AQ83" s="179"/>
      <c r="AR83" s="180"/>
      <c r="AS83" s="4"/>
      <c r="AT83" s="174" t="s">
        <v>51</v>
      </c>
      <c r="AU83" s="175"/>
      <c r="AV83" s="36"/>
      <c r="AW83" s="174" t="s">
        <v>27</v>
      </c>
      <c r="AX83" s="175"/>
      <c r="AY83" s="50"/>
    </row>
    <row r="84" spans="1:51">
      <c r="A84" s="166"/>
      <c r="B84" s="35" t="s">
        <v>1</v>
      </c>
      <c r="C84" s="2">
        <v>1</v>
      </c>
      <c r="D84" s="37">
        <v>1</v>
      </c>
      <c r="E84" s="37">
        <v>1</v>
      </c>
      <c r="F84" s="170"/>
      <c r="G84" s="35" t="s">
        <v>1</v>
      </c>
      <c r="H84" s="38">
        <f>C84/C87</f>
        <v>0.33333333333333331</v>
      </c>
      <c r="I84" s="37">
        <f>D84/D87</f>
        <v>0.33333333333333331</v>
      </c>
      <c r="J84" s="37">
        <f>E84/E87</f>
        <v>0.33333333333333331</v>
      </c>
      <c r="K84" s="37">
        <f>SUM(H84:J84)</f>
        <v>1</v>
      </c>
      <c r="L84" s="2">
        <f>K84/C89</f>
        <v>0.33333333333333331</v>
      </c>
      <c r="M84" s="24"/>
      <c r="N84" s="46"/>
      <c r="O84" s="58" t="s">
        <v>17</v>
      </c>
      <c r="P84" s="56" t="s">
        <v>78</v>
      </c>
      <c r="Q84" s="18"/>
      <c r="R84" s="17" t="s">
        <v>26</v>
      </c>
      <c r="S84" s="35" t="s">
        <v>1</v>
      </c>
      <c r="T84" s="35" t="s">
        <v>2</v>
      </c>
      <c r="U84" s="35" t="s">
        <v>3</v>
      </c>
      <c r="V84" s="13"/>
      <c r="W84" s="32" t="s">
        <v>26</v>
      </c>
      <c r="X84" s="72" t="s">
        <v>53</v>
      </c>
      <c r="Y84" s="176"/>
      <c r="Z84" s="35" t="s">
        <v>32</v>
      </c>
      <c r="AA84" s="71" t="s">
        <v>47</v>
      </c>
      <c r="AB84" s="178" t="s">
        <v>43</v>
      </c>
      <c r="AC84" s="180"/>
      <c r="AD84" s="4"/>
      <c r="AE84" s="10" t="s">
        <v>26</v>
      </c>
      <c r="AF84" s="35" t="s">
        <v>35</v>
      </c>
      <c r="AG84" s="35" t="s">
        <v>36</v>
      </c>
      <c r="AH84" s="35" t="s">
        <v>37</v>
      </c>
      <c r="AI84" s="35" t="s">
        <v>97</v>
      </c>
      <c r="AJ84" s="35" t="s">
        <v>98</v>
      </c>
      <c r="AK84" s="4"/>
      <c r="AL84" s="10" t="s">
        <v>26</v>
      </c>
      <c r="AM84" s="72" t="s">
        <v>53</v>
      </c>
      <c r="AN84" s="176"/>
      <c r="AO84" s="10" t="s">
        <v>28</v>
      </c>
      <c r="AP84" s="10" t="s">
        <v>47</v>
      </c>
      <c r="AQ84" s="181" t="s">
        <v>43</v>
      </c>
      <c r="AR84" s="182"/>
      <c r="AS84" s="4"/>
      <c r="AT84" s="35" t="s">
        <v>26</v>
      </c>
      <c r="AU84" s="72" t="s">
        <v>53</v>
      </c>
      <c r="AV84" s="36"/>
      <c r="AW84" s="71" t="s">
        <v>26</v>
      </c>
      <c r="AX84" s="71" t="s">
        <v>50</v>
      </c>
      <c r="AY84" s="50"/>
    </row>
    <row r="85" spans="1:51">
      <c r="A85" s="166"/>
      <c r="B85" s="35" t="s">
        <v>2</v>
      </c>
      <c r="C85" s="37">
        <f>1/D84</f>
        <v>1</v>
      </c>
      <c r="D85" s="2">
        <v>1</v>
      </c>
      <c r="E85" s="37">
        <v>1</v>
      </c>
      <c r="F85" s="170"/>
      <c r="G85" s="35" t="s">
        <v>2</v>
      </c>
      <c r="H85" s="37">
        <f>C85/C87</f>
        <v>0.33333333333333331</v>
      </c>
      <c r="I85" s="38">
        <f>D85/D87</f>
        <v>0.33333333333333331</v>
      </c>
      <c r="J85" s="37">
        <f>E85/E87</f>
        <v>0.33333333333333331</v>
      </c>
      <c r="K85" s="37">
        <f>SUM(H85:J85)</f>
        <v>1</v>
      </c>
      <c r="L85" s="2">
        <f>K85/C89</f>
        <v>0.33333333333333331</v>
      </c>
      <c r="M85" s="24"/>
      <c r="N85" s="46"/>
      <c r="O85" s="58" t="s">
        <v>18</v>
      </c>
      <c r="P85" s="56" t="s">
        <v>77</v>
      </c>
      <c r="Q85" s="18"/>
      <c r="R85" s="11" t="s">
        <v>17</v>
      </c>
      <c r="S85" s="9">
        <v>0</v>
      </c>
      <c r="T85" s="9">
        <v>0</v>
      </c>
      <c r="U85" s="9">
        <v>0</v>
      </c>
      <c r="V85" s="3"/>
      <c r="W85" s="11" t="s">
        <v>17</v>
      </c>
      <c r="X85" s="1">
        <f>(S85*L84)+(T85*L85)+(U85*L86)</f>
        <v>0</v>
      </c>
      <c r="Y85" s="176"/>
      <c r="Z85" s="15" t="s">
        <v>34</v>
      </c>
      <c r="AA85" s="15">
        <v>1</v>
      </c>
      <c r="AB85" s="15">
        <f>1/(1+AA85)</f>
        <v>0.5</v>
      </c>
      <c r="AC85" s="15"/>
      <c r="AD85" s="4"/>
      <c r="AE85" s="11" t="s">
        <v>17</v>
      </c>
      <c r="AF85" s="28">
        <v>0</v>
      </c>
      <c r="AG85" s="28">
        <v>0</v>
      </c>
      <c r="AH85" s="28">
        <v>-1</v>
      </c>
      <c r="AI85" s="28">
        <v>0</v>
      </c>
      <c r="AJ85" s="28">
        <v>0</v>
      </c>
      <c r="AK85" s="4"/>
      <c r="AL85" s="11" t="s">
        <v>17</v>
      </c>
      <c r="AM85" s="1">
        <f>(AF85*AC86)+(AG85*AC87)+(AC88*AH85)+(AI85*AC90)+(AC91*AJ85)</f>
        <v>-0.5</v>
      </c>
      <c r="AN85" s="176"/>
      <c r="AO85" s="15" t="s">
        <v>29</v>
      </c>
      <c r="AP85" s="15">
        <v>1</v>
      </c>
      <c r="AQ85" s="15">
        <f>1/(1+AP85)</f>
        <v>0.5</v>
      </c>
      <c r="AR85" s="15"/>
      <c r="AS85" s="4"/>
      <c r="AT85" s="11" t="s">
        <v>17</v>
      </c>
      <c r="AU85" s="1">
        <f>AR86</f>
        <v>0.5</v>
      </c>
      <c r="AV85" s="36"/>
      <c r="AW85" s="40" t="s">
        <v>63</v>
      </c>
      <c r="AX85" s="40">
        <v>0</v>
      </c>
      <c r="AY85" s="50"/>
    </row>
    <row r="86" spans="1:51">
      <c r="A86" s="166"/>
      <c r="B86" s="35" t="s">
        <v>3</v>
      </c>
      <c r="C86" s="37">
        <f>1/E84</f>
        <v>1</v>
      </c>
      <c r="D86" s="37">
        <f>1/E85</f>
        <v>1</v>
      </c>
      <c r="E86" s="2">
        <v>1</v>
      </c>
      <c r="F86" s="170"/>
      <c r="G86" s="35" t="s">
        <v>3</v>
      </c>
      <c r="H86" s="37">
        <f>C86/C87</f>
        <v>0.33333333333333331</v>
      </c>
      <c r="I86" s="37">
        <f>D86/D87</f>
        <v>0.33333333333333331</v>
      </c>
      <c r="J86" s="38">
        <f>E86/E87</f>
        <v>0.33333333333333331</v>
      </c>
      <c r="K86" s="37">
        <f>SUM(H86:J86)</f>
        <v>1</v>
      </c>
      <c r="L86" s="2">
        <f>K86/C89</f>
        <v>0.33333333333333331</v>
      </c>
      <c r="M86" s="24"/>
      <c r="N86" s="46"/>
      <c r="O86" s="58" t="s">
        <v>20</v>
      </c>
      <c r="P86" s="56" t="s">
        <v>80</v>
      </c>
      <c r="Q86" s="18"/>
      <c r="R86" s="11" t="s">
        <v>18</v>
      </c>
      <c r="S86" s="9">
        <v>0.5</v>
      </c>
      <c r="T86" s="9">
        <v>0</v>
      </c>
      <c r="U86" s="9">
        <v>0</v>
      </c>
      <c r="V86" s="19"/>
      <c r="W86" s="11" t="s">
        <v>18</v>
      </c>
      <c r="X86" s="1">
        <f>(S86*L84)+(T86*L85)+(U86*L86)</f>
        <v>0.16666666666666666</v>
      </c>
      <c r="Y86" s="176"/>
      <c r="Z86" s="16" t="s">
        <v>35</v>
      </c>
      <c r="AA86" s="16" t="s">
        <v>44</v>
      </c>
      <c r="AB86" s="16">
        <v>1</v>
      </c>
      <c r="AC86" s="16">
        <f>AB86*AB85</f>
        <v>0.5</v>
      </c>
      <c r="AD86" s="4"/>
      <c r="AE86" s="11" t="s">
        <v>18</v>
      </c>
      <c r="AF86" s="28">
        <v>0</v>
      </c>
      <c r="AG86" s="28">
        <v>0</v>
      </c>
      <c r="AH86" s="28">
        <v>1</v>
      </c>
      <c r="AI86" s="28">
        <v>0</v>
      </c>
      <c r="AJ86" s="28">
        <v>0</v>
      </c>
      <c r="AK86" s="4"/>
      <c r="AL86" s="11" t="s">
        <v>18</v>
      </c>
      <c r="AM86" s="1">
        <f>(AF86*AC86)+(AG86*AC87)+(AC88*AH86)+(AI86*AC90)+(AC91*AJ86)</f>
        <v>0.5</v>
      </c>
      <c r="AN86" s="176"/>
      <c r="AO86" s="16" t="s">
        <v>45</v>
      </c>
      <c r="AP86" s="16" t="s">
        <v>44</v>
      </c>
      <c r="AQ86" s="16">
        <v>1</v>
      </c>
      <c r="AR86" s="16">
        <f>AQ86*AQ85</f>
        <v>0.5</v>
      </c>
      <c r="AS86" s="4"/>
      <c r="AT86" s="11" t="s">
        <v>18</v>
      </c>
      <c r="AU86" s="1">
        <f>AR87</f>
        <v>0.5</v>
      </c>
      <c r="AV86" s="36"/>
      <c r="AW86" s="40" t="s">
        <v>16</v>
      </c>
      <c r="AX86" s="41">
        <v>0</v>
      </c>
      <c r="AY86" s="50"/>
    </row>
    <row r="87" spans="1:51">
      <c r="A87" s="166"/>
      <c r="B87" s="72" t="s">
        <v>4</v>
      </c>
      <c r="C87" s="39">
        <f>SUM(C84:C86)</f>
        <v>3</v>
      </c>
      <c r="D87" s="39">
        <f>SUM(D84:D86)</f>
        <v>3</v>
      </c>
      <c r="E87" s="39">
        <f>SUM(E84:E86)</f>
        <v>3</v>
      </c>
      <c r="F87" s="170"/>
      <c r="G87" s="72" t="s">
        <v>4</v>
      </c>
      <c r="H87" s="39">
        <f>SUM(H84:H86)</f>
        <v>1</v>
      </c>
      <c r="I87" s="39">
        <f>SUM(I84:I86)</f>
        <v>1</v>
      </c>
      <c r="J87" s="39">
        <f>SUM(J84:J86)</f>
        <v>1</v>
      </c>
      <c r="K87" s="39">
        <f>SUM(K84:K86)</f>
        <v>3</v>
      </c>
      <c r="L87" s="39">
        <f>SUM(L84:L86)</f>
        <v>1</v>
      </c>
      <c r="M87" s="25"/>
      <c r="N87" s="46"/>
      <c r="O87" s="58" t="s">
        <v>21</v>
      </c>
      <c r="P87" s="56" t="s">
        <v>81</v>
      </c>
      <c r="Q87" s="18"/>
      <c r="R87" s="11" t="s">
        <v>20</v>
      </c>
      <c r="S87" s="9">
        <v>0</v>
      </c>
      <c r="T87" s="9">
        <v>1</v>
      </c>
      <c r="U87" s="9">
        <v>0</v>
      </c>
      <c r="V87" s="19"/>
      <c r="W87" s="11" t="s">
        <v>20</v>
      </c>
      <c r="X87" s="1">
        <f>(S87*L84)+(T87*L85)+(U87*L86)</f>
        <v>0.33333333333333331</v>
      </c>
      <c r="Y87" s="176"/>
      <c r="Z87" s="16" t="s">
        <v>36</v>
      </c>
      <c r="AA87" s="16" t="s">
        <v>44</v>
      </c>
      <c r="AB87" s="16">
        <v>1</v>
      </c>
      <c r="AC87" s="16">
        <f>AB87*AB85</f>
        <v>0.5</v>
      </c>
      <c r="AD87" s="4"/>
      <c r="AE87" s="11" t="s">
        <v>20</v>
      </c>
      <c r="AF87" s="28">
        <v>0</v>
      </c>
      <c r="AG87" s="28">
        <v>0</v>
      </c>
      <c r="AH87" s="28">
        <v>1</v>
      </c>
      <c r="AI87" s="28">
        <v>0</v>
      </c>
      <c r="AJ87" s="28">
        <v>0</v>
      </c>
      <c r="AK87" s="4"/>
      <c r="AL87" s="11" t="s">
        <v>20</v>
      </c>
      <c r="AM87" s="1">
        <f>(AF87*AC86)+(AG87*AC87)+(AH87*AC88)+(AI87*AC90)+(AJ87*AC91)</f>
        <v>0.5</v>
      </c>
      <c r="AN87" s="176"/>
      <c r="AO87" s="16" t="s">
        <v>58</v>
      </c>
      <c r="AP87" s="16" t="s">
        <v>44</v>
      </c>
      <c r="AQ87" s="16">
        <v>1</v>
      </c>
      <c r="AR87" s="16">
        <f>AQ87*AQ85</f>
        <v>0.5</v>
      </c>
      <c r="AS87" s="4"/>
      <c r="AT87" s="11" t="s">
        <v>20</v>
      </c>
      <c r="AU87" s="1">
        <f>AR89</f>
        <v>0.5</v>
      </c>
      <c r="AV87" s="36"/>
      <c r="AW87" s="42" t="s">
        <v>17</v>
      </c>
      <c r="AX87" s="42">
        <f>X85+AM85+AU85</f>
        <v>0</v>
      </c>
      <c r="AY87" s="50"/>
    </row>
    <row r="88" spans="1:51" ht="30">
      <c r="A88" s="166"/>
      <c r="B88" s="54"/>
      <c r="C88" s="54"/>
      <c r="D88" s="54"/>
      <c r="E88" s="54"/>
      <c r="F88" s="54"/>
      <c r="G88" s="54"/>
      <c r="H88" s="54"/>
      <c r="I88" s="54"/>
      <c r="J88" s="54"/>
      <c r="M88" s="47"/>
      <c r="N88" s="46"/>
      <c r="O88" s="58" t="s">
        <v>23</v>
      </c>
      <c r="P88" s="56" t="s">
        <v>83</v>
      </c>
      <c r="Q88" s="4"/>
      <c r="R88" s="11" t="s">
        <v>21</v>
      </c>
      <c r="S88" s="9">
        <v>0</v>
      </c>
      <c r="T88" s="9">
        <v>0</v>
      </c>
      <c r="U88" s="9">
        <v>0</v>
      </c>
      <c r="V88" s="19"/>
      <c r="W88" s="11" t="s">
        <v>21</v>
      </c>
      <c r="X88" s="1">
        <f>(S88*L84)+(T88*L85)+(U88*L86)</f>
        <v>0</v>
      </c>
      <c r="Y88" s="176"/>
      <c r="Z88" s="16" t="s">
        <v>37</v>
      </c>
      <c r="AA88" s="16" t="s">
        <v>44</v>
      </c>
      <c r="AB88" s="16">
        <v>1</v>
      </c>
      <c r="AC88" s="16">
        <f>AB88*AB85</f>
        <v>0.5</v>
      </c>
      <c r="AD88" s="4"/>
      <c r="AE88" s="11" t="s">
        <v>21</v>
      </c>
      <c r="AF88" s="28">
        <v>0</v>
      </c>
      <c r="AG88" s="28">
        <v>0</v>
      </c>
      <c r="AH88" s="28">
        <v>-1</v>
      </c>
      <c r="AI88" s="28">
        <v>0</v>
      </c>
      <c r="AJ88" s="28">
        <v>0</v>
      </c>
      <c r="AK88" s="4"/>
      <c r="AL88" s="11" t="s">
        <v>21</v>
      </c>
      <c r="AM88" s="1">
        <f>(AF88*AC86)+(AG88*AC87)+(AH88*AC88)+(AI88*AC90)+(AJ88*AC91)</f>
        <v>-0.5</v>
      </c>
      <c r="AN88" s="176"/>
      <c r="AO88" s="15" t="s">
        <v>30</v>
      </c>
      <c r="AP88" s="15">
        <v>1</v>
      </c>
      <c r="AQ88" s="15">
        <f>1/(1+AP88)</f>
        <v>0.5</v>
      </c>
      <c r="AR88" s="15"/>
      <c r="AS88" s="4"/>
      <c r="AT88" s="11" t="s">
        <v>21</v>
      </c>
      <c r="AU88" s="1">
        <f>AR90</f>
        <v>0.5</v>
      </c>
      <c r="AV88" s="36"/>
      <c r="AW88" s="42" t="s">
        <v>18</v>
      </c>
      <c r="AX88" s="42">
        <f>X86+AM86++AU86</f>
        <v>1.1666666666666665</v>
      </c>
      <c r="AY88" s="50"/>
    </row>
    <row r="89" spans="1:51" ht="30">
      <c r="A89" s="166"/>
      <c r="B89" s="71" t="s">
        <v>6</v>
      </c>
      <c r="C89" s="35">
        <v>3</v>
      </c>
      <c r="D89" s="4"/>
      <c r="E89" s="4"/>
      <c r="F89" s="4"/>
      <c r="G89" s="4"/>
      <c r="H89" s="4"/>
      <c r="I89" s="4"/>
      <c r="J89" s="4"/>
      <c r="M89" s="4"/>
      <c r="N89" s="46"/>
      <c r="O89" s="58" t="s">
        <v>24</v>
      </c>
      <c r="P89" s="56" t="s">
        <v>84</v>
      </c>
      <c r="Q89" s="4"/>
      <c r="R89" s="11" t="s">
        <v>23</v>
      </c>
      <c r="S89" s="9">
        <v>0</v>
      </c>
      <c r="T89" s="9">
        <v>0</v>
      </c>
      <c r="U89" s="9">
        <v>-0.5</v>
      </c>
      <c r="V89" s="19"/>
      <c r="W89" s="11" t="s">
        <v>23</v>
      </c>
      <c r="X89" s="1">
        <f>(S89*L84)+(T89*L85)+(U89*L86)</f>
        <v>-0.16666666666666666</v>
      </c>
      <c r="Y89" s="176"/>
      <c r="Z89" s="31" t="s">
        <v>96</v>
      </c>
      <c r="AA89" s="31">
        <v>1</v>
      </c>
      <c r="AB89" s="31">
        <f>1/(1+AA89)</f>
        <v>0.5</v>
      </c>
      <c r="AC89" s="31"/>
      <c r="AD89" s="4"/>
      <c r="AE89" s="11" t="s">
        <v>23</v>
      </c>
      <c r="AF89" s="28">
        <v>0</v>
      </c>
      <c r="AG89" s="28">
        <v>0</v>
      </c>
      <c r="AH89" s="28">
        <v>1</v>
      </c>
      <c r="AI89" s="28">
        <v>0</v>
      </c>
      <c r="AJ89" s="28">
        <v>0</v>
      </c>
      <c r="AK89" s="4"/>
      <c r="AL89" s="11" t="s">
        <v>23</v>
      </c>
      <c r="AM89" s="1">
        <f>(AC86*AF89)+(AG89*AC87)+(AC88*AH89)+(AI89*AC90)+(AC91*AJ89)</f>
        <v>0.5</v>
      </c>
      <c r="AN89" s="176"/>
      <c r="AO89" s="16" t="s">
        <v>59</v>
      </c>
      <c r="AP89" s="16" t="s">
        <v>44</v>
      </c>
      <c r="AQ89" s="16">
        <v>1</v>
      </c>
      <c r="AR89" s="16">
        <f>AQ89*AQ88</f>
        <v>0.5</v>
      </c>
      <c r="AS89" s="4"/>
      <c r="AT89" s="11" t="s">
        <v>23</v>
      </c>
      <c r="AU89" s="1">
        <f>AR92</f>
        <v>0.5</v>
      </c>
      <c r="AV89" s="36"/>
      <c r="AW89" s="41" t="s">
        <v>19</v>
      </c>
      <c r="AX89" s="41">
        <v>0</v>
      </c>
      <c r="AY89" s="50"/>
    </row>
    <row r="90" spans="1:51">
      <c r="A90" s="166"/>
      <c r="B90" s="53"/>
      <c r="C90" s="53"/>
      <c r="D90" s="53"/>
      <c r="E90" s="53"/>
      <c r="F90" s="53"/>
      <c r="G90" s="53"/>
      <c r="H90" s="53"/>
      <c r="I90" s="53"/>
      <c r="J90" s="53"/>
      <c r="M90" s="26"/>
      <c r="N90" s="46"/>
      <c r="O90" s="4"/>
      <c r="P90" s="4"/>
      <c r="Q90" s="4"/>
      <c r="R90" s="11" t="s">
        <v>24</v>
      </c>
      <c r="S90" s="9">
        <v>0</v>
      </c>
      <c r="T90" s="9">
        <v>0</v>
      </c>
      <c r="U90" s="9">
        <v>0</v>
      </c>
      <c r="V90" s="19"/>
      <c r="W90" s="11" t="s">
        <v>24</v>
      </c>
      <c r="X90" s="1">
        <f>(S90*L84)+(T90*67)+(U90*L86)</f>
        <v>0</v>
      </c>
      <c r="Y90" s="176"/>
      <c r="Z90" s="16" t="s">
        <v>97</v>
      </c>
      <c r="AA90" s="16" t="s">
        <v>44</v>
      </c>
      <c r="AB90" s="16">
        <v>1</v>
      </c>
      <c r="AC90" s="16">
        <f>AB90*AB89</f>
        <v>0.5</v>
      </c>
      <c r="AD90" s="4"/>
      <c r="AE90" s="11" t="s">
        <v>24</v>
      </c>
      <c r="AF90" s="28">
        <v>0</v>
      </c>
      <c r="AG90" s="28">
        <v>0</v>
      </c>
      <c r="AH90" s="28">
        <v>-1</v>
      </c>
      <c r="AI90" s="28">
        <v>0</v>
      </c>
      <c r="AJ90" s="28">
        <v>0</v>
      </c>
      <c r="AK90" s="4"/>
      <c r="AL90" s="11" t="s">
        <v>24</v>
      </c>
      <c r="AM90" s="1">
        <f>(AC86*AF90)+(AC87*AG90)+(AC88*AH90)+(AI90*AC90)+(AC91*AJ90)</f>
        <v>-0.5</v>
      </c>
      <c r="AN90" s="176"/>
      <c r="AO90" s="16" t="s">
        <v>60</v>
      </c>
      <c r="AP90" s="16" t="s">
        <v>44</v>
      </c>
      <c r="AQ90" s="16">
        <v>1</v>
      </c>
      <c r="AR90" s="16">
        <f>AQ90*AQ88</f>
        <v>0.5</v>
      </c>
      <c r="AS90" s="4"/>
      <c r="AT90" s="11" t="s">
        <v>24</v>
      </c>
      <c r="AU90" s="1">
        <f>AR93</f>
        <v>0.5</v>
      </c>
      <c r="AV90" s="36"/>
      <c r="AW90" s="42" t="s">
        <v>20</v>
      </c>
      <c r="AX90" s="42">
        <f>X87+AM87+AU87</f>
        <v>1.3333333333333333</v>
      </c>
      <c r="AY90" s="50"/>
    </row>
    <row r="91" spans="1:51">
      <c r="A91" s="166"/>
      <c r="B91" s="183" t="s">
        <v>14</v>
      </c>
      <c r="C91" s="183"/>
      <c r="D91" s="4"/>
      <c r="E91" s="35" t="s">
        <v>38</v>
      </c>
      <c r="F91" s="35" t="s">
        <v>39</v>
      </c>
      <c r="G91" s="35" t="s">
        <v>40</v>
      </c>
      <c r="H91" s="10" t="s">
        <v>41</v>
      </c>
      <c r="I91" s="10" t="s">
        <v>42</v>
      </c>
      <c r="J91" s="4"/>
      <c r="M91" s="4"/>
      <c r="N91" s="46"/>
      <c r="O91" s="156" t="s">
        <v>112</v>
      </c>
      <c r="P91" s="157"/>
      <c r="Q91" s="4"/>
      <c r="R91" s="33"/>
      <c r="S91" s="25"/>
      <c r="T91" s="25"/>
      <c r="U91" s="25"/>
      <c r="V91" s="30"/>
      <c r="W91" s="29"/>
      <c r="X91" s="29"/>
      <c r="Y91" s="176"/>
      <c r="Z91" s="16" t="s">
        <v>98</v>
      </c>
      <c r="AA91" s="16" t="s">
        <v>44</v>
      </c>
      <c r="AB91" s="16">
        <v>1</v>
      </c>
      <c r="AC91" s="16">
        <f>AB91*AB89</f>
        <v>0.5</v>
      </c>
      <c r="AD91" s="4"/>
      <c r="AE91" s="29"/>
      <c r="AF91" s="25"/>
      <c r="AG91" s="25"/>
      <c r="AH91" s="25"/>
      <c r="AI91" s="25"/>
      <c r="AJ91" s="25"/>
      <c r="AK91" s="4"/>
      <c r="AL91" s="29"/>
      <c r="AM91" s="29"/>
      <c r="AN91" s="176"/>
      <c r="AO91" s="15" t="s">
        <v>31</v>
      </c>
      <c r="AP91" s="15">
        <v>1</v>
      </c>
      <c r="AQ91" s="15">
        <f>1/(1+AP91)</f>
        <v>0.5</v>
      </c>
      <c r="AR91" s="15"/>
      <c r="AS91" s="4"/>
      <c r="AT91" s="29"/>
      <c r="AU91" s="29"/>
      <c r="AV91" s="46"/>
      <c r="AW91" s="42" t="s">
        <v>21</v>
      </c>
      <c r="AX91" s="42">
        <f>X88+AM88+AU88</f>
        <v>0</v>
      </c>
      <c r="AY91" s="50"/>
    </row>
    <row r="92" spans="1:51" ht="30">
      <c r="A92" s="166"/>
      <c r="B92" s="71" t="s">
        <v>7</v>
      </c>
      <c r="C92" s="76">
        <f>SUM(L84*C87,L85*D87,L86*E87)</f>
        <v>3</v>
      </c>
      <c r="D92" s="4"/>
      <c r="E92" s="35">
        <v>1</v>
      </c>
      <c r="F92" s="35">
        <v>3</v>
      </c>
      <c r="G92" s="35">
        <v>5</v>
      </c>
      <c r="H92" s="35">
        <v>7</v>
      </c>
      <c r="I92" s="35">
        <v>9</v>
      </c>
      <c r="J92" s="4"/>
      <c r="M92" s="4"/>
      <c r="N92" s="46"/>
      <c r="O92" s="57" t="s">
        <v>99</v>
      </c>
      <c r="P92" s="56" t="s">
        <v>102</v>
      </c>
      <c r="Q92" s="4"/>
      <c r="R92" s="33"/>
      <c r="S92" s="25"/>
      <c r="T92" s="25"/>
      <c r="U92" s="25"/>
      <c r="V92" s="30"/>
      <c r="W92" s="29"/>
      <c r="X92" s="29"/>
      <c r="Y92" s="176"/>
      <c r="Z92" s="30"/>
      <c r="AA92" s="30"/>
      <c r="AB92" s="30"/>
      <c r="AC92" s="30"/>
      <c r="AD92" s="4"/>
      <c r="AE92" s="29"/>
      <c r="AF92" s="25"/>
      <c r="AG92" s="25"/>
      <c r="AH92" s="25"/>
      <c r="AI92" s="25"/>
      <c r="AJ92" s="25"/>
      <c r="AK92" s="4"/>
      <c r="AL92" s="156" t="s">
        <v>115</v>
      </c>
      <c r="AM92" s="157"/>
      <c r="AN92" s="176"/>
      <c r="AO92" s="16" t="s">
        <v>61</v>
      </c>
      <c r="AP92" s="16" t="s">
        <v>44</v>
      </c>
      <c r="AQ92" s="16">
        <v>1</v>
      </c>
      <c r="AR92" s="16">
        <f>AQ92*AQ91</f>
        <v>0.5</v>
      </c>
      <c r="AS92" s="4"/>
      <c r="AT92" s="29"/>
      <c r="AU92" s="29"/>
      <c r="AV92" s="46"/>
      <c r="AW92" s="41" t="s">
        <v>22</v>
      </c>
      <c r="AX92" s="41">
        <v>0</v>
      </c>
      <c r="AY92" s="50"/>
    </row>
    <row r="93" spans="1:51" ht="30">
      <c r="A93" s="166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26"/>
      <c r="N93" s="46"/>
      <c r="O93" s="57" t="s">
        <v>100</v>
      </c>
      <c r="P93" s="56" t="s">
        <v>103</v>
      </c>
      <c r="Q93" s="4"/>
      <c r="R93" s="4"/>
      <c r="S93" s="18"/>
      <c r="T93" s="18"/>
      <c r="U93" s="18"/>
      <c r="V93" s="19"/>
      <c r="W93" s="4"/>
      <c r="X93" s="4"/>
      <c r="Y93" s="176"/>
      <c r="Z93" s="30"/>
      <c r="AA93" s="30"/>
      <c r="AB93" s="30"/>
      <c r="AC93" s="30"/>
      <c r="AD93" s="4"/>
      <c r="AE93" s="29"/>
      <c r="AF93" s="25"/>
      <c r="AG93" s="25"/>
      <c r="AH93" s="25"/>
      <c r="AI93" s="25"/>
      <c r="AJ93" s="25"/>
      <c r="AK93" s="4"/>
      <c r="AL93" s="58" t="s">
        <v>34</v>
      </c>
      <c r="AM93" s="56" t="s">
        <v>87</v>
      </c>
      <c r="AN93" s="176"/>
      <c r="AO93" s="16" t="s">
        <v>62</v>
      </c>
      <c r="AP93" s="16" t="s">
        <v>44</v>
      </c>
      <c r="AQ93" s="16">
        <v>1</v>
      </c>
      <c r="AR93" s="16">
        <f>AQ93*AQ91</f>
        <v>0.5</v>
      </c>
      <c r="AS93" s="4"/>
      <c r="AT93" s="29"/>
      <c r="AU93" s="29"/>
      <c r="AV93" s="46"/>
      <c r="AW93" s="42" t="s">
        <v>23</v>
      </c>
      <c r="AX93" s="42">
        <f>X89+AM89+AU89</f>
        <v>0.83333333333333337</v>
      </c>
      <c r="AY93" s="50"/>
    </row>
    <row r="94" spans="1:51" ht="30">
      <c r="A94" s="166"/>
      <c r="B94" s="185" t="s">
        <v>11</v>
      </c>
      <c r="C94" s="186"/>
      <c r="D94" s="6" t="s">
        <v>12</v>
      </c>
      <c r="E94" s="6">
        <v>1</v>
      </c>
      <c r="F94" s="6">
        <v>2</v>
      </c>
      <c r="G94" s="6">
        <v>3</v>
      </c>
      <c r="H94" s="6">
        <v>4</v>
      </c>
      <c r="I94" s="6">
        <v>5</v>
      </c>
      <c r="J94" s="6">
        <v>6</v>
      </c>
      <c r="K94" s="6">
        <v>7</v>
      </c>
      <c r="L94" s="6">
        <v>9</v>
      </c>
      <c r="M94" s="6">
        <v>10</v>
      </c>
      <c r="N94" s="46"/>
      <c r="O94" s="57" t="s">
        <v>101</v>
      </c>
      <c r="P94" s="56" t="s">
        <v>104</v>
      </c>
      <c r="Q94" s="4"/>
      <c r="R94" s="4"/>
      <c r="S94" s="18"/>
      <c r="T94" s="18"/>
      <c r="U94" s="18"/>
      <c r="V94" s="4"/>
      <c r="W94" s="4"/>
      <c r="X94" s="4"/>
      <c r="Y94" s="176"/>
      <c r="AB94" s="30"/>
      <c r="AC94" s="30"/>
      <c r="AD94" s="4"/>
      <c r="AE94" s="29"/>
      <c r="AF94" s="25"/>
      <c r="AG94" s="25"/>
      <c r="AH94" s="25"/>
      <c r="AI94" s="25"/>
      <c r="AJ94" s="25"/>
      <c r="AK94" s="4"/>
      <c r="AL94" s="58" t="s">
        <v>35</v>
      </c>
      <c r="AM94" s="56" t="s">
        <v>88</v>
      </c>
      <c r="AN94" s="176"/>
      <c r="AO94" s="19"/>
      <c r="AP94" s="19"/>
      <c r="AQ94" s="19"/>
      <c r="AR94" s="19"/>
      <c r="AS94" s="4"/>
      <c r="AT94" s="29"/>
      <c r="AU94" s="29"/>
      <c r="AV94" s="46"/>
      <c r="AW94" s="42" t="s">
        <v>24</v>
      </c>
      <c r="AX94" s="42">
        <f>X90+AM90+AU90</f>
        <v>0</v>
      </c>
      <c r="AY94" s="50"/>
    </row>
    <row r="95" spans="1:51">
      <c r="A95" s="166"/>
      <c r="B95" s="187"/>
      <c r="C95" s="188"/>
      <c r="D95" s="6" t="s">
        <v>13</v>
      </c>
      <c r="E95" s="35">
        <v>0</v>
      </c>
      <c r="F95" s="35">
        <v>0</v>
      </c>
      <c r="G95" s="35">
        <v>0.57999999999999996</v>
      </c>
      <c r="H95" s="35">
        <v>0.9</v>
      </c>
      <c r="I95" s="35">
        <v>1.1200000000000001</v>
      </c>
      <c r="J95" s="35">
        <v>1.24</v>
      </c>
      <c r="K95" s="35">
        <v>1.32</v>
      </c>
      <c r="L95" s="35">
        <v>1.46</v>
      </c>
      <c r="M95" s="35">
        <v>1.49</v>
      </c>
      <c r="N95" s="46"/>
      <c r="Q95" s="4"/>
      <c r="R95" s="4"/>
      <c r="S95" s="18"/>
      <c r="T95" s="18"/>
      <c r="U95" s="18"/>
      <c r="V95" s="4"/>
      <c r="W95" s="4"/>
      <c r="X95" s="4"/>
      <c r="Y95" s="176"/>
      <c r="AB95" s="30"/>
      <c r="AC95" s="30"/>
      <c r="AD95" s="4"/>
      <c r="AE95" s="29"/>
      <c r="AF95" s="25"/>
      <c r="AG95" s="25"/>
      <c r="AH95" s="25"/>
      <c r="AI95" s="25"/>
      <c r="AJ95" s="25"/>
      <c r="AK95" s="4"/>
      <c r="AL95" s="58" t="s">
        <v>36</v>
      </c>
      <c r="AM95" s="56" t="s">
        <v>89</v>
      </c>
      <c r="AN95" s="176"/>
      <c r="AO95" s="30"/>
      <c r="AP95" s="30"/>
      <c r="AQ95" s="30"/>
      <c r="AR95" s="30"/>
      <c r="AS95" s="4"/>
      <c r="AT95" s="29"/>
      <c r="AU95" s="29"/>
      <c r="AV95" s="46"/>
      <c r="AW95" s="41" t="s">
        <v>25</v>
      </c>
      <c r="AX95" s="41">
        <v>0</v>
      </c>
      <c r="AY95" s="50"/>
    </row>
    <row r="96" spans="1:51">
      <c r="A96" s="166"/>
      <c r="B96" s="189" t="s">
        <v>9</v>
      </c>
      <c r="C96" s="190"/>
      <c r="D96" s="7">
        <v>0.57999999999999996</v>
      </c>
      <c r="E96" s="191"/>
      <c r="F96" s="192"/>
      <c r="G96" s="192"/>
      <c r="H96" s="192"/>
      <c r="I96" s="192"/>
      <c r="J96" s="192"/>
      <c r="K96" s="48"/>
      <c r="L96" s="48"/>
      <c r="M96" s="48"/>
      <c r="N96" s="46"/>
      <c r="Q96" s="4"/>
      <c r="R96" s="4"/>
      <c r="S96" s="18"/>
      <c r="T96" s="18"/>
      <c r="U96" s="18"/>
      <c r="V96" s="4"/>
      <c r="W96" s="4"/>
      <c r="X96" s="4"/>
      <c r="Y96" s="176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58" t="s">
        <v>37</v>
      </c>
      <c r="AM96" s="56" t="s">
        <v>90</v>
      </c>
      <c r="AN96" s="176"/>
      <c r="AO96" s="156" t="s">
        <v>113</v>
      </c>
      <c r="AP96" s="157"/>
      <c r="AQ96" s="4"/>
      <c r="AR96" s="4"/>
      <c r="AS96" s="4"/>
      <c r="AT96" s="4"/>
      <c r="AU96" s="4"/>
      <c r="AV96" s="46"/>
      <c r="AW96" s="4"/>
      <c r="AX96" s="4"/>
      <c r="AY96" s="50"/>
    </row>
    <row r="97" spans="1:51" ht="30">
      <c r="A97" s="166"/>
      <c r="B97" s="52"/>
      <c r="C97" s="52"/>
      <c r="D97" s="52"/>
      <c r="E97" s="52"/>
      <c r="H97" s="52"/>
      <c r="I97" s="52"/>
      <c r="J97" s="52"/>
      <c r="K97" s="52"/>
      <c r="L97" s="52"/>
      <c r="M97" s="47"/>
      <c r="N97" s="46"/>
      <c r="Q97" s="4"/>
      <c r="R97" s="4"/>
      <c r="S97" s="18"/>
      <c r="T97" s="18"/>
      <c r="U97" s="18"/>
      <c r="V97" s="4"/>
      <c r="W97" s="4"/>
      <c r="X97" s="4"/>
      <c r="Y97" s="176"/>
      <c r="Z97" s="4"/>
      <c r="AC97" s="4"/>
      <c r="AD97" s="4"/>
      <c r="AE97" s="4"/>
      <c r="AF97" s="4"/>
      <c r="AG97" s="4"/>
      <c r="AH97" s="4"/>
      <c r="AI97" s="4"/>
      <c r="AJ97" s="4"/>
      <c r="AK97" s="4"/>
      <c r="AL97" s="58" t="s">
        <v>96</v>
      </c>
      <c r="AM97" s="56" t="s">
        <v>91</v>
      </c>
      <c r="AN97" s="176"/>
      <c r="AO97" s="44" t="s">
        <v>29</v>
      </c>
      <c r="AP97" s="44" t="s">
        <v>76</v>
      </c>
      <c r="AQ97" s="4"/>
      <c r="AR97" s="4"/>
      <c r="AS97" s="4"/>
      <c r="AT97" s="4"/>
      <c r="AU97" s="4"/>
      <c r="AV97" s="46"/>
      <c r="AW97" s="4"/>
      <c r="AX97" s="4"/>
      <c r="AY97" s="50"/>
    </row>
    <row r="98" spans="1:51" ht="30">
      <c r="A98" s="166"/>
      <c r="B98" s="161" t="s">
        <v>15</v>
      </c>
      <c r="C98" s="161"/>
      <c r="D98" s="161"/>
      <c r="E98" s="4"/>
      <c r="H98" s="4"/>
      <c r="I98" s="4"/>
      <c r="J98" s="4"/>
      <c r="K98" s="4"/>
      <c r="L98" s="4"/>
      <c r="M98" s="4"/>
      <c r="N98" s="46"/>
      <c r="Q98" s="4"/>
      <c r="R98" s="4"/>
      <c r="S98" s="18"/>
      <c r="T98" s="18"/>
      <c r="U98" s="18"/>
      <c r="V98" s="4"/>
      <c r="W98" s="4"/>
      <c r="X98" s="4"/>
      <c r="Y98" s="176"/>
      <c r="Z98" s="162" t="s">
        <v>138</v>
      </c>
      <c r="AA98" s="163"/>
      <c r="AC98" s="4"/>
      <c r="AD98" s="4"/>
      <c r="AE98" s="4"/>
      <c r="AF98" s="4"/>
      <c r="AG98" s="4"/>
      <c r="AH98" s="4"/>
      <c r="AI98" s="4"/>
      <c r="AJ98" s="4"/>
      <c r="AK98" s="4"/>
      <c r="AL98" s="58" t="s">
        <v>97</v>
      </c>
      <c r="AM98" s="56" t="s">
        <v>92</v>
      </c>
      <c r="AN98" s="176"/>
      <c r="AO98" s="44" t="s">
        <v>30</v>
      </c>
      <c r="AP98" s="44" t="s">
        <v>79</v>
      </c>
      <c r="AQ98" s="4"/>
      <c r="AR98" s="4"/>
      <c r="AS98" s="4"/>
      <c r="AT98" s="4"/>
      <c r="AU98" s="4"/>
      <c r="AV98" s="46"/>
      <c r="AW98" s="4"/>
      <c r="AX98" s="4"/>
      <c r="AY98" s="50"/>
    </row>
    <row r="99" spans="1:51" ht="30">
      <c r="A99" s="166"/>
      <c r="B99" s="5" t="s">
        <v>10</v>
      </c>
      <c r="C99" s="8">
        <f>(C92-3)/3</f>
        <v>0</v>
      </c>
      <c r="D99" s="77">
        <f>C99*100</f>
        <v>0</v>
      </c>
      <c r="E99" s="4"/>
      <c r="H99" s="4"/>
      <c r="I99" s="4"/>
      <c r="J99" s="4"/>
      <c r="K99" s="4"/>
      <c r="L99" s="4"/>
      <c r="M99" s="4"/>
      <c r="N99" s="46"/>
      <c r="Q99" s="4"/>
      <c r="R99" s="4"/>
      <c r="S99" s="18"/>
      <c r="T99" s="18"/>
      <c r="U99" s="18"/>
      <c r="V99" s="4"/>
      <c r="W99" s="4"/>
      <c r="X99" s="4"/>
      <c r="Y99" s="176"/>
      <c r="Z99" s="14" t="s">
        <v>139</v>
      </c>
      <c r="AA99" s="14" t="s">
        <v>141</v>
      </c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58" t="s">
        <v>98</v>
      </c>
      <c r="AM99" s="56" t="s">
        <v>93</v>
      </c>
      <c r="AN99" s="176"/>
      <c r="AO99" s="44" t="s">
        <v>31</v>
      </c>
      <c r="AP99" s="44" t="s">
        <v>82</v>
      </c>
      <c r="AQ99" s="4"/>
      <c r="AR99" s="4"/>
      <c r="AS99" s="4"/>
      <c r="AT99" s="4"/>
      <c r="AU99" s="4"/>
      <c r="AV99" s="46"/>
      <c r="AW99" s="4"/>
      <c r="AX99" s="4"/>
      <c r="AY99" s="50"/>
    </row>
    <row r="100" spans="1:51">
      <c r="A100" s="167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69"/>
      <c r="N100" s="49"/>
      <c r="O100" s="69"/>
      <c r="P100" s="69"/>
      <c r="Q100" s="69"/>
      <c r="R100" s="69"/>
      <c r="S100" s="79"/>
      <c r="T100" s="79"/>
      <c r="U100" s="79"/>
      <c r="V100" s="69"/>
      <c r="W100" s="69"/>
      <c r="X100" s="69"/>
      <c r="Y100" s="177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51"/>
    </row>
    <row r="102" spans="1:51" ht="20">
      <c r="A102" s="165"/>
      <c r="B102" s="168" t="s">
        <v>170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9"/>
    </row>
    <row r="103" spans="1:51" ht="33" customHeight="1">
      <c r="A103" s="166"/>
      <c r="B103" s="35" t="s">
        <v>0</v>
      </c>
      <c r="C103" s="35" t="s">
        <v>1</v>
      </c>
      <c r="D103" s="35" t="s">
        <v>2</v>
      </c>
      <c r="E103" s="35" t="s">
        <v>3</v>
      </c>
      <c r="F103" s="170" t="s">
        <v>8</v>
      </c>
      <c r="G103" s="35" t="s">
        <v>0</v>
      </c>
      <c r="H103" s="35" t="s">
        <v>1</v>
      </c>
      <c r="I103" s="35" t="s">
        <v>2</v>
      </c>
      <c r="J103" s="35" t="s">
        <v>3</v>
      </c>
      <c r="K103" s="35" t="s">
        <v>4</v>
      </c>
      <c r="L103" s="10" t="s">
        <v>5</v>
      </c>
      <c r="M103" s="23"/>
      <c r="N103" s="46"/>
      <c r="O103" s="156" t="s">
        <v>114</v>
      </c>
      <c r="P103" s="157"/>
      <c r="Q103" s="3"/>
      <c r="R103" s="171" t="s">
        <v>46</v>
      </c>
      <c r="S103" s="172"/>
      <c r="T103" s="172"/>
      <c r="U103" s="173"/>
      <c r="V103" s="3"/>
      <c r="W103" s="174" t="s">
        <v>52</v>
      </c>
      <c r="X103" s="175"/>
      <c r="Y103" s="176"/>
      <c r="Z103" s="178" t="s">
        <v>48</v>
      </c>
      <c r="AA103" s="179"/>
      <c r="AB103" s="179"/>
      <c r="AC103" s="180"/>
      <c r="AD103" s="3"/>
      <c r="AE103" s="178" t="s">
        <v>54</v>
      </c>
      <c r="AF103" s="179"/>
      <c r="AG103" s="179"/>
      <c r="AH103" s="179"/>
      <c r="AI103" s="179"/>
      <c r="AJ103" s="180"/>
      <c r="AK103" s="3"/>
      <c r="AL103" s="174" t="s">
        <v>55</v>
      </c>
      <c r="AM103" s="175"/>
      <c r="AN103" s="176"/>
      <c r="AO103" s="178" t="s">
        <v>49</v>
      </c>
      <c r="AP103" s="179"/>
      <c r="AQ103" s="179"/>
      <c r="AR103" s="180"/>
      <c r="AS103" s="4"/>
      <c r="AT103" s="174" t="s">
        <v>51</v>
      </c>
      <c r="AU103" s="175"/>
      <c r="AV103" s="36"/>
      <c r="AW103" s="174" t="s">
        <v>27</v>
      </c>
      <c r="AX103" s="175"/>
      <c r="AY103" s="50"/>
    </row>
    <row r="104" spans="1:51">
      <c r="A104" s="166"/>
      <c r="B104" s="35" t="s">
        <v>1</v>
      </c>
      <c r="C104" s="2">
        <v>1</v>
      </c>
      <c r="D104" s="37">
        <v>1</v>
      </c>
      <c r="E104" s="37">
        <v>1</v>
      </c>
      <c r="F104" s="170"/>
      <c r="G104" s="35" t="s">
        <v>1</v>
      </c>
      <c r="H104" s="38">
        <f>C104/C107</f>
        <v>0.33333333333333331</v>
      </c>
      <c r="I104" s="37">
        <f>D104/D107</f>
        <v>0.33333333333333331</v>
      </c>
      <c r="J104" s="37">
        <f>E104/E107</f>
        <v>0.33333333333333331</v>
      </c>
      <c r="K104" s="37">
        <f>SUM(H104:J104)</f>
        <v>1</v>
      </c>
      <c r="L104" s="2">
        <f>K104/C109</f>
        <v>0.33333333333333331</v>
      </c>
      <c r="M104" s="24"/>
      <c r="N104" s="46"/>
      <c r="O104" s="58" t="s">
        <v>17</v>
      </c>
      <c r="P104" s="56" t="s">
        <v>78</v>
      </c>
      <c r="Q104" s="18"/>
      <c r="R104" s="17" t="s">
        <v>26</v>
      </c>
      <c r="S104" s="35" t="s">
        <v>1</v>
      </c>
      <c r="T104" s="35" t="s">
        <v>2</v>
      </c>
      <c r="U104" s="35" t="s">
        <v>3</v>
      </c>
      <c r="V104" s="13"/>
      <c r="W104" s="32" t="s">
        <v>26</v>
      </c>
      <c r="X104" s="72" t="s">
        <v>53</v>
      </c>
      <c r="Y104" s="176"/>
      <c r="Z104" s="35" t="s">
        <v>32</v>
      </c>
      <c r="AA104" s="71" t="s">
        <v>47</v>
      </c>
      <c r="AB104" s="178" t="s">
        <v>43</v>
      </c>
      <c r="AC104" s="180"/>
      <c r="AD104" s="4"/>
      <c r="AE104" s="10" t="s">
        <v>26</v>
      </c>
      <c r="AF104" s="35" t="s">
        <v>35</v>
      </c>
      <c r="AG104" s="35" t="s">
        <v>36</v>
      </c>
      <c r="AH104" s="35" t="s">
        <v>37</v>
      </c>
      <c r="AI104" s="35" t="s">
        <v>97</v>
      </c>
      <c r="AJ104" s="35" t="s">
        <v>98</v>
      </c>
      <c r="AK104" s="4"/>
      <c r="AL104" s="10" t="s">
        <v>26</v>
      </c>
      <c r="AM104" s="72" t="s">
        <v>53</v>
      </c>
      <c r="AN104" s="176"/>
      <c r="AO104" s="10" t="s">
        <v>28</v>
      </c>
      <c r="AP104" s="10" t="s">
        <v>47</v>
      </c>
      <c r="AQ104" s="181" t="s">
        <v>43</v>
      </c>
      <c r="AR104" s="182"/>
      <c r="AS104" s="4"/>
      <c r="AT104" s="35" t="s">
        <v>26</v>
      </c>
      <c r="AU104" s="72" t="s">
        <v>53</v>
      </c>
      <c r="AV104" s="36"/>
      <c r="AW104" s="71" t="s">
        <v>26</v>
      </c>
      <c r="AX104" s="71" t="s">
        <v>50</v>
      </c>
      <c r="AY104" s="50"/>
    </row>
    <row r="105" spans="1:51">
      <c r="A105" s="166"/>
      <c r="B105" s="35" t="s">
        <v>2</v>
      </c>
      <c r="C105" s="37">
        <f>1/D104</f>
        <v>1</v>
      </c>
      <c r="D105" s="2">
        <v>1</v>
      </c>
      <c r="E105" s="37">
        <v>1</v>
      </c>
      <c r="F105" s="170"/>
      <c r="G105" s="35" t="s">
        <v>2</v>
      </c>
      <c r="H105" s="37">
        <f>C105/C107</f>
        <v>0.33333333333333331</v>
      </c>
      <c r="I105" s="38">
        <f>D105/D107</f>
        <v>0.33333333333333331</v>
      </c>
      <c r="J105" s="37">
        <f>E105/E107</f>
        <v>0.33333333333333331</v>
      </c>
      <c r="K105" s="37">
        <f>SUM(H105:J105)</f>
        <v>1</v>
      </c>
      <c r="L105" s="2">
        <f>K105/C109</f>
        <v>0.33333333333333331</v>
      </c>
      <c r="M105" s="24"/>
      <c r="N105" s="46"/>
      <c r="O105" s="58" t="s">
        <v>18</v>
      </c>
      <c r="P105" s="56" t="s">
        <v>77</v>
      </c>
      <c r="Q105" s="18"/>
      <c r="R105" s="11" t="s">
        <v>17</v>
      </c>
      <c r="S105" s="9">
        <v>0</v>
      </c>
      <c r="T105" s="9">
        <v>0</v>
      </c>
      <c r="U105" s="9">
        <v>0</v>
      </c>
      <c r="V105" s="3"/>
      <c r="W105" s="11" t="s">
        <v>17</v>
      </c>
      <c r="X105" s="1">
        <f>(S105*L104)+(T105*L105)+(U105*L106)</f>
        <v>0</v>
      </c>
      <c r="Y105" s="176"/>
      <c r="Z105" s="15" t="s">
        <v>34</v>
      </c>
      <c r="AA105" s="15">
        <v>1</v>
      </c>
      <c r="AB105" s="15">
        <f>1/(1+AA105)</f>
        <v>0.5</v>
      </c>
      <c r="AC105" s="15"/>
      <c r="AD105" s="4"/>
      <c r="AE105" s="11" t="s">
        <v>17</v>
      </c>
      <c r="AF105" s="28">
        <v>0</v>
      </c>
      <c r="AG105" s="28">
        <v>0</v>
      </c>
      <c r="AH105" s="28">
        <v>-1</v>
      </c>
      <c r="AI105" s="28">
        <v>0</v>
      </c>
      <c r="AJ105" s="28">
        <v>0</v>
      </c>
      <c r="AK105" s="4"/>
      <c r="AL105" s="11" t="s">
        <v>17</v>
      </c>
      <c r="AM105" s="1">
        <f>(AF105*AC106)+(AG105*AC107)+(AC108*AH105)+(AI105*AC110)+(AC111*AJ105)</f>
        <v>-0.5</v>
      </c>
      <c r="AN105" s="176"/>
      <c r="AO105" s="15" t="s">
        <v>29</v>
      </c>
      <c r="AP105" s="15">
        <v>1</v>
      </c>
      <c r="AQ105" s="15">
        <f>1/(1+AP105)</f>
        <v>0.5</v>
      </c>
      <c r="AR105" s="15"/>
      <c r="AS105" s="4"/>
      <c r="AT105" s="11" t="s">
        <v>17</v>
      </c>
      <c r="AU105" s="1">
        <f>AR106</f>
        <v>0.5</v>
      </c>
      <c r="AV105" s="36"/>
      <c r="AW105" s="40" t="s">
        <v>63</v>
      </c>
      <c r="AX105" s="40">
        <v>0</v>
      </c>
      <c r="AY105" s="50"/>
    </row>
    <row r="106" spans="1:51">
      <c r="A106" s="166"/>
      <c r="B106" s="35" t="s">
        <v>3</v>
      </c>
      <c r="C106" s="37">
        <f>1/E104</f>
        <v>1</v>
      </c>
      <c r="D106" s="37">
        <f>1/E105</f>
        <v>1</v>
      </c>
      <c r="E106" s="2">
        <v>1</v>
      </c>
      <c r="F106" s="170"/>
      <c r="G106" s="35" t="s">
        <v>3</v>
      </c>
      <c r="H106" s="37">
        <f>C106/C107</f>
        <v>0.33333333333333331</v>
      </c>
      <c r="I106" s="37">
        <f>D106/D107</f>
        <v>0.33333333333333331</v>
      </c>
      <c r="J106" s="38">
        <f>E106/E107</f>
        <v>0.33333333333333331</v>
      </c>
      <c r="K106" s="37">
        <f>SUM(H106:J106)</f>
        <v>1</v>
      </c>
      <c r="L106" s="2">
        <f>K106/C109</f>
        <v>0.33333333333333331</v>
      </c>
      <c r="M106" s="24"/>
      <c r="N106" s="46"/>
      <c r="O106" s="58" t="s">
        <v>20</v>
      </c>
      <c r="P106" s="56" t="s">
        <v>80</v>
      </c>
      <c r="Q106" s="18"/>
      <c r="R106" s="11" t="s">
        <v>18</v>
      </c>
      <c r="S106" s="9">
        <v>-1</v>
      </c>
      <c r="T106" s="9">
        <v>0</v>
      </c>
      <c r="U106" s="9">
        <v>0</v>
      </c>
      <c r="V106" s="19"/>
      <c r="W106" s="11" t="s">
        <v>18</v>
      </c>
      <c r="X106" s="1">
        <f>(S106*L104)+(T106*L105)+(U106*L106)</f>
        <v>-0.33333333333333331</v>
      </c>
      <c r="Y106" s="176"/>
      <c r="Z106" s="16" t="s">
        <v>35</v>
      </c>
      <c r="AA106" s="16" t="s">
        <v>44</v>
      </c>
      <c r="AB106" s="16">
        <v>1</v>
      </c>
      <c r="AC106" s="16">
        <f>AB106*AB105</f>
        <v>0.5</v>
      </c>
      <c r="AD106" s="4"/>
      <c r="AE106" s="11" t="s">
        <v>18</v>
      </c>
      <c r="AF106" s="28">
        <v>0</v>
      </c>
      <c r="AG106" s="28">
        <v>0</v>
      </c>
      <c r="AH106" s="28">
        <v>1</v>
      </c>
      <c r="AI106" s="28">
        <v>0</v>
      </c>
      <c r="AJ106" s="28">
        <v>0</v>
      </c>
      <c r="AK106" s="4"/>
      <c r="AL106" s="11" t="s">
        <v>18</v>
      </c>
      <c r="AM106" s="1">
        <f>(AF106*AC106)+(AG106*AC107)+(AC108*AH106)+(AI106*AC110)+(AC111*AJ106)</f>
        <v>0.5</v>
      </c>
      <c r="AN106" s="176"/>
      <c r="AO106" s="16" t="s">
        <v>45</v>
      </c>
      <c r="AP106" s="16" t="s">
        <v>44</v>
      </c>
      <c r="AQ106" s="16">
        <v>1</v>
      </c>
      <c r="AR106" s="16">
        <f>AQ106*AQ105</f>
        <v>0.5</v>
      </c>
      <c r="AS106" s="4"/>
      <c r="AT106" s="11" t="s">
        <v>18</v>
      </c>
      <c r="AU106" s="1">
        <f>AR107</f>
        <v>0.5</v>
      </c>
      <c r="AV106" s="36"/>
      <c r="AW106" s="40" t="s">
        <v>16</v>
      </c>
      <c r="AX106" s="41">
        <v>0</v>
      </c>
      <c r="AY106" s="50"/>
    </row>
    <row r="107" spans="1:51">
      <c r="A107" s="166"/>
      <c r="B107" s="72" t="s">
        <v>4</v>
      </c>
      <c r="C107" s="39">
        <f>SUM(C104:C106)</f>
        <v>3</v>
      </c>
      <c r="D107" s="39">
        <f>SUM(D104:D106)</f>
        <v>3</v>
      </c>
      <c r="E107" s="39">
        <f>SUM(E104:E106)</f>
        <v>3</v>
      </c>
      <c r="F107" s="170"/>
      <c r="G107" s="72" t="s">
        <v>4</v>
      </c>
      <c r="H107" s="39">
        <f>SUM(H104:H106)</f>
        <v>1</v>
      </c>
      <c r="I107" s="39">
        <f>SUM(I104:I106)</f>
        <v>1</v>
      </c>
      <c r="J107" s="39">
        <f>SUM(J104:J106)</f>
        <v>1</v>
      </c>
      <c r="K107" s="39">
        <f>SUM(K104:K106)</f>
        <v>3</v>
      </c>
      <c r="L107" s="39">
        <f>SUM(L104:L106)</f>
        <v>1</v>
      </c>
      <c r="M107" s="25"/>
      <c r="N107" s="46"/>
      <c r="O107" s="58" t="s">
        <v>21</v>
      </c>
      <c r="P107" s="56" t="s">
        <v>81</v>
      </c>
      <c r="Q107" s="18"/>
      <c r="R107" s="11" t="s">
        <v>20</v>
      </c>
      <c r="S107" s="9">
        <v>0</v>
      </c>
      <c r="T107" s="9">
        <v>1</v>
      </c>
      <c r="U107" s="9">
        <v>0</v>
      </c>
      <c r="V107" s="19"/>
      <c r="W107" s="11" t="s">
        <v>20</v>
      </c>
      <c r="X107" s="1">
        <f>(S107*L104)+(T107*L105)+(U107*L106)</f>
        <v>0.33333333333333331</v>
      </c>
      <c r="Y107" s="176"/>
      <c r="Z107" s="16" t="s">
        <v>36</v>
      </c>
      <c r="AA107" s="16" t="s">
        <v>44</v>
      </c>
      <c r="AB107" s="16">
        <v>1</v>
      </c>
      <c r="AC107" s="16">
        <f>AB107*AB105</f>
        <v>0.5</v>
      </c>
      <c r="AD107" s="4"/>
      <c r="AE107" s="11" t="s">
        <v>20</v>
      </c>
      <c r="AF107" s="28">
        <v>0</v>
      </c>
      <c r="AG107" s="28">
        <v>0</v>
      </c>
      <c r="AH107" s="28">
        <v>1</v>
      </c>
      <c r="AI107" s="28">
        <v>0</v>
      </c>
      <c r="AJ107" s="28">
        <v>0</v>
      </c>
      <c r="AK107" s="4"/>
      <c r="AL107" s="11" t="s">
        <v>20</v>
      </c>
      <c r="AM107" s="1">
        <f>(AF107*AC106)+(AG107*AC107)+(AH107*AC108)+(AI107*AC110)+(AJ107*AC111)</f>
        <v>0.5</v>
      </c>
      <c r="AN107" s="176"/>
      <c r="AO107" s="16" t="s">
        <v>58</v>
      </c>
      <c r="AP107" s="16" t="s">
        <v>44</v>
      </c>
      <c r="AQ107" s="16">
        <v>1</v>
      </c>
      <c r="AR107" s="16">
        <f>AQ107*AQ105</f>
        <v>0.5</v>
      </c>
      <c r="AS107" s="4"/>
      <c r="AT107" s="11" t="s">
        <v>20</v>
      </c>
      <c r="AU107" s="1">
        <f>AR109</f>
        <v>0.5</v>
      </c>
      <c r="AV107" s="36"/>
      <c r="AW107" s="42" t="s">
        <v>17</v>
      </c>
      <c r="AX107" s="42">
        <f>X105+AM105+AU105</f>
        <v>0</v>
      </c>
      <c r="AY107" s="50"/>
    </row>
    <row r="108" spans="1:51" ht="30">
      <c r="A108" s="166"/>
      <c r="B108" s="54"/>
      <c r="C108" s="54"/>
      <c r="D108" s="54"/>
      <c r="E108" s="54"/>
      <c r="F108" s="54"/>
      <c r="G108" s="54"/>
      <c r="H108" s="54"/>
      <c r="I108" s="54"/>
      <c r="J108" s="54"/>
      <c r="M108" s="47"/>
      <c r="N108" s="46"/>
      <c r="O108" s="58" t="s">
        <v>23</v>
      </c>
      <c r="P108" s="56" t="s">
        <v>83</v>
      </c>
      <c r="Q108" s="4"/>
      <c r="R108" s="11" t="s">
        <v>21</v>
      </c>
      <c r="S108" s="9">
        <v>0</v>
      </c>
      <c r="T108" s="9">
        <v>0</v>
      </c>
      <c r="U108" s="9">
        <v>0</v>
      </c>
      <c r="V108" s="19"/>
      <c r="W108" s="11" t="s">
        <v>21</v>
      </c>
      <c r="X108" s="1">
        <f>(S108*L104)+(T108*L105)+(U108*L106)</f>
        <v>0</v>
      </c>
      <c r="Y108" s="176"/>
      <c r="Z108" s="16" t="s">
        <v>37</v>
      </c>
      <c r="AA108" s="16" t="s">
        <v>44</v>
      </c>
      <c r="AB108" s="16">
        <v>1</v>
      </c>
      <c r="AC108" s="16">
        <f>AB108*AB105</f>
        <v>0.5</v>
      </c>
      <c r="AD108" s="4"/>
      <c r="AE108" s="11" t="s">
        <v>21</v>
      </c>
      <c r="AF108" s="28">
        <v>0</v>
      </c>
      <c r="AG108" s="28">
        <v>0</v>
      </c>
      <c r="AH108" s="28">
        <v>-1</v>
      </c>
      <c r="AI108" s="28">
        <v>0</v>
      </c>
      <c r="AJ108" s="28">
        <v>0</v>
      </c>
      <c r="AK108" s="4"/>
      <c r="AL108" s="11" t="s">
        <v>21</v>
      </c>
      <c r="AM108" s="1">
        <f>(AF108*AC106)+(AG108*AC107)+(AH108*AC108)+(AI108*AC110)+(AJ108*AC111)</f>
        <v>-0.5</v>
      </c>
      <c r="AN108" s="176"/>
      <c r="AO108" s="15" t="s">
        <v>30</v>
      </c>
      <c r="AP108" s="15">
        <v>1</v>
      </c>
      <c r="AQ108" s="15">
        <f>1/(1+AP108)</f>
        <v>0.5</v>
      </c>
      <c r="AR108" s="15"/>
      <c r="AS108" s="4"/>
      <c r="AT108" s="11" t="s">
        <v>21</v>
      </c>
      <c r="AU108" s="1">
        <f>AR110</f>
        <v>0.5</v>
      </c>
      <c r="AV108" s="36"/>
      <c r="AW108" s="42" t="s">
        <v>18</v>
      </c>
      <c r="AX108" s="42">
        <f>X106+AM106++AU106</f>
        <v>0.66666666666666674</v>
      </c>
      <c r="AY108" s="50"/>
    </row>
    <row r="109" spans="1:51" ht="30">
      <c r="A109" s="166"/>
      <c r="B109" s="71" t="s">
        <v>6</v>
      </c>
      <c r="C109" s="35">
        <v>3</v>
      </c>
      <c r="D109" s="4"/>
      <c r="E109" s="4"/>
      <c r="F109" s="4"/>
      <c r="G109" s="4"/>
      <c r="H109" s="4"/>
      <c r="I109" s="4"/>
      <c r="J109" s="4"/>
      <c r="M109" s="4"/>
      <c r="N109" s="46"/>
      <c r="O109" s="58" t="s">
        <v>24</v>
      </c>
      <c r="P109" s="56" t="s">
        <v>84</v>
      </c>
      <c r="Q109" s="4"/>
      <c r="R109" s="11" t="s">
        <v>23</v>
      </c>
      <c r="S109" s="9">
        <v>0</v>
      </c>
      <c r="T109" s="9">
        <v>0</v>
      </c>
      <c r="U109" s="9">
        <v>0</v>
      </c>
      <c r="V109" s="19"/>
      <c r="W109" s="11" t="s">
        <v>23</v>
      </c>
      <c r="X109" s="1">
        <f>(S109*L104)+(T109*L105)+(U109*L106)</f>
        <v>0</v>
      </c>
      <c r="Y109" s="176"/>
      <c r="Z109" s="31" t="s">
        <v>96</v>
      </c>
      <c r="AA109" s="31">
        <v>1</v>
      </c>
      <c r="AB109" s="31">
        <f>1/(1+AA109)</f>
        <v>0.5</v>
      </c>
      <c r="AC109" s="31"/>
      <c r="AD109" s="4"/>
      <c r="AE109" s="11" t="s">
        <v>23</v>
      </c>
      <c r="AF109" s="28">
        <v>0</v>
      </c>
      <c r="AG109" s="28">
        <v>0</v>
      </c>
      <c r="AH109" s="28">
        <v>-1</v>
      </c>
      <c r="AI109" s="28">
        <v>0</v>
      </c>
      <c r="AJ109" s="28">
        <v>0</v>
      </c>
      <c r="AK109" s="4"/>
      <c r="AL109" s="11" t="s">
        <v>23</v>
      </c>
      <c r="AM109" s="1">
        <f>(AC106*AF109)+(AG109*AC107)+(AC108*AH109)+(AI109*AC110)+(AC111*AJ109)</f>
        <v>-0.5</v>
      </c>
      <c r="AN109" s="176"/>
      <c r="AO109" s="16" t="s">
        <v>59</v>
      </c>
      <c r="AP109" s="16" t="s">
        <v>44</v>
      </c>
      <c r="AQ109" s="16">
        <v>1</v>
      </c>
      <c r="AR109" s="16">
        <f>AQ109*AQ108</f>
        <v>0.5</v>
      </c>
      <c r="AS109" s="4"/>
      <c r="AT109" s="11" t="s">
        <v>23</v>
      </c>
      <c r="AU109" s="1">
        <f>AR112</f>
        <v>0.5</v>
      </c>
      <c r="AV109" s="36"/>
      <c r="AW109" s="41" t="s">
        <v>19</v>
      </c>
      <c r="AX109" s="41">
        <v>0</v>
      </c>
      <c r="AY109" s="50"/>
    </row>
    <row r="110" spans="1:51">
      <c r="A110" s="166"/>
      <c r="B110" s="53"/>
      <c r="C110" s="53"/>
      <c r="D110" s="53"/>
      <c r="E110" s="53"/>
      <c r="F110" s="53"/>
      <c r="G110" s="53"/>
      <c r="H110" s="53"/>
      <c r="I110" s="53"/>
      <c r="J110" s="53"/>
      <c r="M110" s="26"/>
      <c r="N110" s="46"/>
      <c r="O110" s="4"/>
      <c r="P110" s="4"/>
      <c r="Q110" s="4"/>
      <c r="R110" s="11" t="s">
        <v>24</v>
      </c>
      <c r="S110" s="9">
        <v>0</v>
      </c>
      <c r="T110" s="9">
        <v>0</v>
      </c>
      <c r="U110" s="9">
        <v>1</v>
      </c>
      <c r="V110" s="19"/>
      <c r="W110" s="11" t="s">
        <v>24</v>
      </c>
      <c r="X110" s="1">
        <f>(S110*L104)+(T110*67)+(U110*L106)</f>
        <v>0.33333333333333331</v>
      </c>
      <c r="Y110" s="176"/>
      <c r="Z110" s="16" t="s">
        <v>97</v>
      </c>
      <c r="AA110" s="16" t="s">
        <v>44</v>
      </c>
      <c r="AB110" s="16">
        <v>1</v>
      </c>
      <c r="AC110" s="16">
        <f>AB110*AB109</f>
        <v>0.5</v>
      </c>
      <c r="AD110" s="4"/>
      <c r="AE110" s="11" t="s">
        <v>24</v>
      </c>
      <c r="AF110" s="28">
        <v>0</v>
      </c>
      <c r="AG110" s="28">
        <v>0</v>
      </c>
      <c r="AH110" s="28">
        <v>1</v>
      </c>
      <c r="AI110" s="28">
        <v>0</v>
      </c>
      <c r="AJ110" s="28">
        <v>0</v>
      </c>
      <c r="AK110" s="4"/>
      <c r="AL110" s="11" t="s">
        <v>24</v>
      </c>
      <c r="AM110" s="1">
        <f>(AC106*AF110)+(AC107*AG110)+(AC108*AH110)+(AI110*AC110)+(AC111*AJ110)</f>
        <v>0.5</v>
      </c>
      <c r="AN110" s="176"/>
      <c r="AO110" s="16" t="s">
        <v>60</v>
      </c>
      <c r="AP110" s="16" t="s">
        <v>44</v>
      </c>
      <c r="AQ110" s="16">
        <v>1</v>
      </c>
      <c r="AR110" s="16">
        <f>AQ110*AQ108</f>
        <v>0.5</v>
      </c>
      <c r="AS110" s="4"/>
      <c r="AT110" s="11" t="s">
        <v>24</v>
      </c>
      <c r="AU110" s="1">
        <f>AR113</f>
        <v>0.5</v>
      </c>
      <c r="AV110" s="36"/>
      <c r="AW110" s="42" t="s">
        <v>20</v>
      </c>
      <c r="AX110" s="42">
        <f>X107+AM107+AU107</f>
        <v>1.3333333333333333</v>
      </c>
      <c r="AY110" s="50"/>
    </row>
    <row r="111" spans="1:51">
      <c r="A111" s="166"/>
      <c r="B111" s="183" t="s">
        <v>14</v>
      </c>
      <c r="C111" s="183"/>
      <c r="D111" s="4"/>
      <c r="E111" s="35" t="s">
        <v>38</v>
      </c>
      <c r="F111" s="35" t="s">
        <v>39</v>
      </c>
      <c r="G111" s="35" t="s">
        <v>40</v>
      </c>
      <c r="H111" s="10" t="s">
        <v>41</v>
      </c>
      <c r="I111" s="10" t="s">
        <v>42</v>
      </c>
      <c r="J111" s="4"/>
      <c r="M111" s="4"/>
      <c r="N111" s="46"/>
      <c r="O111" s="156" t="s">
        <v>112</v>
      </c>
      <c r="P111" s="157"/>
      <c r="Q111" s="4"/>
      <c r="R111" s="33"/>
      <c r="S111" s="25"/>
      <c r="T111" s="25"/>
      <c r="U111" s="25"/>
      <c r="V111" s="30"/>
      <c r="W111" s="29"/>
      <c r="X111" s="29"/>
      <c r="Y111" s="176"/>
      <c r="Z111" s="16" t="s">
        <v>98</v>
      </c>
      <c r="AA111" s="16" t="s">
        <v>44</v>
      </c>
      <c r="AB111" s="16">
        <v>1</v>
      </c>
      <c r="AC111" s="16">
        <f>AB111*AB109</f>
        <v>0.5</v>
      </c>
      <c r="AD111" s="4"/>
      <c r="AE111" s="29"/>
      <c r="AF111" s="25"/>
      <c r="AG111" s="25"/>
      <c r="AH111" s="25"/>
      <c r="AI111" s="25"/>
      <c r="AJ111" s="25"/>
      <c r="AK111" s="4"/>
      <c r="AL111" s="29"/>
      <c r="AM111" s="29"/>
      <c r="AN111" s="176"/>
      <c r="AO111" s="15" t="s">
        <v>31</v>
      </c>
      <c r="AP111" s="15">
        <v>1</v>
      </c>
      <c r="AQ111" s="15">
        <f>1/(1+AP111)</f>
        <v>0.5</v>
      </c>
      <c r="AR111" s="15"/>
      <c r="AS111" s="4"/>
      <c r="AT111" s="29"/>
      <c r="AU111" s="29"/>
      <c r="AV111" s="46"/>
      <c r="AW111" s="42" t="s">
        <v>21</v>
      </c>
      <c r="AX111" s="42">
        <f>X108+AM108+AU108</f>
        <v>0</v>
      </c>
      <c r="AY111" s="50"/>
    </row>
    <row r="112" spans="1:51" ht="30">
      <c r="A112" s="166"/>
      <c r="B112" s="71" t="s">
        <v>7</v>
      </c>
      <c r="C112" s="76">
        <f>SUM(L104*C107,L105*D107,L106*E107)</f>
        <v>3</v>
      </c>
      <c r="D112" s="4"/>
      <c r="E112" s="35">
        <v>1</v>
      </c>
      <c r="F112" s="35">
        <v>3</v>
      </c>
      <c r="G112" s="35">
        <v>5</v>
      </c>
      <c r="H112" s="35">
        <v>7</v>
      </c>
      <c r="I112" s="35">
        <v>9</v>
      </c>
      <c r="J112" s="4"/>
      <c r="M112" s="4"/>
      <c r="N112" s="46"/>
      <c r="O112" s="57" t="s">
        <v>99</v>
      </c>
      <c r="P112" s="56" t="s">
        <v>102</v>
      </c>
      <c r="Q112" s="4"/>
      <c r="R112" s="33"/>
      <c r="S112" s="25"/>
      <c r="T112" s="25"/>
      <c r="U112" s="25"/>
      <c r="V112" s="30"/>
      <c r="W112" s="29"/>
      <c r="X112" s="29"/>
      <c r="Y112" s="176"/>
      <c r="Z112" s="30"/>
      <c r="AA112" s="30"/>
      <c r="AB112" s="30"/>
      <c r="AC112" s="30"/>
      <c r="AD112" s="4"/>
      <c r="AE112" s="29"/>
      <c r="AF112" s="25"/>
      <c r="AG112" s="25"/>
      <c r="AH112" s="25"/>
      <c r="AI112" s="25"/>
      <c r="AJ112" s="25"/>
      <c r="AK112" s="4"/>
      <c r="AL112" s="156" t="s">
        <v>115</v>
      </c>
      <c r="AM112" s="157"/>
      <c r="AN112" s="176"/>
      <c r="AO112" s="16" t="s">
        <v>61</v>
      </c>
      <c r="AP112" s="16" t="s">
        <v>44</v>
      </c>
      <c r="AQ112" s="16">
        <v>1</v>
      </c>
      <c r="AR112" s="16">
        <f>AQ112*AQ111</f>
        <v>0.5</v>
      </c>
      <c r="AS112" s="4"/>
      <c r="AT112" s="29"/>
      <c r="AU112" s="29"/>
      <c r="AV112" s="46"/>
      <c r="AW112" s="41" t="s">
        <v>22</v>
      </c>
      <c r="AX112" s="41">
        <v>0</v>
      </c>
      <c r="AY112" s="50"/>
    </row>
    <row r="113" spans="1:51" ht="30">
      <c r="A113" s="166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26"/>
      <c r="N113" s="46"/>
      <c r="O113" s="57" t="s">
        <v>100</v>
      </c>
      <c r="P113" s="56" t="s">
        <v>103</v>
      </c>
      <c r="Q113" s="4"/>
      <c r="R113" s="4"/>
      <c r="S113" s="18"/>
      <c r="T113" s="18"/>
      <c r="U113" s="18"/>
      <c r="V113" s="19"/>
      <c r="W113" s="4"/>
      <c r="X113" s="4"/>
      <c r="Y113" s="176"/>
      <c r="Z113" s="30"/>
      <c r="AA113" s="30"/>
      <c r="AB113" s="30"/>
      <c r="AC113" s="30"/>
      <c r="AD113" s="4"/>
      <c r="AE113" s="29"/>
      <c r="AF113" s="25"/>
      <c r="AG113" s="25"/>
      <c r="AH113" s="25"/>
      <c r="AI113" s="25"/>
      <c r="AJ113" s="25"/>
      <c r="AK113" s="4"/>
      <c r="AL113" s="58" t="s">
        <v>34</v>
      </c>
      <c r="AM113" s="56" t="s">
        <v>87</v>
      </c>
      <c r="AN113" s="176"/>
      <c r="AO113" s="16" t="s">
        <v>62</v>
      </c>
      <c r="AP113" s="16" t="s">
        <v>44</v>
      </c>
      <c r="AQ113" s="16">
        <v>1</v>
      </c>
      <c r="AR113" s="16">
        <f>AQ113*AQ111</f>
        <v>0.5</v>
      </c>
      <c r="AS113" s="4"/>
      <c r="AT113" s="29"/>
      <c r="AU113" s="29"/>
      <c r="AV113" s="46"/>
      <c r="AW113" s="42" t="s">
        <v>23</v>
      </c>
      <c r="AX113" s="42">
        <f>X109+AM109+AU109</f>
        <v>0</v>
      </c>
      <c r="AY113" s="50"/>
    </row>
    <row r="114" spans="1:51" ht="30">
      <c r="A114" s="166"/>
      <c r="B114" s="185" t="s">
        <v>11</v>
      </c>
      <c r="C114" s="186"/>
      <c r="D114" s="6" t="s">
        <v>12</v>
      </c>
      <c r="E114" s="6">
        <v>1</v>
      </c>
      <c r="F114" s="6">
        <v>2</v>
      </c>
      <c r="G114" s="6">
        <v>3</v>
      </c>
      <c r="H114" s="6">
        <v>4</v>
      </c>
      <c r="I114" s="6">
        <v>5</v>
      </c>
      <c r="J114" s="6">
        <v>6</v>
      </c>
      <c r="K114" s="6">
        <v>7</v>
      </c>
      <c r="L114" s="6">
        <v>9</v>
      </c>
      <c r="M114" s="6">
        <v>10</v>
      </c>
      <c r="N114" s="46"/>
      <c r="O114" s="57" t="s">
        <v>101</v>
      </c>
      <c r="P114" s="56" t="s">
        <v>104</v>
      </c>
      <c r="Q114" s="4"/>
      <c r="R114" s="4"/>
      <c r="S114" s="18"/>
      <c r="T114" s="18"/>
      <c r="U114" s="18"/>
      <c r="V114" s="4"/>
      <c r="W114" s="4"/>
      <c r="X114" s="4"/>
      <c r="Y114" s="176"/>
      <c r="AB114" s="30"/>
      <c r="AC114" s="30"/>
      <c r="AD114" s="4"/>
      <c r="AE114" s="29"/>
      <c r="AF114" s="25"/>
      <c r="AG114" s="25"/>
      <c r="AH114" s="25"/>
      <c r="AI114" s="25"/>
      <c r="AJ114" s="25"/>
      <c r="AK114" s="4"/>
      <c r="AL114" s="58" t="s">
        <v>35</v>
      </c>
      <c r="AM114" s="56" t="s">
        <v>88</v>
      </c>
      <c r="AN114" s="176"/>
      <c r="AO114" s="19"/>
      <c r="AP114" s="19"/>
      <c r="AQ114" s="19"/>
      <c r="AR114" s="19"/>
      <c r="AS114" s="4"/>
      <c r="AT114" s="29"/>
      <c r="AU114" s="29"/>
      <c r="AV114" s="46"/>
      <c r="AW114" s="42" t="s">
        <v>24</v>
      </c>
      <c r="AX114" s="42">
        <f>X110+AM110+AU110</f>
        <v>1.3333333333333333</v>
      </c>
      <c r="AY114" s="50"/>
    </row>
    <row r="115" spans="1:51">
      <c r="A115" s="166"/>
      <c r="B115" s="187"/>
      <c r="C115" s="188"/>
      <c r="D115" s="6" t="s">
        <v>13</v>
      </c>
      <c r="E115" s="35">
        <v>0</v>
      </c>
      <c r="F115" s="35">
        <v>0</v>
      </c>
      <c r="G115" s="35">
        <v>0.57999999999999996</v>
      </c>
      <c r="H115" s="35">
        <v>0.9</v>
      </c>
      <c r="I115" s="35">
        <v>1.1200000000000001</v>
      </c>
      <c r="J115" s="35">
        <v>1.24</v>
      </c>
      <c r="K115" s="35">
        <v>1.32</v>
      </c>
      <c r="L115" s="35">
        <v>1.46</v>
      </c>
      <c r="M115" s="35">
        <v>1.49</v>
      </c>
      <c r="N115" s="46"/>
      <c r="Q115" s="4"/>
      <c r="R115" s="4"/>
      <c r="S115" s="18"/>
      <c r="T115" s="18"/>
      <c r="U115" s="18"/>
      <c r="V115" s="4"/>
      <c r="W115" s="4"/>
      <c r="X115" s="4"/>
      <c r="Y115" s="176"/>
      <c r="AB115" s="30"/>
      <c r="AC115" s="30"/>
      <c r="AD115" s="4"/>
      <c r="AE115" s="29"/>
      <c r="AF115" s="25"/>
      <c r="AG115" s="25"/>
      <c r="AH115" s="25"/>
      <c r="AI115" s="25"/>
      <c r="AJ115" s="25"/>
      <c r="AK115" s="4"/>
      <c r="AL115" s="58" t="s">
        <v>36</v>
      </c>
      <c r="AM115" s="56" t="s">
        <v>89</v>
      </c>
      <c r="AN115" s="176"/>
      <c r="AO115" s="30"/>
      <c r="AP115" s="30"/>
      <c r="AQ115" s="30"/>
      <c r="AR115" s="30"/>
      <c r="AS115" s="4"/>
      <c r="AT115" s="29"/>
      <c r="AU115" s="29"/>
      <c r="AV115" s="46"/>
      <c r="AW115" s="41" t="s">
        <v>25</v>
      </c>
      <c r="AX115" s="41">
        <v>0</v>
      </c>
      <c r="AY115" s="50"/>
    </row>
    <row r="116" spans="1:51">
      <c r="A116" s="166"/>
      <c r="B116" s="189" t="s">
        <v>9</v>
      </c>
      <c r="C116" s="190"/>
      <c r="D116" s="7">
        <v>0.57999999999999996</v>
      </c>
      <c r="E116" s="191"/>
      <c r="F116" s="192"/>
      <c r="G116" s="192"/>
      <c r="H116" s="192"/>
      <c r="I116" s="192"/>
      <c r="J116" s="192"/>
      <c r="K116" s="48"/>
      <c r="L116" s="48"/>
      <c r="M116" s="48"/>
      <c r="N116" s="46"/>
      <c r="Q116" s="4"/>
      <c r="R116" s="4"/>
      <c r="S116" s="18"/>
      <c r="T116" s="18"/>
      <c r="U116" s="18"/>
      <c r="V116" s="4"/>
      <c r="W116" s="4"/>
      <c r="X116" s="4"/>
      <c r="Y116" s="176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58" t="s">
        <v>37</v>
      </c>
      <c r="AM116" s="56" t="s">
        <v>90</v>
      </c>
      <c r="AN116" s="176"/>
      <c r="AO116" s="156" t="s">
        <v>113</v>
      </c>
      <c r="AP116" s="157"/>
      <c r="AQ116" s="4"/>
      <c r="AR116" s="4"/>
      <c r="AS116" s="4"/>
      <c r="AT116" s="4"/>
      <c r="AU116" s="4"/>
      <c r="AV116" s="46"/>
      <c r="AW116" s="4"/>
      <c r="AX116" s="4"/>
      <c r="AY116" s="50"/>
    </row>
    <row r="117" spans="1:51" ht="30">
      <c r="A117" s="166"/>
      <c r="B117" s="52"/>
      <c r="C117" s="52"/>
      <c r="D117" s="52"/>
      <c r="E117" s="52"/>
      <c r="H117" s="52"/>
      <c r="I117" s="52"/>
      <c r="J117" s="52"/>
      <c r="K117" s="52"/>
      <c r="L117" s="52"/>
      <c r="M117" s="47"/>
      <c r="N117" s="46"/>
      <c r="Q117" s="4"/>
      <c r="R117" s="4"/>
      <c r="S117" s="18"/>
      <c r="T117" s="18"/>
      <c r="U117" s="18"/>
      <c r="V117" s="4"/>
      <c r="W117" s="4"/>
      <c r="X117" s="4"/>
      <c r="Y117" s="176"/>
      <c r="Z117" s="4"/>
      <c r="AC117" s="4"/>
      <c r="AD117" s="4"/>
      <c r="AE117" s="4"/>
      <c r="AF117" s="4"/>
      <c r="AG117" s="4"/>
      <c r="AH117" s="4"/>
      <c r="AI117" s="4"/>
      <c r="AJ117" s="4"/>
      <c r="AK117" s="4"/>
      <c r="AL117" s="58" t="s">
        <v>96</v>
      </c>
      <c r="AM117" s="56" t="s">
        <v>91</v>
      </c>
      <c r="AN117" s="176"/>
      <c r="AO117" s="44" t="s">
        <v>29</v>
      </c>
      <c r="AP117" s="44" t="s">
        <v>76</v>
      </c>
      <c r="AQ117" s="4"/>
      <c r="AR117" s="4"/>
      <c r="AS117" s="4"/>
      <c r="AT117" s="4"/>
      <c r="AU117" s="4"/>
      <c r="AV117" s="46"/>
      <c r="AW117" s="4"/>
      <c r="AX117" s="4"/>
      <c r="AY117" s="50"/>
    </row>
    <row r="118" spans="1:51" ht="30">
      <c r="A118" s="166"/>
      <c r="B118" s="161" t="s">
        <v>15</v>
      </c>
      <c r="C118" s="161"/>
      <c r="D118" s="161"/>
      <c r="E118" s="4"/>
      <c r="H118" s="4"/>
      <c r="I118" s="4"/>
      <c r="J118" s="4"/>
      <c r="K118" s="4"/>
      <c r="L118" s="4"/>
      <c r="M118" s="4"/>
      <c r="N118" s="46"/>
      <c r="Q118" s="4"/>
      <c r="R118" s="4"/>
      <c r="S118" s="18"/>
      <c r="T118" s="18"/>
      <c r="U118" s="18"/>
      <c r="V118" s="4"/>
      <c r="W118" s="4"/>
      <c r="X118" s="4"/>
      <c r="Y118" s="176"/>
      <c r="Z118" s="162" t="s">
        <v>138</v>
      </c>
      <c r="AA118" s="163"/>
      <c r="AC118" s="4"/>
      <c r="AD118" s="4"/>
      <c r="AE118" s="4"/>
      <c r="AF118" s="4"/>
      <c r="AG118" s="4"/>
      <c r="AH118" s="4"/>
      <c r="AI118" s="4"/>
      <c r="AJ118" s="4"/>
      <c r="AK118" s="4"/>
      <c r="AL118" s="58" t="s">
        <v>97</v>
      </c>
      <c r="AM118" s="56" t="s">
        <v>92</v>
      </c>
      <c r="AN118" s="176"/>
      <c r="AO118" s="44" t="s">
        <v>30</v>
      </c>
      <c r="AP118" s="44" t="s">
        <v>79</v>
      </c>
      <c r="AQ118" s="4"/>
      <c r="AR118" s="4"/>
      <c r="AS118" s="4"/>
      <c r="AT118" s="4"/>
      <c r="AU118" s="4"/>
      <c r="AV118" s="46"/>
      <c r="AW118" s="4"/>
      <c r="AX118" s="4"/>
      <c r="AY118" s="50"/>
    </row>
    <row r="119" spans="1:51" ht="30">
      <c r="A119" s="166"/>
      <c r="B119" s="5" t="s">
        <v>10</v>
      </c>
      <c r="C119" s="8">
        <f>(C112-3)/3</f>
        <v>0</v>
      </c>
      <c r="D119" s="77">
        <f>C119*100</f>
        <v>0</v>
      </c>
      <c r="E119" s="4"/>
      <c r="H119" s="4"/>
      <c r="I119" s="4"/>
      <c r="J119" s="4"/>
      <c r="K119" s="4"/>
      <c r="L119" s="4"/>
      <c r="M119" s="4"/>
      <c r="N119" s="46"/>
      <c r="Q119" s="4"/>
      <c r="R119" s="4"/>
      <c r="S119" s="18"/>
      <c r="T119" s="18"/>
      <c r="U119" s="18"/>
      <c r="V119" s="4"/>
      <c r="W119" s="4"/>
      <c r="X119" s="4"/>
      <c r="Y119" s="176"/>
      <c r="Z119" s="14" t="s">
        <v>139</v>
      </c>
      <c r="AA119" s="14" t="s">
        <v>141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58" t="s">
        <v>98</v>
      </c>
      <c r="AM119" s="56" t="s">
        <v>93</v>
      </c>
      <c r="AN119" s="176"/>
      <c r="AO119" s="44" t="s">
        <v>31</v>
      </c>
      <c r="AP119" s="44" t="s">
        <v>82</v>
      </c>
      <c r="AQ119" s="4"/>
      <c r="AR119" s="4"/>
      <c r="AS119" s="4"/>
      <c r="AT119" s="4"/>
      <c r="AU119" s="4"/>
      <c r="AV119" s="46"/>
      <c r="AW119" s="4"/>
      <c r="AX119" s="4"/>
      <c r="AY119" s="50"/>
    </row>
    <row r="120" spans="1:51">
      <c r="A120" s="167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69"/>
      <c r="N120" s="49"/>
      <c r="O120" s="69"/>
      <c r="P120" s="69"/>
      <c r="Q120" s="69"/>
      <c r="R120" s="69"/>
      <c r="S120" s="79"/>
      <c r="T120" s="79"/>
      <c r="U120" s="79"/>
      <c r="V120" s="69"/>
      <c r="W120" s="69"/>
      <c r="X120" s="69"/>
      <c r="Y120" s="177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51"/>
    </row>
    <row r="122" spans="1:51" ht="20">
      <c r="A122" s="165"/>
      <c r="B122" s="168" t="s">
        <v>173</v>
      </c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68"/>
      <c r="Z122" s="168"/>
      <c r="AA122" s="168"/>
      <c r="AB122" s="168"/>
      <c r="AC122" s="168"/>
      <c r="AD122" s="168"/>
      <c r="AE122" s="168"/>
      <c r="AF122" s="168"/>
      <c r="AG122" s="168"/>
      <c r="AH122" s="168"/>
      <c r="AI122" s="168"/>
      <c r="AJ122" s="168"/>
      <c r="AK122" s="168"/>
      <c r="AL122" s="168"/>
      <c r="AM122" s="168"/>
      <c r="AN122" s="168"/>
      <c r="AO122" s="168"/>
      <c r="AP122" s="168"/>
      <c r="AQ122" s="168"/>
      <c r="AR122" s="168"/>
      <c r="AS122" s="168"/>
      <c r="AT122" s="168"/>
      <c r="AU122" s="168"/>
      <c r="AV122" s="168"/>
      <c r="AW122" s="168"/>
      <c r="AX122" s="168"/>
      <c r="AY122" s="169"/>
    </row>
    <row r="123" spans="1:51" ht="20">
      <c r="A123" s="166"/>
      <c r="B123" s="35" t="s">
        <v>0</v>
      </c>
      <c r="C123" s="35" t="s">
        <v>1</v>
      </c>
      <c r="D123" s="35" t="s">
        <v>2</v>
      </c>
      <c r="E123" s="35" t="s">
        <v>3</v>
      </c>
      <c r="F123" s="170" t="s">
        <v>8</v>
      </c>
      <c r="G123" s="35" t="s">
        <v>0</v>
      </c>
      <c r="H123" s="35" t="s">
        <v>1</v>
      </c>
      <c r="I123" s="35" t="s">
        <v>2</v>
      </c>
      <c r="J123" s="35" t="s">
        <v>3</v>
      </c>
      <c r="K123" s="35" t="s">
        <v>4</v>
      </c>
      <c r="L123" s="10" t="s">
        <v>5</v>
      </c>
      <c r="M123" s="23"/>
      <c r="N123" s="46"/>
      <c r="O123" s="156" t="s">
        <v>114</v>
      </c>
      <c r="P123" s="157"/>
      <c r="Q123" s="3"/>
      <c r="R123" s="171" t="s">
        <v>46</v>
      </c>
      <c r="S123" s="172"/>
      <c r="T123" s="172"/>
      <c r="U123" s="173"/>
      <c r="V123" s="3"/>
      <c r="W123" s="174" t="s">
        <v>52</v>
      </c>
      <c r="X123" s="175"/>
      <c r="Y123" s="176"/>
      <c r="Z123" s="178" t="s">
        <v>48</v>
      </c>
      <c r="AA123" s="179"/>
      <c r="AB123" s="179"/>
      <c r="AC123" s="180"/>
      <c r="AD123" s="3"/>
      <c r="AE123" s="178" t="s">
        <v>54</v>
      </c>
      <c r="AF123" s="179"/>
      <c r="AG123" s="179"/>
      <c r="AH123" s="179"/>
      <c r="AI123" s="179"/>
      <c r="AJ123" s="180"/>
      <c r="AK123" s="3"/>
      <c r="AL123" s="174" t="s">
        <v>55</v>
      </c>
      <c r="AM123" s="175"/>
      <c r="AN123" s="176"/>
      <c r="AO123" s="178" t="s">
        <v>49</v>
      </c>
      <c r="AP123" s="179"/>
      <c r="AQ123" s="179"/>
      <c r="AR123" s="180"/>
      <c r="AS123" s="4"/>
      <c r="AT123" s="174" t="s">
        <v>51</v>
      </c>
      <c r="AU123" s="175"/>
      <c r="AV123" s="36"/>
      <c r="AW123" s="174" t="s">
        <v>27</v>
      </c>
      <c r="AX123" s="175"/>
      <c r="AY123" s="50"/>
    </row>
    <row r="124" spans="1:51">
      <c r="A124" s="166"/>
      <c r="B124" s="35" t="s">
        <v>1</v>
      </c>
      <c r="C124" s="2">
        <v>1</v>
      </c>
      <c r="D124" s="37">
        <v>1</v>
      </c>
      <c r="E124" s="37">
        <v>1</v>
      </c>
      <c r="F124" s="170"/>
      <c r="G124" s="35" t="s">
        <v>1</v>
      </c>
      <c r="H124" s="38">
        <f>C124/C127</f>
        <v>0.33333333333333331</v>
      </c>
      <c r="I124" s="37">
        <f>D124/D127</f>
        <v>0.33333333333333331</v>
      </c>
      <c r="J124" s="37">
        <f>E124/E127</f>
        <v>0.33333333333333331</v>
      </c>
      <c r="K124" s="37">
        <f>SUM(H124:J124)</f>
        <v>1</v>
      </c>
      <c r="L124" s="2">
        <f>K124/C129</f>
        <v>0.33333333333333331</v>
      </c>
      <c r="M124" s="24"/>
      <c r="N124" s="46"/>
      <c r="O124" s="58" t="s">
        <v>17</v>
      </c>
      <c r="P124" s="56" t="s">
        <v>78</v>
      </c>
      <c r="Q124" s="18"/>
      <c r="R124" s="17" t="s">
        <v>26</v>
      </c>
      <c r="S124" s="35" t="s">
        <v>1</v>
      </c>
      <c r="T124" s="35" t="s">
        <v>2</v>
      </c>
      <c r="U124" s="35" t="s">
        <v>3</v>
      </c>
      <c r="V124" s="13"/>
      <c r="W124" s="32" t="s">
        <v>26</v>
      </c>
      <c r="X124" s="72" t="s">
        <v>53</v>
      </c>
      <c r="Y124" s="176"/>
      <c r="Z124" s="35" t="s">
        <v>32</v>
      </c>
      <c r="AA124" s="71" t="s">
        <v>47</v>
      </c>
      <c r="AB124" s="178" t="s">
        <v>43</v>
      </c>
      <c r="AC124" s="180"/>
      <c r="AD124" s="4"/>
      <c r="AE124" s="10" t="s">
        <v>26</v>
      </c>
      <c r="AF124" s="35" t="s">
        <v>35</v>
      </c>
      <c r="AG124" s="35" t="s">
        <v>36</v>
      </c>
      <c r="AH124" s="35" t="s">
        <v>37</v>
      </c>
      <c r="AI124" s="35" t="s">
        <v>97</v>
      </c>
      <c r="AJ124" s="35" t="s">
        <v>98</v>
      </c>
      <c r="AK124" s="4"/>
      <c r="AL124" s="10" t="s">
        <v>26</v>
      </c>
      <c r="AM124" s="72" t="s">
        <v>53</v>
      </c>
      <c r="AN124" s="176"/>
      <c r="AO124" s="10" t="s">
        <v>28</v>
      </c>
      <c r="AP124" s="10" t="s">
        <v>47</v>
      </c>
      <c r="AQ124" s="181" t="s">
        <v>43</v>
      </c>
      <c r="AR124" s="182"/>
      <c r="AS124" s="4"/>
      <c r="AT124" s="35" t="s">
        <v>26</v>
      </c>
      <c r="AU124" s="72" t="s">
        <v>53</v>
      </c>
      <c r="AV124" s="36"/>
      <c r="AW124" s="71" t="s">
        <v>26</v>
      </c>
      <c r="AX124" s="71" t="s">
        <v>50</v>
      </c>
      <c r="AY124" s="50"/>
    </row>
    <row r="125" spans="1:51">
      <c r="A125" s="166"/>
      <c r="B125" s="35" t="s">
        <v>2</v>
      </c>
      <c r="C125" s="37">
        <f>1/D124</f>
        <v>1</v>
      </c>
      <c r="D125" s="2">
        <v>1</v>
      </c>
      <c r="E125" s="37">
        <v>1</v>
      </c>
      <c r="F125" s="170"/>
      <c r="G125" s="35" t="s">
        <v>2</v>
      </c>
      <c r="H125" s="37">
        <f>C125/C127</f>
        <v>0.33333333333333331</v>
      </c>
      <c r="I125" s="38">
        <f>D125/D127</f>
        <v>0.33333333333333331</v>
      </c>
      <c r="J125" s="37">
        <f>E125/E127</f>
        <v>0.33333333333333331</v>
      </c>
      <c r="K125" s="37">
        <f>SUM(H125:J125)</f>
        <v>1</v>
      </c>
      <c r="L125" s="2">
        <f>K125/C129</f>
        <v>0.33333333333333331</v>
      </c>
      <c r="M125" s="24"/>
      <c r="N125" s="46"/>
      <c r="O125" s="58" t="s">
        <v>18</v>
      </c>
      <c r="P125" s="56" t="s">
        <v>77</v>
      </c>
      <c r="Q125" s="18"/>
      <c r="R125" s="11" t="s">
        <v>17</v>
      </c>
      <c r="S125" s="9">
        <v>0</v>
      </c>
      <c r="T125" s="9">
        <v>0</v>
      </c>
      <c r="U125" s="9">
        <v>0</v>
      </c>
      <c r="V125" s="3"/>
      <c r="W125" s="11" t="s">
        <v>17</v>
      </c>
      <c r="X125" s="1">
        <f>(S125*L124)+(T125*L125)+(U125*L126)</f>
        <v>0</v>
      </c>
      <c r="Y125" s="176"/>
      <c r="Z125" s="15" t="s">
        <v>34</v>
      </c>
      <c r="AA125" s="15">
        <v>1</v>
      </c>
      <c r="AB125" s="15">
        <f>1/(1+AA125)</f>
        <v>0.5</v>
      </c>
      <c r="AC125" s="15"/>
      <c r="AD125" s="4"/>
      <c r="AE125" s="11" t="s">
        <v>17</v>
      </c>
      <c r="AF125" s="28">
        <v>0</v>
      </c>
      <c r="AG125" s="28">
        <v>0</v>
      </c>
      <c r="AH125" s="28">
        <v>0</v>
      </c>
      <c r="AI125" s="28">
        <v>0</v>
      </c>
      <c r="AJ125" s="28">
        <v>0</v>
      </c>
      <c r="AK125" s="4"/>
      <c r="AL125" s="11" t="s">
        <v>17</v>
      </c>
      <c r="AM125" s="1">
        <f>(AF125*AC126)+(AG125*AC127)+(AC128*AH125)+(AI125*AC130)+(AC131*AJ125)</f>
        <v>0</v>
      </c>
      <c r="AN125" s="176"/>
      <c r="AO125" s="15" t="s">
        <v>29</v>
      </c>
      <c r="AP125" s="15">
        <v>1</v>
      </c>
      <c r="AQ125" s="15">
        <f>1/(1+AP125)</f>
        <v>0.5</v>
      </c>
      <c r="AR125" s="15"/>
      <c r="AS125" s="4"/>
      <c r="AT125" s="11" t="s">
        <v>17</v>
      </c>
      <c r="AU125" s="1">
        <f>AR126</f>
        <v>0.5</v>
      </c>
      <c r="AV125" s="36"/>
      <c r="AW125" s="40" t="s">
        <v>63</v>
      </c>
      <c r="AX125" s="40">
        <v>0</v>
      </c>
      <c r="AY125" s="50"/>
    </row>
    <row r="126" spans="1:51">
      <c r="A126" s="166"/>
      <c r="B126" s="35" t="s">
        <v>3</v>
      </c>
      <c r="C126" s="37">
        <f>1/E124</f>
        <v>1</v>
      </c>
      <c r="D126" s="37">
        <f>1/E125</f>
        <v>1</v>
      </c>
      <c r="E126" s="2">
        <v>1</v>
      </c>
      <c r="F126" s="170"/>
      <c r="G126" s="35" t="s">
        <v>3</v>
      </c>
      <c r="H126" s="37">
        <f>C126/C127</f>
        <v>0.33333333333333331</v>
      </c>
      <c r="I126" s="37">
        <f>D126/D127</f>
        <v>0.33333333333333331</v>
      </c>
      <c r="J126" s="38">
        <f>E126/E127</f>
        <v>0.33333333333333331</v>
      </c>
      <c r="K126" s="37">
        <f>SUM(H126:J126)</f>
        <v>1</v>
      </c>
      <c r="L126" s="2">
        <f>K126/C129</f>
        <v>0.33333333333333331</v>
      </c>
      <c r="M126" s="24"/>
      <c r="N126" s="46"/>
      <c r="O126" s="58" t="s">
        <v>20</v>
      </c>
      <c r="P126" s="56" t="s">
        <v>80</v>
      </c>
      <c r="Q126" s="18"/>
      <c r="R126" s="11" t="s">
        <v>18</v>
      </c>
      <c r="S126" s="9">
        <v>0.5</v>
      </c>
      <c r="T126" s="9">
        <v>0</v>
      </c>
      <c r="U126" s="9">
        <v>0</v>
      </c>
      <c r="V126" s="19"/>
      <c r="W126" s="11" t="s">
        <v>18</v>
      </c>
      <c r="X126" s="1">
        <f>(S126*L124)+(T126*L125)+(U126*L126)</f>
        <v>0.16666666666666666</v>
      </c>
      <c r="Y126" s="176"/>
      <c r="Z126" s="16" t="s">
        <v>35</v>
      </c>
      <c r="AA126" s="16" t="s">
        <v>44</v>
      </c>
      <c r="AB126" s="16">
        <v>1</v>
      </c>
      <c r="AC126" s="16">
        <f>AB126*AB125</f>
        <v>0.5</v>
      </c>
      <c r="AD126" s="4"/>
      <c r="AE126" s="11" t="s">
        <v>18</v>
      </c>
      <c r="AF126" s="28">
        <v>0</v>
      </c>
      <c r="AG126" s="28">
        <v>0</v>
      </c>
      <c r="AH126" s="28">
        <v>0</v>
      </c>
      <c r="AI126" s="28">
        <v>0</v>
      </c>
      <c r="AJ126" s="28">
        <v>0</v>
      </c>
      <c r="AK126" s="4"/>
      <c r="AL126" s="11" t="s">
        <v>18</v>
      </c>
      <c r="AM126" s="1">
        <f>(AF126*AC126)+(AG126*AC127)+(AC128*AH126)+(AI126*AC130)+(AC131*AJ126)</f>
        <v>0</v>
      </c>
      <c r="AN126" s="176"/>
      <c r="AO126" s="16" t="s">
        <v>45</v>
      </c>
      <c r="AP126" s="16" t="s">
        <v>44</v>
      </c>
      <c r="AQ126" s="16">
        <v>1</v>
      </c>
      <c r="AR126" s="16">
        <f>AQ126*AQ125</f>
        <v>0.5</v>
      </c>
      <c r="AS126" s="4"/>
      <c r="AT126" s="11" t="s">
        <v>18</v>
      </c>
      <c r="AU126" s="1">
        <f>AR127</f>
        <v>0.5</v>
      </c>
      <c r="AV126" s="36"/>
      <c r="AW126" s="40" t="s">
        <v>16</v>
      </c>
      <c r="AX126" s="41">
        <v>0</v>
      </c>
      <c r="AY126" s="50"/>
    </row>
    <row r="127" spans="1:51">
      <c r="A127" s="166"/>
      <c r="B127" s="72" t="s">
        <v>4</v>
      </c>
      <c r="C127" s="39">
        <f>SUM(C124:C126)</f>
        <v>3</v>
      </c>
      <c r="D127" s="39">
        <f>SUM(D124:D126)</f>
        <v>3</v>
      </c>
      <c r="E127" s="39">
        <f>SUM(E124:E126)</f>
        <v>3</v>
      </c>
      <c r="F127" s="170"/>
      <c r="G127" s="72" t="s">
        <v>4</v>
      </c>
      <c r="H127" s="39">
        <f>SUM(H124:H126)</f>
        <v>1</v>
      </c>
      <c r="I127" s="39">
        <f>SUM(I124:I126)</f>
        <v>1</v>
      </c>
      <c r="J127" s="39">
        <f>SUM(J124:J126)</f>
        <v>1</v>
      </c>
      <c r="K127" s="39">
        <f>SUM(K124:K126)</f>
        <v>3</v>
      </c>
      <c r="L127" s="39">
        <f>SUM(L124:L126)</f>
        <v>1</v>
      </c>
      <c r="M127" s="25"/>
      <c r="N127" s="46"/>
      <c r="O127" s="58" t="s">
        <v>21</v>
      </c>
      <c r="P127" s="56" t="s">
        <v>81</v>
      </c>
      <c r="Q127" s="18"/>
      <c r="R127" s="11" t="s">
        <v>20</v>
      </c>
      <c r="S127" s="9">
        <v>0</v>
      </c>
      <c r="T127" s="9">
        <v>0</v>
      </c>
      <c r="U127" s="9">
        <v>0</v>
      </c>
      <c r="V127" s="19"/>
      <c r="W127" s="11" t="s">
        <v>20</v>
      </c>
      <c r="X127" s="1">
        <f>(S127*L124)+(T127*L125)+(U127*L126)</f>
        <v>0</v>
      </c>
      <c r="Y127" s="176"/>
      <c r="Z127" s="16" t="s">
        <v>36</v>
      </c>
      <c r="AA127" s="16" t="s">
        <v>44</v>
      </c>
      <c r="AB127" s="16">
        <v>1</v>
      </c>
      <c r="AC127" s="16">
        <f>AB127*AB125</f>
        <v>0.5</v>
      </c>
      <c r="AD127" s="4"/>
      <c r="AE127" s="11" t="s">
        <v>20</v>
      </c>
      <c r="AF127" s="28">
        <v>0</v>
      </c>
      <c r="AG127" s="28">
        <v>0</v>
      </c>
      <c r="AH127" s="28">
        <v>0</v>
      </c>
      <c r="AI127" s="28">
        <v>0</v>
      </c>
      <c r="AJ127" s="28">
        <v>0</v>
      </c>
      <c r="AK127" s="4"/>
      <c r="AL127" s="11" t="s">
        <v>20</v>
      </c>
      <c r="AM127" s="1">
        <f>(AF127*AC126)+(AG127*AC127)+(AH127*AC128)+(AI127*AC130)+(AJ127*AC131)</f>
        <v>0</v>
      </c>
      <c r="AN127" s="176"/>
      <c r="AO127" s="16" t="s">
        <v>58</v>
      </c>
      <c r="AP127" s="16" t="s">
        <v>44</v>
      </c>
      <c r="AQ127" s="16">
        <v>1</v>
      </c>
      <c r="AR127" s="16">
        <f>AQ127*AQ125</f>
        <v>0.5</v>
      </c>
      <c r="AS127" s="4"/>
      <c r="AT127" s="11" t="s">
        <v>20</v>
      </c>
      <c r="AU127" s="1">
        <f>AR129</f>
        <v>0.5</v>
      </c>
      <c r="AV127" s="36"/>
      <c r="AW127" s="42" t="s">
        <v>17</v>
      </c>
      <c r="AX127" s="42">
        <f>X125+AM125+AU125</f>
        <v>0.5</v>
      </c>
      <c r="AY127" s="50"/>
    </row>
    <row r="128" spans="1:51" ht="30">
      <c r="A128" s="166"/>
      <c r="B128" s="54"/>
      <c r="C128" s="54"/>
      <c r="D128" s="54"/>
      <c r="E128" s="54"/>
      <c r="F128" s="54"/>
      <c r="G128" s="54"/>
      <c r="H128" s="54"/>
      <c r="I128" s="54"/>
      <c r="J128" s="54"/>
      <c r="M128" s="47"/>
      <c r="N128" s="46"/>
      <c r="O128" s="58" t="s">
        <v>23</v>
      </c>
      <c r="P128" s="56" t="s">
        <v>83</v>
      </c>
      <c r="Q128" s="4"/>
      <c r="R128" s="11" t="s">
        <v>21</v>
      </c>
      <c r="S128" s="9">
        <v>0</v>
      </c>
      <c r="T128" s="9">
        <v>0.5</v>
      </c>
      <c r="U128" s="9">
        <v>0</v>
      </c>
      <c r="V128" s="19"/>
      <c r="W128" s="11" t="s">
        <v>21</v>
      </c>
      <c r="X128" s="1">
        <f>(S128*L124)+(T128*L125)+(U128*L126)</f>
        <v>0.16666666666666666</v>
      </c>
      <c r="Y128" s="176"/>
      <c r="Z128" s="16" t="s">
        <v>37</v>
      </c>
      <c r="AA128" s="16" t="s">
        <v>44</v>
      </c>
      <c r="AB128" s="16">
        <v>1</v>
      </c>
      <c r="AC128" s="16">
        <f>AB128*AB125</f>
        <v>0.5</v>
      </c>
      <c r="AD128" s="4"/>
      <c r="AE128" s="11" t="s">
        <v>21</v>
      </c>
      <c r="AF128" s="28">
        <v>0</v>
      </c>
      <c r="AG128" s="28">
        <v>0</v>
      </c>
      <c r="AH128" s="28">
        <v>0</v>
      </c>
      <c r="AI128" s="28">
        <v>0</v>
      </c>
      <c r="AJ128" s="28">
        <v>0</v>
      </c>
      <c r="AK128" s="4"/>
      <c r="AL128" s="11" t="s">
        <v>21</v>
      </c>
      <c r="AM128" s="1">
        <f>(AF128*AC126)+(AG128*AC127)+(AH128*AC128)+(AI128*AC130)+(AJ128*AC131)</f>
        <v>0</v>
      </c>
      <c r="AN128" s="176"/>
      <c r="AO128" s="15" t="s">
        <v>30</v>
      </c>
      <c r="AP128" s="15">
        <v>1</v>
      </c>
      <c r="AQ128" s="15">
        <f>1/(1+AP128)</f>
        <v>0.5</v>
      </c>
      <c r="AR128" s="15"/>
      <c r="AS128" s="4"/>
      <c r="AT128" s="11" t="s">
        <v>21</v>
      </c>
      <c r="AU128" s="1">
        <f>AR130</f>
        <v>0.5</v>
      </c>
      <c r="AV128" s="36"/>
      <c r="AW128" s="42" t="s">
        <v>18</v>
      </c>
      <c r="AX128" s="42">
        <f>X126+AM126++AU126</f>
        <v>0.66666666666666663</v>
      </c>
      <c r="AY128" s="50"/>
    </row>
    <row r="129" spans="1:51" ht="30">
      <c r="A129" s="166"/>
      <c r="B129" s="71" t="s">
        <v>6</v>
      </c>
      <c r="C129" s="35">
        <v>3</v>
      </c>
      <c r="D129" s="4"/>
      <c r="E129" s="4"/>
      <c r="F129" s="4"/>
      <c r="G129" s="4"/>
      <c r="H129" s="4"/>
      <c r="I129" s="4"/>
      <c r="J129" s="4"/>
      <c r="M129" s="4"/>
      <c r="N129" s="46"/>
      <c r="O129" s="58" t="s">
        <v>24</v>
      </c>
      <c r="P129" s="56" t="s">
        <v>84</v>
      </c>
      <c r="Q129" s="4"/>
      <c r="R129" s="11" t="s">
        <v>23</v>
      </c>
      <c r="S129" s="9">
        <v>0</v>
      </c>
      <c r="T129" s="9">
        <v>0</v>
      </c>
      <c r="U129" s="9">
        <v>-0.5</v>
      </c>
      <c r="V129" s="19"/>
      <c r="W129" s="11" t="s">
        <v>23</v>
      </c>
      <c r="X129" s="1">
        <f>(S129*L124)+(T129*L125)+(U129*L126)</f>
        <v>-0.16666666666666666</v>
      </c>
      <c r="Y129" s="176"/>
      <c r="Z129" s="31" t="s">
        <v>96</v>
      </c>
      <c r="AA129" s="31">
        <v>1</v>
      </c>
      <c r="AB129" s="31">
        <f>1/(1+AA129)</f>
        <v>0.5</v>
      </c>
      <c r="AC129" s="31"/>
      <c r="AD129" s="4"/>
      <c r="AE129" s="11" t="s">
        <v>23</v>
      </c>
      <c r="AF129" s="28">
        <v>0</v>
      </c>
      <c r="AG129" s="28">
        <v>0</v>
      </c>
      <c r="AH129" s="28">
        <v>0</v>
      </c>
      <c r="AI129" s="28">
        <v>0</v>
      </c>
      <c r="AJ129" s="28">
        <v>0</v>
      </c>
      <c r="AK129" s="4"/>
      <c r="AL129" s="11" t="s">
        <v>23</v>
      </c>
      <c r="AM129" s="1">
        <f>(AC126*AF129)+(AG129*AC127)+(AC128*AH129)+(AI129*AC130)+(AC131*AJ129)</f>
        <v>0</v>
      </c>
      <c r="AN129" s="176"/>
      <c r="AO129" s="16" t="s">
        <v>59</v>
      </c>
      <c r="AP129" s="16" t="s">
        <v>44</v>
      </c>
      <c r="AQ129" s="16">
        <v>1</v>
      </c>
      <c r="AR129" s="16">
        <f>AQ129*AQ128</f>
        <v>0.5</v>
      </c>
      <c r="AS129" s="4"/>
      <c r="AT129" s="11" t="s">
        <v>23</v>
      </c>
      <c r="AU129" s="1">
        <f>AR132</f>
        <v>0.5</v>
      </c>
      <c r="AV129" s="36"/>
      <c r="AW129" s="41" t="s">
        <v>19</v>
      </c>
      <c r="AX129" s="41">
        <v>0</v>
      </c>
      <c r="AY129" s="50"/>
    </row>
    <row r="130" spans="1:51">
      <c r="A130" s="166"/>
      <c r="B130" s="53"/>
      <c r="C130" s="53"/>
      <c r="D130" s="53"/>
      <c r="E130" s="53"/>
      <c r="F130" s="53"/>
      <c r="G130" s="53"/>
      <c r="H130" s="53"/>
      <c r="I130" s="53"/>
      <c r="J130" s="53"/>
      <c r="M130" s="26"/>
      <c r="N130" s="46"/>
      <c r="O130" s="4"/>
      <c r="P130" s="4"/>
      <c r="Q130" s="4"/>
      <c r="R130" s="11" t="s">
        <v>24</v>
      </c>
      <c r="S130" s="9">
        <v>0</v>
      </c>
      <c r="T130" s="9">
        <v>0</v>
      </c>
      <c r="U130" s="9">
        <v>0</v>
      </c>
      <c r="V130" s="19"/>
      <c r="W130" s="11" t="s">
        <v>24</v>
      </c>
      <c r="X130" s="1">
        <f>(S130*L124)+(T130*67)+(U130*L126)</f>
        <v>0</v>
      </c>
      <c r="Y130" s="176"/>
      <c r="Z130" s="16" t="s">
        <v>97</v>
      </c>
      <c r="AA130" s="16" t="s">
        <v>44</v>
      </c>
      <c r="AB130" s="16">
        <v>1</v>
      </c>
      <c r="AC130" s="16">
        <f>AB130*AB129</f>
        <v>0.5</v>
      </c>
      <c r="AD130" s="4"/>
      <c r="AE130" s="11" t="s">
        <v>24</v>
      </c>
      <c r="AF130" s="28">
        <v>0</v>
      </c>
      <c r="AG130" s="28">
        <v>0</v>
      </c>
      <c r="AH130" s="28">
        <v>0</v>
      </c>
      <c r="AI130" s="28">
        <v>0</v>
      </c>
      <c r="AJ130" s="28">
        <v>0</v>
      </c>
      <c r="AK130" s="4"/>
      <c r="AL130" s="11" t="s">
        <v>24</v>
      </c>
      <c r="AM130" s="1">
        <f>(AC126*AF130)+(AC127*AG130)+(AC128*AH130)+(AI130*AC130)+(AC131*AJ130)</f>
        <v>0</v>
      </c>
      <c r="AN130" s="176"/>
      <c r="AO130" s="16" t="s">
        <v>60</v>
      </c>
      <c r="AP130" s="16" t="s">
        <v>44</v>
      </c>
      <c r="AQ130" s="16">
        <v>1</v>
      </c>
      <c r="AR130" s="16">
        <f>AQ130*AQ128</f>
        <v>0.5</v>
      </c>
      <c r="AS130" s="4"/>
      <c r="AT130" s="11" t="s">
        <v>24</v>
      </c>
      <c r="AU130" s="1">
        <f>AR133</f>
        <v>0.5</v>
      </c>
      <c r="AV130" s="36"/>
      <c r="AW130" s="42" t="s">
        <v>20</v>
      </c>
      <c r="AX130" s="42">
        <f>X127+AM127+AU127</f>
        <v>0.5</v>
      </c>
      <c r="AY130" s="50"/>
    </row>
    <row r="131" spans="1:51">
      <c r="A131" s="166"/>
      <c r="B131" s="183" t="s">
        <v>14</v>
      </c>
      <c r="C131" s="183"/>
      <c r="D131" s="4"/>
      <c r="E131" s="35" t="s">
        <v>38</v>
      </c>
      <c r="F131" s="35" t="s">
        <v>39</v>
      </c>
      <c r="G131" s="35" t="s">
        <v>40</v>
      </c>
      <c r="H131" s="10" t="s">
        <v>41</v>
      </c>
      <c r="I131" s="10" t="s">
        <v>42</v>
      </c>
      <c r="J131" s="4"/>
      <c r="M131" s="4"/>
      <c r="N131" s="46"/>
      <c r="O131" s="156" t="s">
        <v>112</v>
      </c>
      <c r="P131" s="157"/>
      <c r="Q131" s="4"/>
      <c r="R131" s="33"/>
      <c r="S131" s="25"/>
      <c r="T131" s="25"/>
      <c r="U131" s="25"/>
      <c r="V131" s="30"/>
      <c r="W131" s="29"/>
      <c r="X131" s="29"/>
      <c r="Y131" s="176"/>
      <c r="Z131" s="16" t="s">
        <v>98</v>
      </c>
      <c r="AA131" s="16" t="s">
        <v>44</v>
      </c>
      <c r="AB131" s="16">
        <v>1</v>
      </c>
      <c r="AC131" s="16">
        <f>AB131*AB129</f>
        <v>0.5</v>
      </c>
      <c r="AD131" s="4"/>
      <c r="AE131" s="29"/>
      <c r="AF131" s="25"/>
      <c r="AG131" s="25"/>
      <c r="AH131" s="25"/>
      <c r="AI131" s="25"/>
      <c r="AJ131" s="25"/>
      <c r="AK131" s="4"/>
      <c r="AL131" s="29"/>
      <c r="AM131" s="29"/>
      <c r="AN131" s="176"/>
      <c r="AO131" s="15" t="s">
        <v>31</v>
      </c>
      <c r="AP131" s="15">
        <v>1</v>
      </c>
      <c r="AQ131" s="15">
        <f>1/(1+AP131)</f>
        <v>0.5</v>
      </c>
      <c r="AR131" s="15"/>
      <c r="AS131" s="4"/>
      <c r="AT131" s="29"/>
      <c r="AU131" s="29"/>
      <c r="AV131" s="46"/>
      <c r="AW131" s="42" t="s">
        <v>21</v>
      </c>
      <c r="AX131" s="42">
        <f>X128+AM128+AU128</f>
        <v>0.66666666666666663</v>
      </c>
      <c r="AY131" s="50"/>
    </row>
    <row r="132" spans="1:51" ht="30">
      <c r="A132" s="166"/>
      <c r="B132" s="71" t="s">
        <v>7</v>
      </c>
      <c r="C132" s="76">
        <f>SUM(L124*C127,L125*D127,L126*E127)</f>
        <v>3</v>
      </c>
      <c r="D132" s="4"/>
      <c r="E132" s="35">
        <v>1</v>
      </c>
      <c r="F132" s="35">
        <v>3</v>
      </c>
      <c r="G132" s="35">
        <v>5</v>
      </c>
      <c r="H132" s="35">
        <v>7</v>
      </c>
      <c r="I132" s="35">
        <v>9</v>
      </c>
      <c r="J132" s="4"/>
      <c r="M132" s="4"/>
      <c r="N132" s="46"/>
      <c r="O132" s="57" t="s">
        <v>99</v>
      </c>
      <c r="P132" s="56" t="s">
        <v>102</v>
      </c>
      <c r="Q132" s="4"/>
      <c r="R132" s="33"/>
      <c r="S132" s="25"/>
      <c r="T132" s="25"/>
      <c r="U132" s="25"/>
      <c r="V132" s="30"/>
      <c r="W132" s="29"/>
      <c r="X132" s="29"/>
      <c r="Y132" s="176"/>
      <c r="Z132" s="30"/>
      <c r="AA132" s="30"/>
      <c r="AB132" s="30"/>
      <c r="AC132" s="30"/>
      <c r="AD132" s="4"/>
      <c r="AE132" s="29"/>
      <c r="AF132" s="25"/>
      <c r="AG132" s="25"/>
      <c r="AH132" s="25"/>
      <c r="AI132" s="25"/>
      <c r="AJ132" s="25"/>
      <c r="AK132" s="4"/>
      <c r="AL132" s="156" t="s">
        <v>115</v>
      </c>
      <c r="AM132" s="157"/>
      <c r="AN132" s="176"/>
      <c r="AO132" s="16" t="s">
        <v>61</v>
      </c>
      <c r="AP132" s="16" t="s">
        <v>44</v>
      </c>
      <c r="AQ132" s="16">
        <v>1</v>
      </c>
      <c r="AR132" s="16">
        <f>AQ132*AQ131</f>
        <v>0.5</v>
      </c>
      <c r="AS132" s="4"/>
      <c r="AT132" s="29"/>
      <c r="AU132" s="29"/>
      <c r="AV132" s="46"/>
      <c r="AW132" s="41" t="s">
        <v>22</v>
      </c>
      <c r="AX132" s="41">
        <v>0</v>
      </c>
      <c r="AY132" s="50"/>
    </row>
    <row r="133" spans="1:51" ht="30">
      <c r="A133" s="166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26"/>
      <c r="N133" s="46"/>
      <c r="O133" s="57" t="s">
        <v>100</v>
      </c>
      <c r="P133" s="56" t="s">
        <v>103</v>
      </c>
      <c r="Q133" s="4"/>
      <c r="R133" s="4"/>
      <c r="S133" s="18"/>
      <c r="T133" s="18"/>
      <c r="U133" s="18"/>
      <c r="V133" s="19"/>
      <c r="W133" s="4"/>
      <c r="X133" s="4"/>
      <c r="Y133" s="176"/>
      <c r="Z133" s="30"/>
      <c r="AA133" s="30"/>
      <c r="AB133" s="30"/>
      <c r="AC133" s="30"/>
      <c r="AD133" s="4"/>
      <c r="AE133" s="29"/>
      <c r="AF133" s="25"/>
      <c r="AG133" s="25"/>
      <c r="AH133" s="25"/>
      <c r="AI133" s="25"/>
      <c r="AJ133" s="25"/>
      <c r="AK133" s="4"/>
      <c r="AL133" s="58" t="s">
        <v>34</v>
      </c>
      <c r="AM133" s="56" t="s">
        <v>87</v>
      </c>
      <c r="AN133" s="176"/>
      <c r="AO133" s="16" t="s">
        <v>62</v>
      </c>
      <c r="AP133" s="16" t="s">
        <v>44</v>
      </c>
      <c r="AQ133" s="16">
        <v>1</v>
      </c>
      <c r="AR133" s="16">
        <f>AQ133*AQ131</f>
        <v>0.5</v>
      </c>
      <c r="AS133" s="4"/>
      <c r="AT133" s="29"/>
      <c r="AU133" s="29"/>
      <c r="AV133" s="46"/>
      <c r="AW133" s="42" t="s">
        <v>23</v>
      </c>
      <c r="AX133" s="42">
        <f>X129+AM129+AU129</f>
        <v>0.33333333333333337</v>
      </c>
      <c r="AY133" s="50"/>
    </row>
    <row r="134" spans="1:51" ht="30">
      <c r="A134" s="166"/>
      <c r="B134" s="185" t="s">
        <v>11</v>
      </c>
      <c r="C134" s="186"/>
      <c r="D134" s="6" t="s">
        <v>12</v>
      </c>
      <c r="E134" s="6">
        <v>1</v>
      </c>
      <c r="F134" s="6">
        <v>2</v>
      </c>
      <c r="G134" s="6">
        <v>3</v>
      </c>
      <c r="H134" s="6">
        <v>4</v>
      </c>
      <c r="I134" s="6">
        <v>5</v>
      </c>
      <c r="J134" s="6">
        <v>6</v>
      </c>
      <c r="K134" s="6">
        <v>7</v>
      </c>
      <c r="L134" s="6">
        <v>9</v>
      </c>
      <c r="M134" s="6">
        <v>10</v>
      </c>
      <c r="N134" s="46"/>
      <c r="O134" s="57" t="s">
        <v>101</v>
      </c>
      <c r="P134" s="56" t="s">
        <v>104</v>
      </c>
      <c r="Q134" s="4"/>
      <c r="R134" s="4"/>
      <c r="S134" s="18"/>
      <c r="T134" s="18"/>
      <c r="U134" s="18"/>
      <c r="V134" s="4"/>
      <c r="W134" s="4"/>
      <c r="X134" s="4"/>
      <c r="Y134" s="176"/>
      <c r="AB134" s="30"/>
      <c r="AC134" s="30"/>
      <c r="AD134" s="4"/>
      <c r="AE134" s="29"/>
      <c r="AF134" s="25"/>
      <c r="AG134" s="25"/>
      <c r="AH134" s="25"/>
      <c r="AI134" s="25"/>
      <c r="AJ134" s="25"/>
      <c r="AK134" s="4"/>
      <c r="AL134" s="58" t="s">
        <v>35</v>
      </c>
      <c r="AM134" s="56" t="s">
        <v>88</v>
      </c>
      <c r="AN134" s="176"/>
      <c r="AO134" s="19"/>
      <c r="AP134" s="19"/>
      <c r="AQ134" s="19"/>
      <c r="AR134" s="19"/>
      <c r="AS134" s="4"/>
      <c r="AT134" s="29"/>
      <c r="AU134" s="29"/>
      <c r="AV134" s="46"/>
      <c r="AW134" s="42" t="s">
        <v>24</v>
      </c>
      <c r="AX134" s="42">
        <f>X130+AM130+AU130</f>
        <v>0.5</v>
      </c>
      <c r="AY134" s="50"/>
    </row>
    <row r="135" spans="1:51">
      <c r="A135" s="166"/>
      <c r="B135" s="187"/>
      <c r="C135" s="188"/>
      <c r="D135" s="6" t="s">
        <v>13</v>
      </c>
      <c r="E135" s="35">
        <v>0</v>
      </c>
      <c r="F135" s="35">
        <v>0</v>
      </c>
      <c r="G135" s="35">
        <v>0.57999999999999996</v>
      </c>
      <c r="H135" s="35">
        <v>0.9</v>
      </c>
      <c r="I135" s="35">
        <v>1.1200000000000001</v>
      </c>
      <c r="J135" s="35">
        <v>1.24</v>
      </c>
      <c r="K135" s="35">
        <v>1.32</v>
      </c>
      <c r="L135" s="35">
        <v>1.46</v>
      </c>
      <c r="M135" s="35">
        <v>1.49</v>
      </c>
      <c r="N135" s="46"/>
      <c r="Q135" s="4"/>
      <c r="R135" s="4"/>
      <c r="S135" s="18"/>
      <c r="T135" s="18"/>
      <c r="U135" s="18"/>
      <c r="V135" s="4"/>
      <c r="W135" s="4"/>
      <c r="X135" s="4"/>
      <c r="Y135" s="176"/>
      <c r="AB135" s="30"/>
      <c r="AC135" s="30"/>
      <c r="AD135" s="4"/>
      <c r="AE135" s="29"/>
      <c r="AF135" s="25"/>
      <c r="AG135" s="25"/>
      <c r="AH135" s="25"/>
      <c r="AI135" s="25"/>
      <c r="AJ135" s="25"/>
      <c r="AK135" s="4"/>
      <c r="AL135" s="58" t="s">
        <v>36</v>
      </c>
      <c r="AM135" s="56" t="s">
        <v>89</v>
      </c>
      <c r="AN135" s="176"/>
      <c r="AO135" s="30"/>
      <c r="AP135" s="30"/>
      <c r="AQ135" s="30"/>
      <c r="AR135" s="30"/>
      <c r="AS135" s="4"/>
      <c r="AT135" s="29"/>
      <c r="AU135" s="29"/>
      <c r="AV135" s="46"/>
      <c r="AW135" s="41" t="s">
        <v>25</v>
      </c>
      <c r="AX135" s="41">
        <v>0</v>
      </c>
      <c r="AY135" s="50"/>
    </row>
    <row r="136" spans="1:51">
      <c r="A136" s="166"/>
      <c r="B136" s="189" t="s">
        <v>9</v>
      </c>
      <c r="C136" s="190"/>
      <c r="D136" s="7">
        <v>0.57999999999999996</v>
      </c>
      <c r="E136" s="191"/>
      <c r="F136" s="192"/>
      <c r="G136" s="192"/>
      <c r="H136" s="192"/>
      <c r="I136" s="192"/>
      <c r="J136" s="192"/>
      <c r="K136" s="48"/>
      <c r="L136" s="48"/>
      <c r="M136" s="48"/>
      <c r="N136" s="46"/>
      <c r="Q136" s="4"/>
      <c r="R136" s="4"/>
      <c r="S136" s="18"/>
      <c r="T136" s="18"/>
      <c r="U136" s="18"/>
      <c r="V136" s="4"/>
      <c r="W136" s="4"/>
      <c r="X136" s="4"/>
      <c r="Y136" s="176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58" t="s">
        <v>37</v>
      </c>
      <c r="AM136" s="56" t="s">
        <v>90</v>
      </c>
      <c r="AN136" s="176"/>
      <c r="AO136" s="156" t="s">
        <v>113</v>
      </c>
      <c r="AP136" s="157"/>
      <c r="AQ136" s="4"/>
      <c r="AR136" s="4"/>
      <c r="AS136" s="4"/>
      <c r="AT136" s="4"/>
      <c r="AU136" s="4"/>
      <c r="AV136" s="46"/>
      <c r="AW136" s="4"/>
      <c r="AX136" s="4"/>
      <c r="AY136" s="50"/>
    </row>
    <row r="137" spans="1:51" ht="30">
      <c r="A137" s="166"/>
      <c r="B137" s="52"/>
      <c r="C137" s="52"/>
      <c r="D137" s="52"/>
      <c r="E137" s="52"/>
      <c r="H137" s="52"/>
      <c r="I137" s="52"/>
      <c r="J137" s="52"/>
      <c r="K137" s="52"/>
      <c r="L137" s="52"/>
      <c r="M137" s="47"/>
      <c r="N137" s="46"/>
      <c r="Q137" s="4"/>
      <c r="R137" s="4"/>
      <c r="S137" s="18"/>
      <c r="T137" s="18"/>
      <c r="U137" s="18"/>
      <c r="V137" s="4"/>
      <c r="W137" s="4"/>
      <c r="X137" s="4"/>
      <c r="Y137" s="176"/>
      <c r="Z137" s="4"/>
      <c r="AC137" s="4"/>
      <c r="AD137" s="4"/>
      <c r="AE137" s="4"/>
      <c r="AF137" s="4"/>
      <c r="AG137" s="4"/>
      <c r="AH137" s="4"/>
      <c r="AI137" s="4"/>
      <c r="AJ137" s="4"/>
      <c r="AK137" s="4"/>
      <c r="AL137" s="58" t="s">
        <v>96</v>
      </c>
      <c r="AM137" s="56" t="s">
        <v>91</v>
      </c>
      <c r="AN137" s="176"/>
      <c r="AO137" s="44" t="s">
        <v>29</v>
      </c>
      <c r="AP137" s="44" t="s">
        <v>76</v>
      </c>
      <c r="AQ137" s="4"/>
      <c r="AR137" s="4"/>
      <c r="AS137" s="4"/>
      <c r="AT137" s="4"/>
      <c r="AU137" s="4"/>
      <c r="AV137" s="46"/>
      <c r="AW137" s="4"/>
      <c r="AX137" s="4"/>
      <c r="AY137" s="50"/>
    </row>
    <row r="138" spans="1:51" ht="30">
      <c r="A138" s="166"/>
      <c r="B138" s="161" t="s">
        <v>15</v>
      </c>
      <c r="C138" s="161"/>
      <c r="D138" s="161"/>
      <c r="E138" s="4"/>
      <c r="H138" s="4"/>
      <c r="I138" s="4"/>
      <c r="J138" s="4"/>
      <c r="K138" s="4"/>
      <c r="L138" s="4"/>
      <c r="M138" s="4"/>
      <c r="N138" s="46"/>
      <c r="Q138" s="4"/>
      <c r="R138" s="4"/>
      <c r="S138" s="18"/>
      <c r="T138" s="18"/>
      <c r="U138" s="18"/>
      <c r="V138" s="4"/>
      <c r="W138" s="4"/>
      <c r="X138" s="4"/>
      <c r="Y138" s="176"/>
      <c r="Z138" s="162" t="s">
        <v>138</v>
      </c>
      <c r="AA138" s="163"/>
      <c r="AC138" s="4"/>
      <c r="AD138" s="4"/>
      <c r="AE138" s="4"/>
      <c r="AF138" s="4"/>
      <c r="AG138" s="4"/>
      <c r="AH138" s="4"/>
      <c r="AI138" s="4"/>
      <c r="AJ138" s="4"/>
      <c r="AK138" s="4"/>
      <c r="AL138" s="58" t="s">
        <v>97</v>
      </c>
      <c r="AM138" s="56" t="s">
        <v>92</v>
      </c>
      <c r="AN138" s="176"/>
      <c r="AO138" s="44" t="s">
        <v>30</v>
      </c>
      <c r="AP138" s="44" t="s">
        <v>79</v>
      </c>
      <c r="AQ138" s="4"/>
      <c r="AR138" s="4"/>
      <c r="AS138" s="4"/>
      <c r="AT138" s="4"/>
      <c r="AU138" s="4"/>
      <c r="AV138" s="46"/>
      <c r="AW138" s="4"/>
      <c r="AX138" s="4"/>
      <c r="AY138" s="50"/>
    </row>
    <row r="139" spans="1:51" ht="30">
      <c r="A139" s="166"/>
      <c r="B139" s="5" t="s">
        <v>10</v>
      </c>
      <c r="C139" s="8">
        <f>(C132-3)/3</f>
        <v>0</v>
      </c>
      <c r="D139" s="77">
        <f>C139*100</f>
        <v>0</v>
      </c>
      <c r="E139" s="4"/>
      <c r="H139" s="4"/>
      <c r="I139" s="4"/>
      <c r="J139" s="4"/>
      <c r="K139" s="4"/>
      <c r="L139" s="4"/>
      <c r="M139" s="4"/>
      <c r="N139" s="46"/>
      <c r="Q139" s="4"/>
      <c r="R139" s="4"/>
      <c r="S139" s="18"/>
      <c r="T139" s="18"/>
      <c r="U139" s="18"/>
      <c r="V139" s="4"/>
      <c r="W139" s="4"/>
      <c r="X139" s="4"/>
      <c r="Y139" s="176"/>
      <c r="Z139" s="14" t="s">
        <v>139</v>
      </c>
      <c r="AA139" s="14" t="s">
        <v>141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58" t="s">
        <v>98</v>
      </c>
      <c r="AM139" s="56" t="s">
        <v>93</v>
      </c>
      <c r="AN139" s="176"/>
      <c r="AO139" s="44" t="s">
        <v>31</v>
      </c>
      <c r="AP139" s="44" t="s">
        <v>82</v>
      </c>
      <c r="AQ139" s="4"/>
      <c r="AR139" s="4"/>
      <c r="AS139" s="4"/>
      <c r="AT139" s="4"/>
      <c r="AU139" s="4"/>
      <c r="AV139" s="46"/>
      <c r="AW139" s="4"/>
      <c r="AX139" s="4"/>
      <c r="AY139" s="50"/>
    </row>
    <row r="140" spans="1:51">
      <c r="A140" s="167"/>
      <c r="B140" s="164"/>
      <c r="C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69"/>
      <c r="N140" s="49"/>
      <c r="O140" s="69"/>
      <c r="P140" s="69"/>
      <c r="Q140" s="69"/>
      <c r="R140" s="69"/>
      <c r="S140" s="79"/>
      <c r="T140" s="79"/>
      <c r="U140" s="79"/>
      <c r="V140" s="69"/>
      <c r="W140" s="69"/>
      <c r="X140" s="69"/>
      <c r="Y140" s="177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51"/>
    </row>
    <row r="142" spans="1:51" ht="20">
      <c r="A142" s="165"/>
      <c r="B142" s="168" t="s">
        <v>181</v>
      </c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68"/>
      <c r="Y142" s="168"/>
      <c r="Z142" s="168"/>
      <c r="AA142" s="168"/>
      <c r="AB142" s="168"/>
      <c r="AC142" s="168"/>
      <c r="AD142" s="168"/>
      <c r="AE142" s="168"/>
      <c r="AF142" s="168"/>
      <c r="AG142" s="168"/>
      <c r="AH142" s="168"/>
      <c r="AI142" s="168"/>
      <c r="AJ142" s="168"/>
      <c r="AK142" s="168"/>
      <c r="AL142" s="168"/>
      <c r="AM142" s="168"/>
      <c r="AN142" s="168"/>
      <c r="AO142" s="168"/>
      <c r="AP142" s="168"/>
      <c r="AQ142" s="168"/>
      <c r="AR142" s="168"/>
      <c r="AS142" s="168"/>
      <c r="AT142" s="168"/>
      <c r="AU142" s="168"/>
      <c r="AV142" s="168"/>
      <c r="AW142" s="168"/>
      <c r="AX142" s="168"/>
      <c r="AY142" s="169"/>
    </row>
    <row r="143" spans="1:51" ht="20">
      <c r="A143" s="166"/>
      <c r="B143" s="35" t="s">
        <v>0</v>
      </c>
      <c r="C143" s="35" t="s">
        <v>1</v>
      </c>
      <c r="D143" s="35" t="s">
        <v>2</v>
      </c>
      <c r="E143" s="35" t="s">
        <v>3</v>
      </c>
      <c r="F143" s="170" t="s">
        <v>8</v>
      </c>
      <c r="G143" s="35" t="s">
        <v>0</v>
      </c>
      <c r="H143" s="35" t="s">
        <v>1</v>
      </c>
      <c r="I143" s="35" t="s">
        <v>2</v>
      </c>
      <c r="J143" s="35" t="s">
        <v>3</v>
      </c>
      <c r="K143" s="35" t="s">
        <v>4</v>
      </c>
      <c r="L143" s="10" t="s">
        <v>5</v>
      </c>
      <c r="M143" s="23"/>
      <c r="N143" s="46"/>
      <c r="O143" s="156" t="s">
        <v>114</v>
      </c>
      <c r="P143" s="157"/>
      <c r="Q143" s="3"/>
      <c r="R143" s="171" t="s">
        <v>46</v>
      </c>
      <c r="S143" s="172"/>
      <c r="T143" s="172"/>
      <c r="U143" s="173"/>
      <c r="V143" s="3"/>
      <c r="W143" s="174" t="s">
        <v>52</v>
      </c>
      <c r="X143" s="175"/>
      <c r="Y143" s="176"/>
      <c r="Z143" s="178" t="s">
        <v>48</v>
      </c>
      <c r="AA143" s="179"/>
      <c r="AB143" s="179"/>
      <c r="AC143" s="180"/>
      <c r="AD143" s="3"/>
      <c r="AE143" s="178" t="s">
        <v>54</v>
      </c>
      <c r="AF143" s="179"/>
      <c r="AG143" s="179"/>
      <c r="AH143" s="179"/>
      <c r="AI143" s="179"/>
      <c r="AJ143" s="180"/>
      <c r="AK143" s="3"/>
      <c r="AL143" s="174" t="s">
        <v>55</v>
      </c>
      <c r="AM143" s="175"/>
      <c r="AN143" s="176"/>
      <c r="AO143" s="178" t="s">
        <v>49</v>
      </c>
      <c r="AP143" s="179"/>
      <c r="AQ143" s="179"/>
      <c r="AR143" s="180"/>
      <c r="AS143" s="4"/>
      <c r="AT143" s="174" t="s">
        <v>51</v>
      </c>
      <c r="AU143" s="175"/>
      <c r="AV143" s="36"/>
      <c r="AW143" s="174" t="s">
        <v>27</v>
      </c>
      <c r="AX143" s="175"/>
      <c r="AY143" s="50"/>
    </row>
    <row r="144" spans="1:51">
      <c r="A144" s="166"/>
      <c r="B144" s="35" t="s">
        <v>1</v>
      </c>
      <c r="C144" s="2">
        <v>1</v>
      </c>
      <c r="D144" s="37">
        <v>1</v>
      </c>
      <c r="E144" s="37">
        <v>1</v>
      </c>
      <c r="F144" s="170"/>
      <c r="G144" s="35" t="s">
        <v>1</v>
      </c>
      <c r="H144" s="38">
        <f>C144/C147</f>
        <v>0.33333333333333331</v>
      </c>
      <c r="I144" s="37">
        <f>D144/D147</f>
        <v>0.33333333333333331</v>
      </c>
      <c r="J144" s="37">
        <f>E144/E147</f>
        <v>0.33333333333333331</v>
      </c>
      <c r="K144" s="37">
        <f>SUM(H144:J144)</f>
        <v>1</v>
      </c>
      <c r="L144" s="2">
        <f>K144/C149</f>
        <v>0.33333333333333331</v>
      </c>
      <c r="M144" s="24"/>
      <c r="N144" s="46"/>
      <c r="O144" s="58" t="s">
        <v>17</v>
      </c>
      <c r="P144" s="56" t="s">
        <v>78</v>
      </c>
      <c r="Q144" s="18"/>
      <c r="R144" s="17" t="s">
        <v>26</v>
      </c>
      <c r="S144" s="35" t="s">
        <v>1</v>
      </c>
      <c r="T144" s="35" t="s">
        <v>2</v>
      </c>
      <c r="U144" s="35" t="s">
        <v>3</v>
      </c>
      <c r="V144" s="13"/>
      <c r="W144" s="32" t="s">
        <v>26</v>
      </c>
      <c r="X144" s="72" t="s">
        <v>53</v>
      </c>
      <c r="Y144" s="176"/>
      <c r="Z144" s="35" t="s">
        <v>32</v>
      </c>
      <c r="AA144" s="71" t="s">
        <v>47</v>
      </c>
      <c r="AB144" s="178" t="s">
        <v>43</v>
      </c>
      <c r="AC144" s="180"/>
      <c r="AD144" s="4"/>
      <c r="AE144" s="10" t="s">
        <v>26</v>
      </c>
      <c r="AF144" s="35" t="s">
        <v>35</v>
      </c>
      <c r="AG144" s="35" t="s">
        <v>36</v>
      </c>
      <c r="AH144" s="35" t="s">
        <v>37</v>
      </c>
      <c r="AI144" s="35" t="s">
        <v>97</v>
      </c>
      <c r="AJ144" s="35" t="s">
        <v>98</v>
      </c>
      <c r="AK144" s="4"/>
      <c r="AL144" s="10" t="s">
        <v>26</v>
      </c>
      <c r="AM144" s="72" t="s">
        <v>53</v>
      </c>
      <c r="AN144" s="176"/>
      <c r="AO144" s="10" t="s">
        <v>28</v>
      </c>
      <c r="AP144" s="10" t="s">
        <v>47</v>
      </c>
      <c r="AQ144" s="181" t="s">
        <v>43</v>
      </c>
      <c r="AR144" s="182"/>
      <c r="AS144" s="4"/>
      <c r="AT144" s="35" t="s">
        <v>26</v>
      </c>
      <c r="AU144" s="72" t="s">
        <v>53</v>
      </c>
      <c r="AV144" s="36"/>
      <c r="AW144" s="71" t="s">
        <v>26</v>
      </c>
      <c r="AX144" s="71" t="s">
        <v>50</v>
      </c>
      <c r="AY144" s="50"/>
    </row>
    <row r="145" spans="1:51">
      <c r="A145" s="166"/>
      <c r="B145" s="35" t="s">
        <v>2</v>
      </c>
      <c r="C145" s="37">
        <f>1/D144</f>
        <v>1</v>
      </c>
      <c r="D145" s="2">
        <v>1</v>
      </c>
      <c r="E145" s="37">
        <v>1</v>
      </c>
      <c r="F145" s="170"/>
      <c r="G145" s="35" t="s">
        <v>2</v>
      </c>
      <c r="H145" s="37">
        <f>C145/C147</f>
        <v>0.33333333333333331</v>
      </c>
      <c r="I145" s="38">
        <f>D145/D147</f>
        <v>0.33333333333333331</v>
      </c>
      <c r="J145" s="37">
        <f>E145/E147</f>
        <v>0.33333333333333331</v>
      </c>
      <c r="K145" s="37">
        <f>SUM(H145:J145)</f>
        <v>1</v>
      </c>
      <c r="L145" s="2">
        <f>K145/C149</f>
        <v>0.33333333333333331</v>
      </c>
      <c r="M145" s="24"/>
      <c r="N145" s="46"/>
      <c r="O145" s="58" t="s">
        <v>18</v>
      </c>
      <c r="P145" s="56" t="s">
        <v>77</v>
      </c>
      <c r="Q145" s="18"/>
      <c r="R145" s="11" t="s">
        <v>17</v>
      </c>
      <c r="S145" s="9">
        <v>0</v>
      </c>
      <c r="T145" s="9">
        <v>0</v>
      </c>
      <c r="U145" s="9">
        <v>0</v>
      </c>
      <c r="V145" s="3"/>
      <c r="W145" s="11" t="s">
        <v>17</v>
      </c>
      <c r="X145" s="1">
        <f>(S145*L144)+(T145*L145)+(U145*L146)</f>
        <v>0</v>
      </c>
      <c r="Y145" s="176"/>
      <c r="Z145" s="15" t="s">
        <v>34</v>
      </c>
      <c r="AA145" s="15">
        <v>1</v>
      </c>
      <c r="AB145" s="15">
        <f>1/(1+AA145)</f>
        <v>0.5</v>
      </c>
      <c r="AC145" s="15"/>
      <c r="AD145" s="4"/>
      <c r="AE145" s="11" t="s">
        <v>17</v>
      </c>
      <c r="AF145" s="28">
        <v>0</v>
      </c>
      <c r="AG145" s="28">
        <v>0</v>
      </c>
      <c r="AH145" s="28">
        <v>0</v>
      </c>
      <c r="AI145" s="28">
        <v>0</v>
      </c>
      <c r="AJ145" s="28">
        <v>0</v>
      </c>
      <c r="AK145" s="4"/>
      <c r="AL145" s="11" t="s">
        <v>17</v>
      </c>
      <c r="AM145" s="1">
        <f>(AF145*AC146)+(AG145*AC147)+(AC148*AH145)+(AI145*AC150)+(AC151*AJ145)</f>
        <v>0</v>
      </c>
      <c r="AN145" s="176"/>
      <c r="AO145" s="15" t="s">
        <v>29</v>
      </c>
      <c r="AP145" s="15">
        <v>1</v>
      </c>
      <c r="AQ145" s="15">
        <f>1/(1+AP145)</f>
        <v>0.5</v>
      </c>
      <c r="AR145" s="15"/>
      <c r="AS145" s="4"/>
      <c r="AT145" s="11" t="s">
        <v>17</v>
      </c>
      <c r="AU145" s="1">
        <f>AR146</f>
        <v>0.5</v>
      </c>
      <c r="AV145" s="36"/>
      <c r="AW145" s="40" t="s">
        <v>63</v>
      </c>
      <c r="AX145" s="40">
        <v>0</v>
      </c>
      <c r="AY145" s="50"/>
    </row>
    <row r="146" spans="1:51">
      <c r="A146" s="166"/>
      <c r="B146" s="35" t="s">
        <v>3</v>
      </c>
      <c r="C146" s="37">
        <f>1/E144</f>
        <v>1</v>
      </c>
      <c r="D146" s="37">
        <f>1/E145</f>
        <v>1</v>
      </c>
      <c r="E146" s="2">
        <v>1</v>
      </c>
      <c r="F146" s="170"/>
      <c r="G146" s="35" t="s">
        <v>3</v>
      </c>
      <c r="H146" s="37">
        <f>C146/C147</f>
        <v>0.33333333333333331</v>
      </c>
      <c r="I146" s="37">
        <f>D146/D147</f>
        <v>0.33333333333333331</v>
      </c>
      <c r="J146" s="38">
        <f>E146/E147</f>
        <v>0.33333333333333331</v>
      </c>
      <c r="K146" s="37">
        <f>SUM(H146:J146)</f>
        <v>1</v>
      </c>
      <c r="L146" s="2">
        <f>K146/C149</f>
        <v>0.33333333333333331</v>
      </c>
      <c r="M146" s="24"/>
      <c r="N146" s="46"/>
      <c r="O146" s="58" t="s">
        <v>20</v>
      </c>
      <c r="P146" s="56" t="s">
        <v>80</v>
      </c>
      <c r="Q146" s="18"/>
      <c r="R146" s="11" t="s">
        <v>18</v>
      </c>
      <c r="S146" s="9">
        <v>-1</v>
      </c>
      <c r="T146" s="9">
        <v>0</v>
      </c>
      <c r="U146" s="9">
        <v>0</v>
      </c>
      <c r="V146" s="19"/>
      <c r="W146" s="11" t="s">
        <v>18</v>
      </c>
      <c r="X146" s="1">
        <f>(S146*L144)+(T146*L145)+(U146*L146)</f>
        <v>-0.33333333333333331</v>
      </c>
      <c r="Y146" s="176"/>
      <c r="Z146" s="16" t="s">
        <v>35</v>
      </c>
      <c r="AA146" s="16" t="s">
        <v>44</v>
      </c>
      <c r="AB146" s="16">
        <v>1</v>
      </c>
      <c r="AC146" s="16">
        <f>AB146*AB145</f>
        <v>0.5</v>
      </c>
      <c r="AD146" s="4"/>
      <c r="AE146" s="11" t="s">
        <v>18</v>
      </c>
      <c r="AF146" s="28">
        <v>0</v>
      </c>
      <c r="AG146" s="28">
        <v>0</v>
      </c>
      <c r="AH146" s="28">
        <v>0</v>
      </c>
      <c r="AI146" s="28">
        <v>0</v>
      </c>
      <c r="AJ146" s="28">
        <v>0</v>
      </c>
      <c r="AK146" s="4"/>
      <c r="AL146" s="11" t="s">
        <v>18</v>
      </c>
      <c r="AM146" s="1">
        <f>(AF146*AC146)+(AG146*AC147)+(AC148*AH146)+(AI146*AC150)+(AC151*AJ146)</f>
        <v>0</v>
      </c>
      <c r="AN146" s="176"/>
      <c r="AO146" s="16" t="s">
        <v>45</v>
      </c>
      <c r="AP146" s="16" t="s">
        <v>44</v>
      </c>
      <c r="AQ146" s="16">
        <v>1</v>
      </c>
      <c r="AR146" s="16">
        <f>AQ146*AQ145</f>
        <v>0.5</v>
      </c>
      <c r="AS146" s="4"/>
      <c r="AT146" s="11" t="s">
        <v>18</v>
      </c>
      <c r="AU146" s="1">
        <f>AR147</f>
        <v>0.5</v>
      </c>
      <c r="AV146" s="36"/>
      <c r="AW146" s="40" t="s">
        <v>16</v>
      </c>
      <c r="AX146" s="41">
        <v>0</v>
      </c>
      <c r="AY146" s="50"/>
    </row>
    <row r="147" spans="1:51">
      <c r="A147" s="166"/>
      <c r="B147" s="72" t="s">
        <v>4</v>
      </c>
      <c r="C147" s="39">
        <f>SUM(C144:C146)</f>
        <v>3</v>
      </c>
      <c r="D147" s="39">
        <f>SUM(D144:D146)</f>
        <v>3</v>
      </c>
      <c r="E147" s="39">
        <f>SUM(E144:E146)</f>
        <v>3</v>
      </c>
      <c r="F147" s="170"/>
      <c r="G147" s="72" t="s">
        <v>4</v>
      </c>
      <c r="H147" s="39">
        <f>SUM(H144:H146)</f>
        <v>1</v>
      </c>
      <c r="I147" s="39">
        <f>SUM(I144:I146)</f>
        <v>1</v>
      </c>
      <c r="J147" s="39">
        <f>SUM(J144:J146)</f>
        <v>1</v>
      </c>
      <c r="K147" s="39">
        <f>SUM(K144:K146)</f>
        <v>3</v>
      </c>
      <c r="L147" s="39">
        <f>SUM(L144:L146)</f>
        <v>1</v>
      </c>
      <c r="M147" s="25"/>
      <c r="N147" s="46"/>
      <c r="O147" s="58" t="s">
        <v>21</v>
      </c>
      <c r="P147" s="56" t="s">
        <v>81</v>
      </c>
      <c r="Q147" s="18"/>
      <c r="R147" s="11" t="s">
        <v>20</v>
      </c>
      <c r="S147" s="9">
        <v>0</v>
      </c>
      <c r="T147" s="9">
        <v>0</v>
      </c>
      <c r="U147" s="9">
        <v>0</v>
      </c>
      <c r="V147" s="19"/>
      <c r="W147" s="11" t="s">
        <v>20</v>
      </c>
      <c r="X147" s="1">
        <f>(S147*L144)+(T147*L145)+(U147*L146)</f>
        <v>0</v>
      </c>
      <c r="Y147" s="176"/>
      <c r="Z147" s="16" t="s">
        <v>36</v>
      </c>
      <c r="AA147" s="16" t="s">
        <v>44</v>
      </c>
      <c r="AB147" s="16">
        <v>1</v>
      </c>
      <c r="AC147" s="16">
        <f>AB147*AB145</f>
        <v>0.5</v>
      </c>
      <c r="AD147" s="4"/>
      <c r="AE147" s="11" t="s">
        <v>20</v>
      </c>
      <c r="AF147" s="28">
        <v>0</v>
      </c>
      <c r="AG147" s="28">
        <v>0</v>
      </c>
      <c r="AH147" s="28">
        <v>0</v>
      </c>
      <c r="AI147" s="28">
        <v>0</v>
      </c>
      <c r="AJ147" s="28">
        <v>0</v>
      </c>
      <c r="AK147" s="4"/>
      <c r="AL147" s="11" t="s">
        <v>20</v>
      </c>
      <c r="AM147" s="1">
        <f>(AF147*AC146)+(AG147*AC147)+(AH147*AC148)+(AI147*AC150)+(AJ147*AC151)</f>
        <v>0</v>
      </c>
      <c r="AN147" s="176"/>
      <c r="AO147" s="16" t="s">
        <v>58</v>
      </c>
      <c r="AP147" s="16" t="s">
        <v>44</v>
      </c>
      <c r="AQ147" s="16">
        <v>1</v>
      </c>
      <c r="AR147" s="16">
        <f>AQ147*AQ145</f>
        <v>0.5</v>
      </c>
      <c r="AS147" s="4"/>
      <c r="AT147" s="11" t="s">
        <v>20</v>
      </c>
      <c r="AU147" s="1">
        <f>AR149</f>
        <v>0.5</v>
      </c>
      <c r="AV147" s="36"/>
      <c r="AW147" s="42" t="s">
        <v>17</v>
      </c>
      <c r="AX147" s="42">
        <f>X145+AM145+AU145</f>
        <v>0.5</v>
      </c>
      <c r="AY147" s="50"/>
    </row>
    <row r="148" spans="1:51" ht="30">
      <c r="A148" s="166"/>
      <c r="B148" s="54"/>
      <c r="C148" s="54"/>
      <c r="D148" s="54"/>
      <c r="E148" s="54"/>
      <c r="F148" s="54"/>
      <c r="G148" s="54"/>
      <c r="H148" s="54"/>
      <c r="I148" s="54"/>
      <c r="J148" s="54"/>
      <c r="M148" s="47"/>
      <c r="N148" s="46"/>
      <c r="O148" s="58" t="s">
        <v>23</v>
      </c>
      <c r="P148" s="56" t="s">
        <v>83</v>
      </c>
      <c r="Q148" s="4"/>
      <c r="R148" s="11" t="s">
        <v>21</v>
      </c>
      <c r="S148" s="9">
        <v>0</v>
      </c>
      <c r="T148" s="9">
        <v>0.5</v>
      </c>
      <c r="U148" s="9">
        <v>0</v>
      </c>
      <c r="V148" s="19"/>
      <c r="W148" s="11" t="s">
        <v>21</v>
      </c>
      <c r="X148" s="1">
        <f>(S148*L144)+(T148*L145)+(U148*L146)</f>
        <v>0.16666666666666666</v>
      </c>
      <c r="Y148" s="176"/>
      <c r="Z148" s="16" t="s">
        <v>37</v>
      </c>
      <c r="AA148" s="16" t="s">
        <v>44</v>
      </c>
      <c r="AB148" s="16">
        <v>1</v>
      </c>
      <c r="AC148" s="16">
        <f>AB148*AB145</f>
        <v>0.5</v>
      </c>
      <c r="AD148" s="4"/>
      <c r="AE148" s="11" t="s">
        <v>21</v>
      </c>
      <c r="AF148" s="28">
        <v>0</v>
      </c>
      <c r="AG148" s="28">
        <v>0</v>
      </c>
      <c r="AH148" s="28">
        <v>0</v>
      </c>
      <c r="AI148" s="28">
        <v>0</v>
      </c>
      <c r="AJ148" s="28">
        <v>0</v>
      </c>
      <c r="AK148" s="4"/>
      <c r="AL148" s="11" t="s">
        <v>21</v>
      </c>
      <c r="AM148" s="1">
        <f>(AF148*AC146)+(AG148*AC147)+(AH148*AC148)+(AI148*AC150)+(AJ148*AC151)</f>
        <v>0</v>
      </c>
      <c r="AN148" s="176"/>
      <c r="AO148" s="15" t="s">
        <v>30</v>
      </c>
      <c r="AP148" s="15">
        <v>1</v>
      </c>
      <c r="AQ148" s="15">
        <f>1/(1+AP148)</f>
        <v>0.5</v>
      </c>
      <c r="AR148" s="15"/>
      <c r="AS148" s="4"/>
      <c r="AT148" s="11" t="s">
        <v>21</v>
      </c>
      <c r="AU148" s="1">
        <f>AR150</f>
        <v>0.5</v>
      </c>
      <c r="AV148" s="36"/>
      <c r="AW148" s="42" t="s">
        <v>18</v>
      </c>
      <c r="AX148" s="42">
        <f>X146+AM146++AU146</f>
        <v>0.16666666666666669</v>
      </c>
      <c r="AY148" s="50"/>
    </row>
    <row r="149" spans="1:51" ht="30">
      <c r="A149" s="166"/>
      <c r="B149" s="71" t="s">
        <v>6</v>
      </c>
      <c r="C149" s="35">
        <v>3</v>
      </c>
      <c r="D149" s="4"/>
      <c r="E149" s="4"/>
      <c r="F149" s="4"/>
      <c r="G149" s="4"/>
      <c r="H149" s="4"/>
      <c r="I149" s="4"/>
      <c r="J149" s="4"/>
      <c r="M149" s="4"/>
      <c r="N149" s="46"/>
      <c r="O149" s="58" t="s">
        <v>24</v>
      </c>
      <c r="P149" s="56" t="s">
        <v>84</v>
      </c>
      <c r="Q149" s="4"/>
      <c r="R149" s="11" t="s">
        <v>23</v>
      </c>
      <c r="S149" s="9">
        <v>0</v>
      </c>
      <c r="T149" s="9">
        <v>0</v>
      </c>
      <c r="U149" s="9">
        <v>0</v>
      </c>
      <c r="V149" s="19"/>
      <c r="W149" s="11" t="s">
        <v>23</v>
      </c>
      <c r="X149" s="1">
        <f>(S149*L144)+(T149*L145)+(U149*L146)</f>
        <v>0</v>
      </c>
      <c r="Y149" s="176"/>
      <c r="Z149" s="31" t="s">
        <v>96</v>
      </c>
      <c r="AA149" s="31">
        <v>1</v>
      </c>
      <c r="AB149" s="31">
        <f>1/(1+AA149)</f>
        <v>0.5</v>
      </c>
      <c r="AC149" s="31"/>
      <c r="AD149" s="4"/>
      <c r="AE149" s="11" t="s">
        <v>23</v>
      </c>
      <c r="AF149" s="28">
        <v>0</v>
      </c>
      <c r="AG149" s="28">
        <v>0</v>
      </c>
      <c r="AH149" s="28">
        <v>0</v>
      </c>
      <c r="AI149" s="28">
        <v>0</v>
      </c>
      <c r="AJ149" s="28">
        <v>0</v>
      </c>
      <c r="AK149" s="4"/>
      <c r="AL149" s="11" t="s">
        <v>23</v>
      </c>
      <c r="AM149" s="1">
        <f>(AC146*AF149)+(AG149*AC147)+(AC148*AH149)+(AI149*AC150)+(AC151*AJ149)</f>
        <v>0</v>
      </c>
      <c r="AN149" s="176"/>
      <c r="AO149" s="16" t="s">
        <v>59</v>
      </c>
      <c r="AP149" s="16" t="s">
        <v>44</v>
      </c>
      <c r="AQ149" s="16">
        <v>1</v>
      </c>
      <c r="AR149" s="16">
        <f>AQ149*AQ148</f>
        <v>0.5</v>
      </c>
      <c r="AS149" s="4"/>
      <c r="AT149" s="11" t="s">
        <v>23</v>
      </c>
      <c r="AU149" s="1">
        <f>AR152</f>
        <v>0.5</v>
      </c>
      <c r="AV149" s="36"/>
      <c r="AW149" s="41" t="s">
        <v>19</v>
      </c>
      <c r="AX149" s="41">
        <v>0</v>
      </c>
      <c r="AY149" s="50"/>
    </row>
    <row r="150" spans="1:51">
      <c r="A150" s="166"/>
      <c r="B150" s="53"/>
      <c r="C150" s="53"/>
      <c r="D150" s="53"/>
      <c r="E150" s="53"/>
      <c r="F150" s="53"/>
      <c r="G150" s="53"/>
      <c r="H150" s="53"/>
      <c r="I150" s="53"/>
      <c r="J150" s="53"/>
      <c r="M150" s="26"/>
      <c r="N150" s="46"/>
      <c r="O150" s="4"/>
      <c r="P150" s="4"/>
      <c r="Q150" s="4"/>
      <c r="R150" s="11" t="s">
        <v>24</v>
      </c>
      <c r="S150" s="9">
        <v>0</v>
      </c>
      <c r="T150" s="9">
        <v>0</v>
      </c>
      <c r="U150" s="9">
        <v>1</v>
      </c>
      <c r="V150" s="19"/>
      <c r="W150" s="11" t="s">
        <v>24</v>
      </c>
      <c r="X150" s="1">
        <f>(S150*L144)+(T150*67)+(U150*L146)</f>
        <v>0.33333333333333331</v>
      </c>
      <c r="Y150" s="176"/>
      <c r="Z150" s="16" t="s">
        <v>97</v>
      </c>
      <c r="AA150" s="16" t="s">
        <v>44</v>
      </c>
      <c r="AB150" s="16">
        <v>1</v>
      </c>
      <c r="AC150" s="16">
        <f>AB150*AB149</f>
        <v>0.5</v>
      </c>
      <c r="AD150" s="4"/>
      <c r="AE150" s="11" t="s">
        <v>24</v>
      </c>
      <c r="AF150" s="28">
        <v>0</v>
      </c>
      <c r="AG150" s="28">
        <v>0</v>
      </c>
      <c r="AH150" s="28">
        <v>0</v>
      </c>
      <c r="AI150" s="28">
        <v>0</v>
      </c>
      <c r="AJ150" s="28">
        <v>0</v>
      </c>
      <c r="AK150" s="4"/>
      <c r="AL150" s="11" t="s">
        <v>24</v>
      </c>
      <c r="AM150" s="1">
        <f>(AC146*AF150)+(AC147*AG150)+(AC148*AH150)+(AI150*AC150)+(AC151*AJ150)</f>
        <v>0</v>
      </c>
      <c r="AN150" s="176"/>
      <c r="AO150" s="16" t="s">
        <v>60</v>
      </c>
      <c r="AP150" s="16" t="s">
        <v>44</v>
      </c>
      <c r="AQ150" s="16">
        <v>1</v>
      </c>
      <c r="AR150" s="16">
        <f>AQ150*AQ148</f>
        <v>0.5</v>
      </c>
      <c r="AS150" s="4"/>
      <c r="AT150" s="11" t="s">
        <v>24</v>
      </c>
      <c r="AU150" s="1">
        <f>AR153</f>
        <v>0.5</v>
      </c>
      <c r="AV150" s="36"/>
      <c r="AW150" s="42" t="s">
        <v>20</v>
      </c>
      <c r="AX150" s="42">
        <f>X147+AM147+AU147</f>
        <v>0.5</v>
      </c>
      <c r="AY150" s="50"/>
    </row>
    <row r="151" spans="1:51">
      <c r="A151" s="166"/>
      <c r="B151" s="183" t="s">
        <v>14</v>
      </c>
      <c r="C151" s="183"/>
      <c r="D151" s="4"/>
      <c r="E151" s="35" t="s">
        <v>38</v>
      </c>
      <c r="F151" s="35" t="s">
        <v>39</v>
      </c>
      <c r="G151" s="35" t="s">
        <v>40</v>
      </c>
      <c r="H151" s="10" t="s">
        <v>41</v>
      </c>
      <c r="I151" s="10" t="s">
        <v>42</v>
      </c>
      <c r="J151" s="4"/>
      <c r="M151" s="4"/>
      <c r="N151" s="46"/>
      <c r="O151" s="156" t="s">
        <v>112</v>
      </c>
      <c r="P151" s="157"/>
      <c r="Q151" s="4"/>
      <c r="R151" s="33"/>
      <c r="S151" s="25"/>
      <c r="T151" s="25"/>
      <c r="U151" s="25"/>
      <c r="V151" s="30"/>
      <c r="W151" s="29"/>
      <c r="X151" s="29"/>
      <c r="Y151" s="176"/>
      <c r="Z151" s="16" t="s">
        <v>98</v>
      </c>
      <c r="AA151" s="16" t="s">
        <v>44</v>
      </c>
      <c r="AB151" s="16">
        <v>1</v>
      </c>
      <c r="AC151" s="16">
        <f>AB151*AB149</f>
        <v>0.5</v>
      </c>
      <c r="AD151" s="4"/>
      <c r="AE151" s="29"/>
      <c r="AF151" s="25"/>
      <c r="AG151" s="25"/>
      <c r="AH151" s="25"/>
      <c r="AI151" s="25"/>
      <c r="AJ151" s="25"/>
      <c r="AK151" s="4"/>
      <c r="AL151" s="29"/>
      <c r="AM151" s="29"/>
      <c r="AN151" s="176"/>
      <c r="AO151" s="15" t="s">
        <v>31</v>
      </c>
      <c r="AP151" s="15">
        <v>1</v>
      </c>
      <c r="AQ151" s="15">
        <f>1/(1+AP151)</f>
        <v>0.5</v>
      </c>
      <c r="AR151" s="15"/>
      <c r="AS151" s="4"/>
      <c r="AT151" s="29"/>
      <c r="AU151" s="29"/>
      <c r="AV151" s="46"/>
      <c r="AW151" s="42" t="s">
        <v>21</v>
      </c>
      <c r="AX151" s="42">
        <f>X148+AM148+AU148</f>
        <v>0.66666666666666663</v>
      </c>
      <c r="AY151" s="50"/>
    </row>
    <row r="152" spans="1:51" ht="30">
      <c r="A152" s="166"/>
      <c r="B152" s="71" t="s">
        <v>7</v>
      </c>
      <c r="C152" s="76">
        <f>SUM(L144*C147,L145*D147,L146*E147)</f>
        <v>3</v>
      </c>
      <c r="D152" s="4"/>
      <c r="E152" s="35">
        <v>1</v>
      </c>
      <c r="F152" s="35">
        <v>3</v>
      </c>
      <c r="G152" s="35">
        <v>5</v>
      </c>
      <c r="H152" s="35">
        <v>7</v>
      </c>
      <c r="I152" s="35">
        <v>9</v>
      </c>
      <c r="J152" s="4"/>
      <c r="M152" s="4"/>
      <c r="N152" s="46"/>
      <c r="O152" s="57" t="s">
        <v>99</v>
      </c>
      <c r="P152" s="56" t="s">
        <v>102</v>
      </c>
      <c r="Q152" s="4"/>
      <c r="R152" s="33"/>
      <c r="S152" s="25"/>
      <c r="T152" s="25"/>
      <c r="U152" s="25"/>
      <c r="V152" s="30"/>
      <c r="W152" s="29"/>
      <c r="X152" s="29"/>
      <c r="Y152" s="176"/>
      <c r="Z152" s="30"/>
      <c r="AA152" s="30"/>
      <c r="AB152" s="30"/>
      <c r="AC152" s="30"/>
      <c r="AD152" s="4"/>
      <c r="AE152" s="29"/>
      <c r="AF152" s="25"/>
      <c r="AG152" s="25"/>
      <c r="AH152" s="25"/>
      <c r="AI152" s="25"/>
      <c r="AJ152" s="25"/>
      <c r="AK152" s="4"/>
      <c r="AL152" s="156" t="s">
        <v>115</v>
      </c>
      <c r="AM152" s="157"/>
      <c r="AN152" s="176"/>
      <c r="AO152" s="16" t="s">
        <v>61</v>
      </c>
      <c r="AP152" s="16" t="s">
        <v>44</v>
      </c>
      <c r="AQ152" s="16">
        <v>1</v>
      </c>
      <c r="AR152" s="16">
        <f>AQ152*AQ151</f>
        <v>0.5</v>
      </c>
      <c r="AS152" s="4"/>
      <c r="AT152" s="29"/>
      <c r="AU152" s="29"/>
      <c r="AV152" s="46"/>
      <c r="AW152" s="41" t="s">
        <v>22</v>
      </c>
      <c r="AX152" s="41">
        <v>0</v>
      </c>
      <c r="AY152" s="50"/>
    </row>
    <row r="153" spans="1:51" ht="30">
      <c r="A153" s="166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26"/>
      <c r="N153" s="46"/>
      <c r="O153" s="57" t="s">
        <v>100</v>
      </c>
      <c r="P153" s="56" t="s">
        <v>103</v>
      </c>
      <c r="Q153" s="4"/>
      <c r="R153" s="4"/>
      <c r="S153" s="18"/>
      <c r="T153" s="18"/>
      <c r="U153" s="18"/>
      <c r="V153" s="19"/>
      <c r="W153" s="4"/>
      <c r="X153" s="4"/>
      <c r="Y153" s="176"/>
      <c r="Z153" s="30"/>
      <c r="AA153" s="30"/>
      <c r="AB153" s="30"/>
      <c r="AC153" s="30"/>
      <c r="AD153" s="4"/>
      <c r="AE153" s="29"/>
      <c r="AF153" s="25"/>
      <c r="AG153" s="25"/>
      <c r="AH153" s="25"/>
      <c r="AI153" s="25"/>
      <c r="AJ153" s="25"/>
      <c r="AK153" s="4"/>
      <c r="AL153" s="58" t="s">
        <v>34</v>
      </c>
      <c r="AM153" s="56" t="s">
        <v>87</v>
      </c>
      <c r="AN153" s="176"/>
      <c r="AO153" s="16" t="s">
        <v>62</v>
      </c>
      <c r="AP153" s="16" t="s">
        <v>44</v>
      </c>
      <c r="AQ153" s="16">
        <v>1</v>
      </c>
      <c r="AR153" s="16">
        <f>AQ153*AQ151</f>
        <v>0.5</v>
      </c>
      <c r="AS153" s="4"/>
      <c r="AT153" s="29"/>
      <c r="AU153" s="29"/>
      <c r="AV153" s="46"/>
      <c r="AW153" s="42" t="s">
        <v>23</v>
      </c>
      <c r="AX153" s="42">
        <f>X149+AM149+AU149</f>
        <v>0.5</v>
      </c>
      <c r="AY153" s="50"/>
    </row>
    <row r="154" spans="1:51" ht="30">
      <c r="A154" s="166"/>
      <c r="B154" s="185" t="s">
        <v>11</v>
      </c>
      <c r="C154" s="186"/>
      <c r="D154" s="6" t="s">
        <v>12</v>
      </c>
      <c r="E154" s="6">
        <v>1</v>
      </c>
      <c r="F154" s="6">
        <v>2</v>
      </c>
      <c r="G154" s="6">
        <v>3</v>
      </c>
      <c r="H154" s="6">
        <v>4</v>
      </c>
      <c r="I154" s="6">
        <v>5</v>
      </c>
      <c r="J154" s="6">
        <v>6</v>
      </c>
      <c r="K154" s="6">
        <v>7</v>
      </c>
      <c r="L154" s="6">
        <v>9</v>
      </c>
      <c r="M154" s="6">
        <v>10</v>
      </c>
      <c r="N154" s="46"/>
      <c r="O154" s="57" t="s">
        <v>101</v>
      </c>
      <c r="P154" s="56" t="s">
        <v>104</v>
      </c>
      <c r="Q154" s="4"/>
      <c r="R154" s="4"/>
      <c r="S154" s="18"/>
      <c r="T154" s="18"/>
      <c r="U154" s="18"/>
      <c r="V154" s="4"/>
      <c r="W154" s="4"/>
      <c r="X154" s="4"/>
      <c r="Y154" s="176"/>
      <c r="AB154" s="30"/>
      <c r="AC154" s="30"/>
      <c r="AD154" s="4"/>
      <c r="AE154" s="29"/>
      <c r="AF154" s="25"/>
      <c r="AG154" s="25"/>
      <c r="AH154" s="25"/>
      <c r="AI154" s="25"/>
      <c r="AJ154" s="25"/>
      <c r="AK154" s="4"/>
      <c r="AL154" s="58" t="s">
        <v>35</v>
      </c>
      <c r="AM154" s="56" t="s">
        <v>88</v>
      </c>
      <c r="AN154" s="176"/>
      <c r="AO154" s="19"/>
      <c r="AP154" s="19"/>
      <c r="AQ154" s="19"/>
      <c r="AR154" s="19"/>
      <c r="AS154" s="4"/>
      <c r="AT154" s="29"/>
      <c r="AU154" s="29"/>
      <c r="AV154" s="46"/>
      <c r="AW154" s="42" t="s">
        <v>24</v>
      </c>
      <c r="AX154" s="42">
        <f>X150+AM150+AU150</f>
        <v>0.83333333333333326</v>
      </c>
      <c r="AY154" s="50"/>
    </row>
    <row r="155" spans="1:51">
      <c r="A155" s="166"/>
      <c r="B155" s="187"/>
      <c r="C155" s="188"/>
      <c r="D155" s="6" t="s">
        <v>13</v>
      </c>
      <c r="E155" s="35">
        <v>0</v>
      </c>
      <c r="F155" s="35">
        <v>0</v>
      </c>
      <c r="G155" s="35">
        <v>0.57999999999999996</v>
      </c>
      <c r="H155" s="35">
        <v>0.9</v>
      </c>
      <c r="I155" s="35">
        <v>1.1200000000000001</v>
      </c>
      <c r="J155" s="35">
        <v>1.24</v>
      </c>
      <c r="K155" s="35">
        <v>1.32</v>
      </c>
      <c r="L155" s="35">
        <v>1.46</v>
      </c>
      <c r="M155" s="35">
        <v>1.49</v>
      </c>
      <c r="N155" s="46"/>
      <c r="Q155" s="4"/>
      <c r="R155" s="4"/>
      <c r="S155" s="18"/>
      <c r="T155" s="18"/>
      <c r="U155" s="18"/>
      <c r="V155" s="4"/>
      <c r="W155" s="4"/>
      <c r="X155" s="4"/>
      <c r="Y155" s="176"/>
      <c r="AB155" s="30"/>
      <c r="AC155" s="30"/>
      <c r="AD155" s="4"/>
      <c r="AE155" s="29"/>
      <c r="AF155" s="25"/>
      <c r="AG155" s="25"/>
      <c r="AH155" s="25"/>
      <c r="AI155" s="25"/>
      <c r="AJ155" s="25"/>
      <c r="AK155" s="4"/>
      <c r="AL155" s="58" t="s">
        <v>36</v>
      </c>
      <c r="AM155" s="56" t="s">
        <v>89</v>
      </c>
      <c r="AN155" s="176"/>
      <c r="AO155" s="30"/>
      <c r="AP155" s="30"/>
      <c r="AQ155" s="30"/>
      <c r="AR155" s="30"/>
      <c r="AS155" s="4"/>
      <c r="AT155" s="29"/>
      <c r="AU155" s="29"/>
      <c r="AV155" s="46"/>
      <c r="AW155" s="41" t="s">
        <v>25</v>
      </c>
      <c r="AX155" s="41">
        <v>0</v>
      </c>
      <c r="AY155" s="50"/>
    </row>
    <row r="156" spans="1:51">
      <c r="A156" s="166"/>
      <c r="B156" s="189" t="s">
        <v>9</v>
      </c>
      <c r="C156" s="190"/>
      <c r="D156" s="7">
        <v>0.57999999999999996</v>
      </c>
      <c r="E156" s="191"/>
      <c r="F156" s="192"/>
      <c r="G156" s="192"/>
      <c r="H156" s="192"/>
      <c r="I156" s="192"/>
      <c r="J156" s="192"/>
      <c r="K156" s="48"/>
      <c r="L156" s="48"/>
      <c r="M156" s="48"/>
      <c r="N156" s="46"/>
      <c r="Q156" s="4"/>
      <c r="R156" s="4"/>
      <c r="S156" s="18"/>
      <c r="T156" s="18"/>
      <c r="U156" s="18"/>
      <c r="V156" s="4"/>
      <c r="W156" s="4"/>
      <c r="X156" s="4"/>
      <c r="Y156" s="176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58" t="s">
        <v>37</v>
      </c>
      <c r="AM156" s="56" t="s">
        <v>90</v>
      </c>
      <c r="AN156" s="176"/>
      <c r="AO156" s="156" t="s">
        <v>113</v>
      </c>
      <c r="AP156" s="157"/>
      <c r="AQ156" s="4"/>
      <c r="AR156" s="4"/>
      <c r="AS156" s="4"/>
      <c r="AT156" s="4"/>
      <c r="AU156" s="4"/>
      <c r="AV156" s="46"/>
      <c r="AW156" s="4"/>
      <c r="AX156" s="4"/>
      <c r="AY156" s="50"/>
    </row>
    <row r="157" spans="1:51" ht="30">
      <c r="A157" s="166"/>
      <c r="B157" s="52"/>
      <c r="C157" s="52"/>
      <c r="D157" s="52"/>
      <c r="E157" s="52"/>
      <c r="H157" s="52"/>
      <c r="I157" s="52"/>
      <c r="J157" s="52"/>
      <c r="K157" s="52"/>
      <c r="L157" s="52"/>
      <c r="M157" s="47"/>
      <c r="N157" s="46"/>
      <c r="Q157" s="4"/>
      <c r="R157" s="4"/>
      <c r="S157" s="18"/>
      <c r="T157" s="18"/>
      <c r="U157" s="18"/>
      <c r="V157" s="4"/>
      <c r="W157" s="4"/>
      <c r="X157" s="4"/>
      <c r="Y157" s="176"/>
      <c r="Z157" s="4"/>
      <c r="AC157" s="4"/>
      <c r="AD157" s="4"/>
      <c r="AE157" s="4"/>
      <c r="AF157" s="4"/>
      <c r="AG157" s="4"/>
      <c r="AH157" s="4"/>
      <c r="AI157" s="4"/>
      <c r="AJ157" s="4"/>
      <c r="AK157" s="4"/>
      <c r="AL157" s="58" t="s">
        <v>96</v>
      </c>
      <c r="AM157" s="56" t="s">
        <v>91</v>
      </c>
      <c r="AN157" s="176"/>
      <c r="AO157" s="44" t="s">
        <v>29</v>
      </c>
      <c r="AP157" s="44" t="s">
        <v>76</v>
      </c>
      <c r="AQ157" s="4"/>
      <c r="AR157" s="4"/>
      <c r="AS157" s="4"/>
      <c r="AT157" s="4"/>
      <c r="AU157" s="4"/>
      <c r="AV157" s="46"/>
      <c r="AW157" s="4"/>
      <c r="AX157" s="4"/>
      <c r="AY157" s="50"/>
    </row>
    <row r="158" spans="1:51" ht="30">
      <c r="A158" s="166"/>
      <c r="B158" s="161" t="s">
        <v>15</v>
      </c>
      <c r="C158" s="161"/>
      <c r="D158" s="161"/>
      <c r="E158" s="4"/>
      <c r="H158" s="4"/>
      <c r="I158" s="4"/>
      <c r="J158" s="4"/>
      <c r="K158" s="4"/>
      <c r="L158" s="4"/>
      <c r="M158" s="4"/>
      <c r="N158" s="46"/>
      <c r="Q158" s="4"/>
      <c r="R158" s="4"/>
      <c r="S158" s="18"/>
      <c r="T158" s="18"/>
      <c r="U158" s="18"/>
      <c r="V158" s="4"/>
      <c r="W158" s="4"/>
      <c r="X158" s="4"/>
      <c r="Y158" s="176"/>
      <c r="Z158" s="162" t="s">
        <v>138</v>
      </c>
      <c r="AA158" s="163"/>
      <c r="AC158" s="4"/>
      <c r="AD158" s="4"/>
      <c r="AE158" s="4"/>
      <c r="AF158" s="4"/>
      <c r="AG158" s="4"/>
      <c r="AH158" s="4"/>
      <c r="AI158" s="4"/>
      <c r="AJ158" s="4"/>
      <c r="AK158" s="4"/>
      <c r="AL158" s="58" t="s">
        <v>97</v>
      </c>
      <c r="AM158" s="56" t="s">
        <v>92</v>
      </c>
      <c r="AN158" s="176"/>
      <c r="AO158" s="44" t="s">
        <v>30</v>
      </c>
      <c r="AP158" s="44" t="s">
        <v>79</v>
      </c>
      <c r="AQ158" s="4"/>
      <c r="AR158" s="4"/>
      <c r="AS158" s="4"/>
      <c r="AT158" s="4"/>
      <c r="AU158" s="4"/>
      <c r="AV158" s="46"/>
      <c r="AW158" s="4"/>
      <c r="AX158" s="4"/>
      <c r="AY158" s="50"/>
    </row>
    <row r="159" spans="1:51" ht="30">
      <c r="A159" s="166"/>
      <c r="B159" s="5" t="s">
        <v>10</v>
      </c>
      <c r="C159" s="8">
        <f>(C152-3)/3</f>
        <v>0</v>
      </c>
      <c r="D159" s="77">
        <f>C159*100</f>
        <v>0</v>
      </c>
      <c r="E159" s="4"/>
      <c r="H159" s="4"/>
      <c r="I159" s="4"/>
      <c r="J159" s="4"/>
      <c r="K159" s="4"/>
      <c r="L159" s="4"/>
      <c r="M159" s="4"/>
      <c r="N159" s="46"/>
      <c r="Q159" s="4"/>
      <c r="R159" s="4"/>
      <c r="S159" s="18"/>
      <c r="T159" s="18"/>
      <c r="U159" s="18"/>
      <c r="V159" s="4"/>
      <c r="W159" s="4"/>
      <c r="X159" s="4"/>
      <c r="Y159" s="176"/>
      <c r="Z159" s="14" t="s">
        <v>139</v>
      </c>
      <c r="AA159" s="14" t="s">
        <v>141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58" t="s">
        <v>98</v>
      </c>
      <c r="AM159" s="56" t="s">
        <v>93</v>
      </c>
      <c r="AN159" s="176"/>
      <c r="AO159" s="44" t="s">
        <v>31</v>
      </c>
      <c r="AP159" s="44" t="s">
        <v>82</v>
      </c>
      <c r="AQ159" s="4"/>
      <c r="AR159" s="4"/>
      <c r="AS159" s="4"/>
      <c r="AT159" s="4"/>
      <c r="AU159" s="4"/>
      <c r="AV159" s="46"/>
      <c r="AW159" s="4"/>
      <c r="AX159" s="4"/>
      <c r="AY159" s="50"/>
    </row>
    <row r="160" spans="1:51">
      <c r="A160" s="167"/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69"/>
      <c r="N160" s="49"/>
      <c r="O160" s="69"/>
      <c r="P160" s="69"/>
      <c r="Q160" s="69"/>
      <c r="R160" s="69"/>
      <c r="S160" s="79"/>
      <c r="T160" s="79"/>
      <c r="U160" s="79"/>
      <c r="V160" s="69"/>
      <c r="W160" s="69"/>
      <c r="X160" s="69"/>
      <c r="Y160" s="177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51"/>
    </row>
  </sheetData>
  <mergeCells count="217">
    <mergeCell ref="B16:C16"/>
    <mergeCell ref="E16:J16"/>
    <mergeCell ref="AO16:AP16"/>
    <mergeCell ref="B18:D18"/>
    <mergeCell ref="AQ4:AR4"/>
    <mergeCell ref="B11:C11"/>
    <mergeCell ref="O11:P11"/>
    <mergeCell ref="AL12:AM12"/>
    <mergeCell ref="B13:L13"/>
    <mergeCell ref="B120:L120"/>
    <mergeCell ref="A122:A140"/>
    <mergeCell ref="B122:AY122"/>
    <mergeCell ref="F123:F127"/>
    <mergeCell ref="O123:P123"/>
    <mergeCell ref="R123:U123"/>
    <mergeCell ref="W123:X123"/>
    <mergeCell ref="Y123:Y140"/>
    <mergeCell ref="Z123:AC123"/>
    <mergeCell ref="AE123:AJ123"/>
    <mergeCell ref="AL123:AM123"/>
    <mergeCell ref="AN123:AN139"/>
    <mergeCell ref="AO123:AR123"/>
    <mergeCell ref="AT123:AU123"/>
    <mergeCell ref="AW123:AX123"/>
    <mergeCell ref="AB124:AC124"/>
    <mergeCell ref="AQ124:AR124"/>
    <mergeCell ref="B131:C131"/>
    <mergeCell ref="AO136:AP136"/>
    <mergeCell ref="B138:D138"/>
    <mergeCell ref="Z138:AA138"/>
    <mergeCell ref="O111:P111"/>
    <mergeCell ref="AL112:AM112"/>
    <mergeCell ref="B113:L113"/>
    <mergeCell ref="B114:C115"/>
    <mergeCell ref="B116:C116"/>
    <mergeCell ref="E116:J116"/>
    <mergeCell ref="AO116:AP116"/>
    <mergeCell ref="B118:D118"/>
    <mergeCell ref="Z118:AA118"/>
    <mergeCell ref="B94:C95"/>
    <mergeCell ref="B96:C96"/>
    <mergeCell ref="E96:J96"/>
    <mergeCell ref="AO96:AP96"/>
    <mergeCell ref="B98:D98"/>
    <mergeCell ref="Z98:AA98"/>
    <mergeCell ref="B100:L100"/>
    <mergeCell ref="A102:A120"/>
    <mergeCell ref="B102:AY102"/>
    <mergeCell ref="F103:F107"/>
    <mergeCell ref="O103:P103"/>
    <mergeCell ref="R103:U103"/>
    <mergeCell ref="W103:X103"/>
    <mergeCell ref="Y103:Y120"/>
    <mergeCell ref="Z103:AC103"/>
    <mergeCell ref="AE103:AJ103"/>
    <mergeCell ref="AL103:AM103"/>
    <mergeCell ref="AN103:AN119"/>
    <mergeCell ref="AO103:AR103"/>
    <mergeCell ref="AT103:AU103"/>
    <mergeCell ref="AW103:AX103"/>
    <mergeCell ref="AB104:AC104"/>
    <mergeCell ref="AQ104:AR104"/>
    <mergeCell ref="B111:C111"/>
    <mergeCell ref="AO76:AP76"/>
    <mergeCell ref="B78:D78"/>
    <mergeCell ref="Z78:AA78"/>
    <mergeCell ref="B80:L80"/>
    <mergeCell ref="A82:A100"/>
    <mergeCell ref="B82:AY82"/>
    <mergeCell ref="F83:F87"/>
    <mergeCell ref="O83:P83"/>
    <mergeCell ref="R83:U83"/>
    <mergeCell ref="W83:X83"/>
    <mergeCell ref="Y83:Y100"/>
    <mergeCell ref="Z83:AC83"/>
    <mergeCell ref="AE83:AJ83"/>
    <mergeCell ref="AL83:AM83"/>
    <mergeCell ref="AN83:AN99"/>
    <mergeCell ref="AO83:AR83"/>
    <mergeCell ref="AT83:AU83"/>
    <mergeCell ref="AW83:AX83"/>
    <mergeCell ref="AB84:AC84"/>
    <mergeCell ref="AQ84:AR84"/>
    <mergeCell ref="B91:C91"/>
    <mergeCell ref="O91:P91"/>
    <mergeCell ref="AL92:AM92"/>
    <mergeCell ref="B93:L93"/>
    <mergeCell ref="B60:L60"/>
    <mergeCell ref="A62:A80"/>
    <mergeCell ref="B62:AY62"/>
    <mergeCell ref="F63:F67"/>
    <mergeCell ref="O63:P63"/>
    <mergeCell ref="R63:U63"/>
    <mergeCell ref="W63:X63"/>
    <mergeCell ref="Y63:Y80"/>
    <mergeCell ref="Z63:AC63"/>
    <mergeCell ref="AE63:AJ63"/>
    <mergeCell ref="AL63:AM63"/>
    <mergeCell ref="AN63:AN79"/>
    <mergeCell ref="AO63:AR63"/>
    <mergeCell ref="AT63:AU63"/>
    <mergeCell ref="AW63:AX63"/>
    <mergeCell ref="AB64:AC64"/>
    <mergeCell ref="AQ64:AR64"/>
    <mergeCell ref="B71:C71"/>
    <mergeCell ref="O71:P71"/>
    <mergeCell ref="AL72:AM72"/>
    <mergeCell ref="B73:L73"/>
    <mergeCell ref="B74:C75"/>
    <mergeCell ref="B76:C76"/>
    <mergeCell ref="E76:J76"/>
    <mergeCell ref="A1:AY1"/>
    <mergeCell ref="B56:C56"/>
    <mergeCell ref="E56:J56"/>
    <mergeCell ref="AO56:AP56"/>
    <mergeCell ref="B58:D58"/>
    <mergeCell ref="Z58:AA58"/>
    <mergeCell ref="A2:A20"/>
    <mergeCell ref="B2:AY2"/>
    <mergeCell ref="F3:F7"/>
    <mergeCell ref="O3:P3"/>
    <mergeCell ref="R3:U3"/>
    <mergeCell ref="W3:X3"/>
    <mergeCell ref="Y3:Y20"/>
    <mergeCell ref="Z3:AC3"/>
    <mergeCell ref="AE3:AJ3"/>
    <mergeCell ref="AL3:AM3"/>
    <mergeCell ref="AN3:AN19"/>
    <mergeCell ref="AT3:AU3"/>
    <mergeCell ref="AW3:AX3"/>
    <mergeCell ref="AB4:AC4"/>
    <mergeCell ref="Z18:AA18"/>
    <mergeCell ref="AO3:AR3"/>
    <mergeCell ref="B20:L20"/>
    <mergeCell ref="B14:C15"/>
    <mergeCell ref="B38:D38"/>
    <mergeCell ref="Z38:AA38"/>
    <mergeCell ref="B40:L40"/>
    <mergeCell ref="A42:A60"/>
    <mergeCell ref="B42:AY42"/>
    <mergeCell ref="F43:F47"/>
    <mergeCell ref="O43:P43"/>
    <mergeCell ref="R43:U43"/>
    <mergeCell ref="W43:X43"/>
    <mergeCell ref="Y43:Y60"/>
    <mergeCell ref="Z43:AC43"/>
    <mergeCell ref="AE43:AJ43"/>
    <mergeCell ref="AL43:AM43"/>
    <mergeCell ref="AN43:AN59"/>
    <mergeCell ref="AO43:AR43"/>
    <mergeCell ref="AT43:AU43"/>
    <mergeCell ref="AW43:AX43"/>
    <mergeCell ref="AB44:AC44"/>
    <mergeCell ref="AQ44:AR44"/>
    <mergeCell ref="B51:C51"/>
    <mergeCell ref="O51:P51"/>
    <mergeCell ref="AL52:AM52"/>
    <mergeCell ref="B53:L53"/>
    <mergeCell ref="B54:C55"/>
    <mergeCell ref="A22:A40"/>
    <mergeCell ref="B22:AY22"/>
    <mergeCell ref="F23:F27"/>
    <mergeCell ref="O23:P23"/>
    <mergeCell ref="R23:U23"/>
    <mergeCell ref="W23:X23"/>
    <mergeCell ref="Y23:Y40"/>
    <mergeCell ref="Z23:AC23"/>
    <mergeCell ref="AE23:AJ23"/>
    <mergeCell ref="AL23:AM23"/>
    <mergeCell ref="AN23:AN39"/>
    <mergeCell ref="AO23:AR23"/>
    <mergeCell ref="AT23:AU23"/>
    <mergeCell ref="AW23:AX23"/>
    <mergeCell ref="AB24:AC24"/>
    <mergeCell ref="AQ24:AR24"/>
    <mergeCell ref="B31:C31"/>
    <mergeCell ref="O31:P31"/>
    <mergeCell ref="AL32:AM32"/>
    <mergeCell ref="B33:L33"/>
    <mergeCell ref="B34:C35"/>
    <mergeCell ref="B36:C36"/>
    <mergeCell ref="E36:J36"/>
    <mergeCell ref="AO36:AP36"/>
    <mergeCell ref="B153:L153"/>
    <mergeCell ref="B154:C155"/>
    <mergeCell ref="B156:C156"/>
    <mergeCell ref="E156:J156"/>
    <mergeCell ref="O131:P131"/>
    <mergeCell ref="AL132:AM132"/>
    <mergeCell ref="B133:L133"/>
    <mergeCell ref="B134:C135"/>
    <mergeCell ref="B136:C136"/>
    <mergeCell ref="E136:J136"/>
    <mergeCell ref="AO156:AP156"/>
    <mergeCell ref="B158:D158"/>
    <mergeCell ref="Z158:AA158"/>
    <mergeCell ref="B160:L160"/>
    <mergeCell ref="B140:L140"/>
    <mergeCell ref="A142:A160"/>
    <mergeCell ref="B142:AY142"/>
    <mergeCell ref="F143:F147"/>
    <mergeCell ref="O143:P143"/>
    <mergeCell ref="R143:U143"/>
    <mergeCell ref="W143:X143"/>
    <mergeCell ref="Y143:Y160"/>
    <mergeCell ref="Z143:AC143"/>
    <mergeCell ref="AE143:AJ143"/>
    <mergeCell ref="AL143:AM143"/>
    <mergeCell ref="AN143:AN159"/>
    <mergeCell ref="AO143:AR143"/>
    <mergeCell ref="AT143:AU143"/>
    <mergeCell ref="AW143:AX143"/>
    <mergeCell ref="AB144:AC144"/>
    <mergeCell ref="AQ144:AR144"/>
    <mergeCell ref="B151:C151"/>
    <mergeCell ref="O151:P151"/>
    <mergeCell ref="AL152:AM152"/>
  </mergeCells>
  <phoneticPr fontId="9" type="noConversion"/>
  <pageMargins left="0.75" right="0.75" top="1" bottom="1" header="0.5" footer="0.5"/>
  <pageSetup scale="75" orientation="landscape" horizontalDpi="4294967292" verticalDpi="4294967292"/>
  <colBreaks count="2" manualBreakCount="2">
    <brk id="14" max="1048575" man="1"/>
    <brk id="25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0"/>
  <sheetViews>
    <sheetView topLeftCell="AN60" workbookViewId="0">
      <selection sqref="A1:AY20"/>
    </sheetView>
  </sheetViews>
  <sheetFormatPr baseColWidth="10" defaultRowHeight="15" x14ac:dyDescent="0"/>
  <cols>
    <col min="1" max="1" width="2.1640625" customWidth="1"/>
    <col min="14" max="14" width="1.1640625" customWidth="1"/>
    <col min="17" max="17" width="1.83203125" customWidth="1"/>
    <col min="18" max="18" width="7.6640625" customWidth="1"/>
    <col min="19" max="21" width="5.6640625" customWidth="1"/>
    <col min="22" max="22" width="1.5" customWidth="1"/>
    <col min="25" max="25" width="1.83203125" customWidth="1"/>
    <col min="30" max="30" width="1.33203125" customWidth="1"/>
    <col min="31" max="31" width="8.5" customWidth="1"/>
    <col min="32" max="36" width="6.83203125" customWidth="1"/>
    <col min="37" max="37" width="2.1640625" customWidth="1"/>
    <col min="40" max="40" width="2.33203125" customWidth="1"/>
    <col min="42" max="42" width="13" customWidth="1"/>
    <col min="45" max="45" width="2.33203125" customWidth="1"/>
    <col min="48" max="48" width="2.33203125" customWidth="1"/>
    <col min="51" max="51" width="2.1640625" customWidth="1"/>
  </cols>
  <sheetData>
    <row r="1" spans="1:51" ht="25">
      <c r="A1" s="231" t="s">
        <v>247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3"/>
    </row>
    <row r="2" spans="1:51" ht="20">
      <c r="A2" s="257"/>
      <c r="B2" s="168" t="s">
        <v>137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9"/>
    </row>
    <row r="3" spans="1:51" ht="43" customHeight="1">
      <c r="A3" s="258"/>
      <c r="B3" s="35" t="s">
        <v>0</v>
      </c>
      <c r="C3" s="35" t="s">
        <v>1</v>
      </c>
      <c r="D3" s="35" t="s">
        <v>2</v>
      </c>
      <c r="E3" s="35" t="s">
        <v>3</v>
      </c>
      <c r="F3" s="170" t="s">
        <v>8</v>
      </c>
      <c r="G3" s="35" t="s">
        <v>0</v>
      </c>
      <c r="H3" s="35" t="s">
        <v>1</v>
      </c>
      <c r="I3" s="35" t="s">
        <v>2</v>
      </c>
      <c r="J3" s="35" t="s">
        <v>3</v>
      </c>
      <c r="K3" s="35" t="s">
        <v>4</v>
      </c>
      <c r="L3" s="10" t="s">
        <v>5</v>
      </c>
      <c r="M3" s="23"/>
      <c r="N3" s="94"/>
      <c r="O3" s="156" t="s">
        <v>114</v>
      </c>
      <c r="P3" s="157"/>
      <c r="Q3" s="3"/>
      <c r="R3" s="171" t="s">
        <v>46</v>
      </c>
      <c r="S3" s="172"/>
      <c r="T3" s="172"/>
      <c r="U3" s="173"/>
      <c r="V3" s="3"/>
      <c r="W3" s="174" t="s">
        <v>52</v>
      </c>
      <c r="X3" s="175"/>
      <c r="Y3" s="176"/>
      <c r="Z3" s="178" t="s">
        <v>48</v>
      </c>
      <c r="AA3" s="179"/>
      <c r="AB3" s="179"/>
      <c r="AC3" s="180"/>
      <c r="AD3" s="3"/>
      <c r="AE3" s="178" t="s">
        <v>54</v>
      </c>
      <c r="AF3" s="179"/>
      <c r="AG3" s="179"/>
      <c r="AH3" s="179"/>
      <c r="AI3" s="179"/>
      <c r="AJ3" s="180"/>
      <c r="AK3" s="3"/>
      <c r="AL3" s="174" t="s">
        <v>55</v>
      </c>
      <c r="AM3" s="175"/>
      <c r="AN3" s="176"/>
      <c r="AO3" s="178" t="s">
        <v>49</v>
      </c>
      <c r="AP3" s="179"/>
      <c r="AQ3" s="179"/>
      <c r="AR3" s="180"/>
      <c r="AS3" s="4"/>
      <c r="AT3" s="174" t="s">
        <v>51</v>
      </c>
      <c r="AU3" s="175"/>
      <c r="AV3" s="36"/>
      <c r="AW3" s="174" t="s">
        <v>27</v>
      </c>
      <c r="AX3" s="175"/>
      <c r="AY3" s="50"/>
    </row>
    <row r="4" spans="1:51" ht="30">
      <c r="A4" s="258"/>
      <c r="B4" s="35" t="s">
        <v>1</v>
      </c>
      <c r="C4" s="2">
        <v>1</v>
      </c>
      <c r="D4" s="37">
        <v>3</v>
      </c>
      <c r="E4" s="37">
        <v>3</v>
      </c>
      <c r="F4" s="170"/>
      <c r="G4" s="35" t="s">
        <v>1</v>
      </c>
      <c r="H4" s="38">
        <f>C4/C7</f>
        <v>0.60000000000000009</v>
      </c>
      <c r="I4" s="37">
        <f>D4/D7</f>
        <v>0.6</v>
      </c>
      <c r="J4" s="37">
        <f>E4/E7</f>
        <v>0.6</v>
      </c>
      <c r="K4" s="37">
        <f>SUM(H4:J4)</f>
        <v>1.8000000000000003</v>
      </c>
      <c r="L4" s="2">
        <f>K4/C9</f>
        <v>0.60000000000000009</v>
      </c>
      <c r="M4" s="24"/>
      <c r="N4" s="94"/>
      <c r="O4" s="58" t="s">
        <v>17</v>
      </c>
      <c r="P4" s="56" t="s">
        <v>78</v>
      </c>
      <c r="Q4" s="18"/>
      <c r="R4" s="17" t="s">
        <v>26</v>
      </c>
      <c r="S4" s="35" t="s">
        <v>1</v>
      </c>
      <c r="T4" s="35" t="s">
        <v>2</v>
      </c>
      <c r="U4" s="35" t="s">
        <v>3</v>
      </c>
      <c r="V4" s="13"/>
      <c r="W4" s="32" t="s">
        <v>26</v>
      </c>
      <c r="X4" s="97" t="s">
        <v>53</v>
      </c>
      <c r="Y4" s="176"/>
      <c r="Z4" s="35" t="s">
        <v>32</v>
      </c>
      <c r="AA4" s="98" t="s">
        <v>47</v>
      </c>
      <c r="AB4" s="178" t="s">
        <v>43</v>
      </c>
      <c r="AC4" s="180"/>
      <c r="AD4" s="4"/>
      <c r="AE4" s="10" t="s">
        <v>26</v>
      </c>
      <c r="AF4" s="35" t="s">
        <v>35</v>
      </c>
      <c r="AG4" s="35" t="s">
        <v>36</v>
      </c>
      <c r="AH4" s="35" t="s">
        <v>37</v>
      </c>
      <c r="AI4" s="35" t="s">
        <v>97</v>
      </c>
      <c r="AJ4" s="35" t="s">
        <v>98</v>
      </c>
      <c r="AK4" s="4"/>
      <c r="AL4" s="10" t="s">
        <v>26</v>
      </c>
      <c r="AM4" s="97" t="s">
        <v>53</v>
      </c>
      <c r="AN4" s="176"/>
      <c r="AO4" s="10" t="s">
        <v>28</v>
      </c>
      <c r="AP4" s="10" t="s">
        <v>47</v>
      </c>
      <c r="AQ4" s="181" t="s">
        <v>43</v>
      </c>
      <c r="AR4" s="182"/>
      <c r="AS4" s="4"/>
      <c r="AT4" s="35" t="s">
        <v>26</v>
      </c>
      <c r="AU4" s="97" t="s">
        <v>53</v>
      </c>
      <c r="AV4" s="36"/>
      <c r="AW4" s="98" t="s">
        <v>26</v>
      </c>
      <c r="AX4" s="98" t="s">
        <v>50</v>
      </c>
      <c r="AY4" s="50"/>
    </row>
    <row r="5" spans="1:51">
      <c r="A5" s="258"/>
      <c r="B5" s="35" t="s">
        <v>2</v>
      </c>
      <c r="C5" s="37">
        <f>1/D4</f>
        <v>0.33333333333333331</v>
      </c>
      <c r="D5" s="2">
        <v>1</v>
      </c>
      <c r="E5" s="37">
        <v>1</v>
      </c>
      <c r="F5" s="170"/>
      <c r="G5" s="35" t="s">
        <v>2</v>
      </c>
      <c r="H5" s="37">
        <f>C5/C7</f>
        <v>0.2</v>
      </c>
      <c r="I5" s="38">
        <f>D5/D7</f>
        <v>0.2</v>
      </c>
      <c r="J5" s="37">
        <f>E5/E7</f>
        <v>0.2</v>
      </c>
      <c r="K5" s="37">
        <f>SUM(H5:J5)</f>
        <v>0.60000000000000009</v>
      </c>
      <c r="L5" s="2">
        <f>K5/C9</f>
        <v>0.20000000000000004</v>
      </c>
      <c r="M5" s="24"/>
      <c r="N5" s="94"/>
      <c r="O5" s="58" t="s">
        <v>18</v>
      </c>
      <c r="P5" s="56" t="s">
        <v>77</v>
      </c>
      <c r="Q5" s="18"/>
      <c r="R5" s="11" t="s">
        <v>17</v>
      </c>
      <c r="S5" s="9">
        <v>1</v>
      </c>
      <c r="T5" s="9">
        <v>-0.5</v>
      </c>
      <c r="U5" s="9">
        <v>0</v>
      </c>
      <c r="V5" s="3"/>
      <c r="W5" s="11" t="s">
        <v>17</v>
      </c>
      <c r="X5" s="1">
        <f>(S5*L4)+(T5*L5)+(U5*L6)</f>
        <v>0.50000000000000011</v>
      </c>
      <c r="Y5" s="176"/>
      <c r="Z5" s="15" t="s">
        <v>34</v>
      </c>
      <c r="AA5" s="15">
        <v>2</v>
      </c>
      <c r="AB5" s="15">
        <f>1/(1+AA5)</f>
        <v>0.33333333333333331</v>
      </c>
      <c r="AC5" s="15"/>
      <c r="AD5" s="4"/>
      <c r="AE5" s="11" t="s">
        <v>17</v>
      </c>
      <c r="AF5" s="28">
        <v>0</v>
      </c>
      <c r="AG5" s="28">
        <v>0</v>
      </c>
      <c r="AH5" s="28">
        <v>-1</v>
      </c>
      <c r="AI5" s="28">
        <v>0</v>
      </c>
      <c r="AJ5" s="28">
        <v>1</v>
      </c>
      <c r="AK5" s="4"/>
      <c r="AL5" s="11" t="s">
        <v>17</v>
      </c>
      <c r="AM5" s="1">
        <f>(AF5*AC6)+(AG5*AC7)+(AC8*AH5)+(AI5*AC10)+(AC11*AJ5)</f>
        <v>0.16666666666666669</v>
      </c>
      <c r="AN5" s="176"/>
      <c r="AO5" s="15" t="s">
        <v>29</v>
      </c>
      <c r="AP5" s="15">
        <v>1</v>
      </c>
      <c r="AQ5" s="15">
        <f>1/(1+AP5)</f>
        <v>0.5</v>
      </c>
      <c r="AR5" s="15"/>
      <c r="AS5" s="4"/>
      <c r="AT5" s="11" t="s">
        <v>17</v>
      </c>
      <c r="AU5" s="1">
        <f>AR6</f>
        <v>0.5</v>
      </c>
      <c r="AV5" s="36"/>
      <c r="AW5" s="40" t="s">
        <v>63</v>
      </c>
      <c r="AX5" s="40">
        <v>0</v>
      </c>
      <c r="AY5" s="50"/>
    </row>
    <row r="6" spans="1:51" ht="30">
      <c r="A6" s="258"/>
      <c r="B6" s="35" t="s">
        <v>3</v>
      </c>
      <c r="C6" s="37">
        <f>1/E4</f>
        <v>0.33333333333333331</v>
      </c>
      <c r="D6" s="37">
        <f>1/E5</f>
        <v>1</v>
      </c>
      <c r="E6" s="2">
        <v>1</v>
      </c>
      <c r="F6" s="170"/>
      <c r="G6" s="35" t="s">
        <v>3</v>
      </c>
      <c r="H6" s="37">
        <f>C6/C7</f>
        <v>0.2</v>
      </c>
      <c r="I6" s="37">
        <f>D6/D7</f>
        <v>0.2</v>
      </c>
      <c r="J6" s="38">
        <f>E6/E7</f>
        <v>0.2</v>
      </c>
      <c r="K6" s="37">
        <f>SUM(H6:J6)</f>
        <v>0.60000000000000009</v>
      </c>
      <c r="L6" s="2">
        <f>K6/C9</f>
        <v>0.20000000000000004</v>
      </c>
      <c r="M6" s="24"/>
      <c r="N6" s="94"/>
      <c r="O6" s="58" t="s">
        <v>20</v>
      </c>
      <c r="P6" s="56" t="s">
        <v>80</v>
      </c>
      <c r="Q6" s="18"/>
      <c r="R6" s="11" t="s">
        <v>18</v>
      </c>
      <c r="S6" s="9">
        <v>-0.5</v>
      </c>
      <c r="T6" s="9">
        <v>1</v>
      </c>
      <c r="U6" s="9">
        <v>0</v>
      </c>
      <c r="V6" s="19"/>
      <c r="W6" s="11" t="s">
        <v>18</v>
      </c>
      <c r="X6" s="1">
        <f>(S6*L4)+(T6*L5)+(U6*L6)</f>
        <v>-0.1</v>
      </c>
      <c r="Y6" s="176"/>
      <c r="Z6" s="16" t="s">
        <v>35</v>
      </c>
      <c r="AA6" s="16" t="s">
        <v>44</v>
      </c>
      <c r="AB6" s="16">
        <v>1</v>
      </c>
      <c r="AC6" s="16">
        <f>AB6*AB5</f>
        <v>0.33333333333333331</v>
      </c>
      <c r="AD6" s="4"/>
      <c r="AE6" s="11" t="s">
        <v>18</v>
      </c>
      <c r="AF6" s="28">
        <v>0</v>
      </c>
      <c r="AG6" s="28">
        <v>0</v>
      </c>
      <c r="AH6" s="28">
        <v>1</v>
      </c>
      <c r="AI6" s="28">
        <v>0</v>
      </c>
      <c r="AJ6" s="28">
        <v>-1</v>
      </c>
      <c r="AK6" s="4"/>
      <c r="AL6" s="11" t="s">
        <v>18</v>
      </c>
      <c r="AM6" s="1">
        <f>(AF6*AC6)+(AG6*AC7)+(AC8*AH6)+(AI6*AC10)+(AC11*AJ6)</f>
        <v>-0.16666666666666669</v>
      </c>
      <c r="AN6" s="176"/>
      <c r="AO6" s="16" t="s">
        <v>45</v>
      </c>
      <c r="AP6" s="16" t="s">
        <v>44</v>
      </c>
      <c r="AQ6" s="16">
        <v>1</v>
      </c>
      <c r="AR6" s="16">
        <f>AQ6*AQ5</f>
        <v>0.5</v>
      </c>
      <c r="AS6" s="4"/>
      <c r="AT6" s="11" t="s">
        <v>18</v>
      </c>
      <c r="AU6" s="1">
        <f>AR7</f>
        <v>0.5</v>
      </c>
      <c r="AV6" s="36"/>
      <c r="AW6" s="40" t="s">
        <v>16</v>
      </c>
      <c r="AX6" s="41">
        <v>0</v>
      </c>
      <c r="AY6" s="50"/>
    </row>
    <row r="7" spans="1:51">
      <c r="A7" s="258"/>
      <c r="B7" s="97" t="s">
        <v>4</v>
      </c>
      <c r="C7" s="39">
        <f>SUM(C4:C6)</f>
        <v>1.6666666666666665</v>
      </c>
      <c r="D7" s="39">
        <f>SUM(D4:D6)</f>
        <v>5</v>
      </c>
      <c r="E7" s="39">
        <f>SUM(E4:E6)</f>
        <v>5</v>
      </c>
      <c r="F7" s="170"/>
      <c r="G7" s="97" t="s">
        <v>4</v>
      </c>
      <c r="H7" s="39">
        <f>SUM(H4:H6)</f>
        <v>1</v>
      </c>
      <c r="I7" s="39">
        <f>SUM(I4:I6)</f>
        <v>1</v>
      </c>
      <c r="J7" s="39">
        <f>SUM(J4:J6)</f>
        <v>1</v>
      </c>
      <c r="K7" s="39">
        <f>SUM(K4:K6)</f>
        <v>3.0000000000000004</v>
      </c>
      <c r="L7" s="39">
        <f>SUM(L4:L6)</f>
        <v>1.0000000000000002</v>
      </c>
      <c r="M7" s="25"/>
      <c r="N7" s="94"/>
      <c r="O7" s="58" t="s">
        <v>21</v>
      </c>
      <c r="P7" s="56" t="s">
        <v>81</v>
      </c>
      <c r="Q7" s="18"/>
      <c r="R7" s="11" t="s">
        <v>20</v>
      </c>
      <c r="S7" s="9">
        <v>0</v>
      </c>
      <c r="T7" s="9">
        <v>0.5</v>
      </c>
      <c r="U7" s="9">
        <v>0</v>
      </c>
      <c r="V7" s="19"/>
      <c r="W7" s="11" t="s">
        <v>20</v>
      </c>
      <c r="X7" s="1">
        <f>(S7*L4)+(T7*L5)+(U7*L6)</f>
        <v>0.10000000000000002</v>
      </c>
      <c r="Y7" s="176"/>
      <c r="Z7" s="16" t="s">
        <v>36</v>
      </c>
      <c r="AA7" s="16" t="s">
        <v>44</v>
      </c>
      <c r="AB7" s="16">
        <v>1</v>
      </c>
      <c r="AC7" s="16">
        <f>AB7*AB5</f>
        <v>0.33333333333333331</v>
      </c>
      <c r="AD7" s="4"/>
      <c r="AE7" s="11" t="s">
        <v>20</v>
      </c>
      <c r="AF7" s="28">
        <v>0</v>
      </c>
      <c r="AG7" s="28">
        <v>0</v>
      </c>
      <c r="AH7" s="28">
        <v>1</v>
      </c>
      <c r="AI7" s="28">
        <v>0</v>
      </c>
      <c r="AJ7" s="28">
        <v>0</v>
      </c>
      <c r="AK7" s="4"/>
      <c r="AL7" s="11" t="s">
        <v>20</v>
      </c>
      <c r="AM7" s="1">
        <f>(AF7*AC6)+(AG7*AC7)+(AH7*AC8)+(AI7*AC10)+(AJ7*AC11)</f>
        <v>0.33333333333333331</v>
      </c>
      <c r="AN7" s="176"/>
      <c r="AO7" s="16" t="s">
        <v>58</v>
      </c>
      <c r="AP7" s="16" t="s">
        <v>44</v>
      </c>
      <c r="AQ7" s="16">
        <v>1</v>
      </c>
      <c r="AR7" s="16">
        <f>AQ7*AQ5</f>
        <v>0.5</v>
      </c>
      <c r="AS7" s="4"/>
      <c r="AT7" s="11" t="s">
        <v>20</v>
      </c>
      <c r="AU7" s="1">
        <f>AR9</f>
        <v>0.33333333333333331</v>
      </c>
      <c r="AV7" s="36"/>
      <c r="AW7" s="42" t="s">
        <v>17</v>
      </c>
      <c r="AX7" s="42">
        <f>X5+AM5+AU5</f>
        <v>1.1666666666666667</v>
      </c>
      <c r="AY7" s="50"/>
    </row>
    <row r="8" spans="1:51" ht="45">
      <c r="A8" s="258"/>
      <c r="B8" s="54"/>
      <c r="C8" s="54"/>
      <c r="D8" s="54"/>
      <c r="E8" s="54"/>
      <c r="F8" s="54"/>
      <c r="G8" s="54"/>
      <c r="H8" s="54"/>
      <c r="I8" s="54"/>
      <c r="J8" s="54"/>
      <c r="M8" s="47"/>
      <c r="N8" s="94"/>
      <c r="O8" s="58" t="s">
        <v>23</v>
      </c>
      <c r="P8" s="56" t="s">
        <v>83</v>
      </c>
      <c r="Q8" s="4"/>
      <c r="R8" s="11" t="s">
        <v>21</v>
      </c>
      <c r="S8" s="9">
        <v>0</v>
      </c>
      <c r="T8" s="9">
        <v>-0.5</v>
      </c>
      <c r="U8" s="9">
        <v>0</v>
      </c>
      <c r="V8" s="19"/>
      <c r="W8" s="11" t="s">
        <v>21</v>
      </c>
      <c r="X8" s="1">
        <f>(S8*L4)+(T8*L5)+(U8*L6)</f>
        <v>-0.10000000000000002</v>
      </c>
      <c r="Y8" s="176"/>
      <c r="Z8" s="16" t="s">
        <v>37</v>
      </c>
      <c r="AA8" s="16" t="s">
        <v>44</v>
      </c>
      <c r="AB8" s="16">
        <v>1</v>
      </c>
      <c r="AC8" s="16">
        <f>AB8*AB5</f>
        <v>0.33333333333333331</v>
      </c>
      <c r="AD8" s="4"/>
      <c r="AE8" s="11" t="s">
        <v>21</v>
      </c>
      <c r="AF8" s="28">
        <v>0</v>
      </c>
      <c r="AG8" s="28">
        <v>0</v>
      </c>
      <c r="AH8" s="28">
        <v>-1</v>
      </c>
      <c r="AI8" s="28">
        <v>0</v>
      </c>
      <c r="AJ8" s="28">
        <v>0</v>
      </c>
      <c r="AK8" s="4"/>
      <c r="AL8" s="11" t="s">
        <v>21</v>
      </c>
      <c r="AM8" s="1">
        <f>(AF8*AC6)+(AG8*AC7)+(AH8*AC8)+(AI8*AC10)+(AJ8*AC11)</f>
        <v>-0.33333333333333331</v>
      </c>
      <c r="AN8" s="176"/>
      <c r="AO8" s="15" t="s">
        <v>30</v>
      </c>
      <c r="AP8" s="15">
        <v>2</v>
      </c>
      <c r="AQ8" s="15">
        <f>1/(1+AP8)</f>
        <v>0.33333333333333331</v>
      </c>
      <c r="AR8" s="15"/>
      <c r="AS8" s="4"/>
      <c r="AT8" s="11" t="s">
        <v>21</v>
      </c>
      <c r="AU8" s="1">
        <f>AR10</f>
        <v>0.33333333333333331</v>
      </c>
      <c r="AV8" s="36"/>
      <c r="AW8" s="42" t="s">
        <v>18</v>
      </c>
      <c r="AX8" s="42">
        <f>X6+AM6++AU6</f>
        <v>0.23333333333333328</v>
      </c>
      <c r="AY8" s="50"/>
    </row>
    <row r="9" spans="1:51" ht="30">
      <c r="A9" s="258"/>
      <c r="B9" s="98" t="s">
        <v>6</v>
      </c>
      <c r="C9" s="35">
        <v>3</v>
      </c>
      <c r="D9" s="4"/>
      <c r="E9" s="4"/>
      <c r="F9" s="4"/>
      <c r="G9" s="4"/>
      <c r="H9" s="4"/>
      <c r="I9" s="4"/>
      <c r="J9" s="4"/>
      <c r="M9" s="4"/>
      <c r="N9" s="94"/>
      <c r="O9" s="58" t="s">
        <v>24</v>
      </c>
      <c r="P9" s="56" t="s">
        <v>84</v>
      </c>
      <c r="Q9" s="4"/>
      <c r="R9" s="11" t="s">
        <v>23</v>
      </c>
      <c r="S9" s="9">
        <v>1</v>
      </c>
      <c r="T9" s="9">
        <v>0</v>
      </c>
      <c r="U9" s="9">
        <v>-0.5</v>
      </c>
      <c r="V9" s="19"/>
      <c r="W9" s="11" t="s">
        <v>23</v>
      </c>
      <c r="X9" s="1">
        <f>(S9*L4)+(T9*L5)+(U9*L6)</f>
        <v>0.50000000000000011</v>
      </c>
      <c r="Y9" s="176"/>
      <c r="Z9" s="31" t="s">
        <v>96</v>
      </c>
      <c r="AA9" s="31">
        <v>1</v>
      </c>
      <c r="AB9" s="31">
        <f>1/(1+AA9)</f>
        <v>0.5</v>
      </c>
      <c r="AC9" s="31"/>
      <c r="AD9" s="4"/>
      <c r="AE9" s="11" t="s">
        <v>23</v>
      </c>
      <c r="AF9" s="28">
        <v>0</v>
      </c>
      <c r="AG9" s="28">
        <v>0</v>
      </c>
      <c r="AH9" s="28">
        <v>0</v>
      </c>
      <c r="AI9" s="28">
        <v>0</v>
      </c>
      <c r="AJ9" s="28">
        <v>1</v>
      </c>
      <c r="AK9" s="4"/>
      <c r="AL9" s="11" t="s">
        <v>23</v>
      </c>
      <c r="AM9" s="1">
        <f>(AC6*AF9)+(AG9*AC7)+(AC8*AH9)+(AI9*AC10)+(AC11*AJ9)</f>
        <v>0.5</v>
      </c>
      <c r="AN9" s="176"/>
      <c r="AO9" s="16" t="s">
        <v>59</v>
      </c>
      <c r="AP9" s="16" t="s">
        <v>44</v>
      </c>
      <c r="AQ9" s="16">
        <v>1</v>
      </c>
      <c r="AR9" s="16">
        <f>AQ9*AQ8</f>
        <v>0.33333333333333331</v>
      </c>
      <c r="AS9" s="4"/>
      <c r="AT9" s="11" t="s">
        <v>23</v>
      </c>
      <c r="AU9" s="1">
        <f>AR12</f>
        <v>0.25</v>
      </c>
      <c r="AV9" s="36"/>
      <c r="AW9" s="41" t="s">
        <v>19</v>
      </c>
      <c r="AX9" s="41">
        <v>0</v>
      </c>
      <c r="AY9" s="50"/>
    </row>
    <row r="10" spans="1:51">
      <c r="A10" s="258"/>
      <c r="B10" s="53"/>
      <c r="C10" s="53"/>
      <c r="D10" s="53"/>
      <c r="E10" s="53"/>
      <c r="F10" s="53"/>
      <c r="G10" s="53"/>
      <c r="H10" s="53"/>
      <c r="I10" s="53"/>
      <c r="J10" s="53"/>
      <c r="M10" s="26"/>
      <c r="N10" s="94"/>
      <c r="O10" s="4"/>
      <c r="P10" s="4"/>
      <c r="Q10" s="4"/>
      <c r="R10" s="11" t="s">
        <v>24</v>
      </c>
      <c r="S10" s="9">
        <v>-0.5</v>
      </c>
      <c r="T10" s="9">
        <v>0</v>
      </c>
      <c r="U10" s="9">
        <v>1</v>
      </c>
      <c r="V10" s="19"/>
      <c r="W10" s="11" t="s">
        <v>24</v>
      </c>
      <c r="X10" s="1">
        <f>(S10*L4)+(T10*67)+(U10*L6)</f>
        <v>-0.1</v>
      </c>
      <c r="Y10" s="176"/>
      <c r="Z10" s="16" t="s">
        <v>97</v>
      </c>
      <c r="AA10" s="16" t="s">
        <v>44</v>
      </c>
      <c r="AB10" s="16">
        <v>1</v>
      </c>
      <c r="AC10" s="16">
        <f>AB10*AB9</f>
        <v>0.5</v>
      </c>
      <c r="AD10" s="4"/>
      <c r="AE10" s="11" t="s">
        <v>24</v>
      </c>
      <c r="AF10" s="28">
        <v>0</v>
      </c>
      <c r="AG10" s="28">
        <v>0</v>
      </c>
      <c r="AH10" s="28">
        <v>0</v>
      </c>
      <c r="AI10" s="28">
        <v>0</v>
      </c>
      <c r="AJ10" s="28">
        <v>-1</v>
      </c>
      <c r="AK10" s="4"/>
      <c r="AL10" s="11" t="s">
        <v>24</v>
      </c>
      <c r="AM10" s="1">
        <f>(AC6*AF10)+(AC7*AG10)+(AC8*AH10)+(AI10*AC10)+(AC11*AJ10)</f>
        <v>-0.5</v>
      </c>
      <c r="AN10" s="176"/>
      <c r="AO10" s="16" t="s">
        <v>60</v>
      </c>
      <c r="AP10" s="16" t="s">
        <v>44</v>
      </c>
      <c r="AQ10" s="16">
        <v>1</v>
      </c>
      <c r="AR10" s="16">
        <f>AQ10*AQ8</f>
        <v>0.33333333333333331</v>
      </c>
      <c r="AS10" s="4"/>
      <c r="AT10" s="11" t="s">
        <v>24</v>
      </c>
      <c r="AU10" s="1">
        <f>AR13</f>
        <v>0.25</v>
      </c>
      <c r="AV10" s="36"/>
      <c r="AW10" s="42" t="s">
        <v>20</v>
      </c>
      <c r="AX10" s="42">
        <f>X7+AM7+AU7</f>
        <v>0.76666666666666661</v>
      </c>
      <c r="AY10" s="50"/>
    </row>
    <row r="11" spans="1:51">
      <c r="A11" s="258"/>
      <c r="B11" s="183" t="s">
        <v>14</v>
      </c>
      <c r="C11" s="183"/>
      <c r="D11" s="4"/>
      <c r="E11" s="35" t="s">
        <v>38</v>
      </c>
      <c r="F11" s="35" t="s">
        <v>39</v>
      </c>
      <c r="G11" s="35" t="s">
        <v>40</v>
      </c>
      <c r="H11" s="10" t="s">
        <v>41</v>
      </c>
      <c r="I11" s="10" t="s">
        <v>42</v>
      </c>
      <c r="J11" s="4"/>
      <c r="M11" s="4"/>
      <c r="N11" s="94"/>
      <c r="O11" s="156" t="s">
        <v>112</v>
      </c>
      <c r="P11" s="157"/>
      <c r="Q11" s="4"/>
      <c r="R11" s="33"/>
      <c r="S11" s="25"/>
      <c r="T11" s="25"/>
      <c r="U11" s="25"/>
      <c r="V11" s="30"/>
      <c r="W11" s="29"/>
      <c r="X11" s="29"/>
      <c r="Y11" s="176"/>
      <c r="Z11" s="16" t="s">
        <v>98</v>
      </c>
      <c r="AA11" s="16" t="s">
        <v>44</v>
      </c>
      <c r="AB11" s="16">
        <v>1</v>
      </c>
      <c r="AC11" s="16">
        <f>AB11*AB9</f>
        <v>0.5</v>
      </c>
      <c r="AD11" s="4"/>
      <c r="AE11" s="29"/>
      <c r="AF11" s="25"/>
      <c r="AG11" s="25"/>
      <c r="AH11" s="25"/>
      <c r="AI11" s="25"/>
      <c r="AJ11" s="25"/>
      <c r="AK11" s="4"/>
      <c r="AL11" s="29"/>
      <c r="AM11" s="29"/>
      <c r="AN11" s="176"/>
      <c r="AO11" s="15" t="s">
        <v>31</v>
      </c>
      <c r="AP11" s="15">
        <v>3</v>
      </c>
      <c r="AQ11" s="15">
        <f>1/(1+AP11)</f>
        <v>0.25</v>
      </c>
      <c r="AR11" s="15"/>
      <c r="AS11" s="4"/>
      <c r="AT11" s="29"/>
      <c r="AU11" s="29"/>
      <c r="AV11" s="46"/>
      <c r="AW11" s="42" t="s">
        <v>21</v>
      </c>
      <c r="AX11" s="42">
        <f>X8+AM8+AU8</f>
        <v>-0.10000000000000003</v>
      </c>
      <c r="AY11" s="50"/>
    </row>
    <row r="12" spans="1:51" ht="30">
      <c r="A12" s="258"/>
      <c r="B12" s="98" t="s">
        <v>7</v>
      </c>
      <c r="C12" s="76">
        <f>SUM(L4*C7,L5*D7,L6*E7)</f>
        <v>3</v>
      </c>
      <c r="D12" s="4"/>
      <c r="E12" s="35">
        <v>1</v>
      </c>
      <c r="F12" s="35">
        <v>3</v>
      </c>
      <c r="G12" s="35">
        <v>5</v>
      </c>
      <c r="H12" s="35">
        <v>7</v>
      </c>
      <c r="I12" s="35">
        <v>9</v>
      </c>
      <c r="J12" s="4"/>
      <c r="M12" s="4"/>
      <c r="N12" s="94"/>
      <c r="O12" s="57" t="s">
        <v>99</v>
      </c>
      <c r="P12" s="56" t="s">
        <v>102</v>
      </c>
      <c r="Q12" s="4"/>
      <c r="R12" s="33"/>
      <c r="S12" s="25"/>
      <c r="T12" s="25"/>
      <c r="U12" s="25"/>
      <c r="V12" s="30"/>
      <c r="W12" s="29"/>
      <c r="X12" s="29"/>
      <c r="Y12" s="176"/>
      <c r="Z12" s="30"/>
      <c r="AA12" s="30"/>
      <c r="AB12" s="30"/>
      <c r="AC12" s="30"/>
      <c r="AD12" s="4"/>
      <c r="AE12" s="29"/>
      <c r="AF12" s="25"/>
      <c r="AG12" s="25"/>
      <c r="AH12" s="25"/>
      <c r="AI12" s="25"/>
      <c r="AJ12" s="25"/>
      <c r="AK12" s="4"/>
      <c r="AL12" s="156" t="s">
        <v>115</v>
      </c>
      <c r="AM12" s="157"/>
      <c r="AN12" s="176"/>
      <c r="AO12" s="16" t="s">
        <v>61</v>
      </c>
      <c r="AP12" s="16" t="s">
        <v>44</v>
      </c>
      <c r="AQ12" s="16">
        <v>1</v>
      </c>
      <c r="AR12" s="16">
        <f>AQ12*AQ11</f>
        <v>0.25</v>
      </c>
      <c r="AS12" s="4"/>
      <c r="AT12" s="29"/>
      <c r="AU12" s="29"/>
      <c r="AV12" s="46"/>
      <c r="AW12" s="41" t="s">
        <v>22</v>
      </c>
      <c r="AX12" s="41">
        <v>0</v>
      </c>
      <c r="AY12" s="50"/>
    </row>
    <row r="13" spans="1:51" ht="30">
      <c r="A13" s="258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26"/>
      <c r="N13" s="94"/>
      <c r="O13" s="57" t="s">
        <v>100</v>
      </c>
      <c r="P13" s="56" t="s">
        <v>103</v>
      </c>
      <c r="Q13" s="4"/>
      <c r="R13" s="4"/>
      <c r="S13" s="18"/>
      <c r="T13" s="18"/>
      <c r="U13" s="18"/>
      <c r="V13" s="19"/>
      <c r="W13" s="4"/>
      <c r="X13" s="4"/>
      <c r="Y13" s="176"/>
      <c r="Z13" s="30"/>
      <c r="AA13" s="30"/>
      <c r="AB13" s="30"/>
      <c r="AC13" s="30"/>
      <c r="AD13" s="4"/>
      <c r="AE13" s="29"/>
      <c r="AF13" s="25"/>
      <c r="AG13" s="25"/>
      <c r="AH13" s="25"/>
      <c r="AI13" s="25"/>
      <c r="AJ13" s="25"/>
      <c r="AK13" s="4"/>
      <c r="AL13" s="58" t="s">
        <v>34</v>
      </c>
      <c r="AM13" s="56" t="s">
        <v>87</v>
      </c>
      <c r="AN13" s="176"/>
      <c r="AO13" s="16" t="s">
        <v>62</v>
      </c>
      <c r="AP13" s="16" t="s">
        <v>44</v>
      </c>
      <c r="AQ13" s="16">
        <v>1</v>
      </c>
      <c r="AR13" s="16">
        <f>AQ13*AQ11</f>
        <v>0.25</v>
      </c>
      <c r="AS13" s="4"/>
      <c r="AT13" s="29"/>
      <c r="AU13" s="29"/>
      <c r="AV13" s="46"/>
      <c r="AW13" s="42" t="s">
        <v>23</v>
      </c>
      <c r="AX13" s="42">
        <f>X9+AM9+AU9</f>
        <v>1.25</v>
      </c>
      <c r="AY13" s="50"/>
    </row>
    <row r="14" spans="1:51" ht="30">
      <c r="A14" s="258"/>
      <c r="B14" s="185" t="s">
        <v>11</v>
      </c>
      <c r="C14" s="186"/>
      <c r="D14" s="6" t="s">
        <v>12</v>
      </c>
      <c r="E14" s="6">
        <v>1</v>
      </c>
      <c r="F14" s="6">
        <v>2</v>
      </c>
      <c r="G14" s="6">
        <v>3</v>
      </c>
      <c r="H14" s="6">
        <v>4</v>
      </c>
      <c r="I14" s="6">
        <v>5</v>
      </c>
      <c r="J14" s="6">
        <v>6</v>
      </c>
      <c r="K14" s="6">
        <v>7</v>
      </c>
      <c r="L14" s="6">
        <v>9</v>
      </c>
      <c r="M14" s="6">
        <v>10</v>
      </c>
      <c r="N14" s="94"/>
      <c r="O14" s="57" t="s">
        <v>101</v>
      </c>
      <c r="P14" s="56" t="s">
        <v>104</v>
      </c>
      <c r="Q14" s="4"/>
      <c r="R14" s="4"/>
      <c r="S14" s="18"/>
      <c r="T14" s="18"/>
      <c r="U14" s="18"/>
      <c r="V14" s="4"/>
      <c r="W14" s="4"/>
      <c r="X14" s="4"/>
      <c r="Y14" s="176"/>
      <c r="AB14" s="30"/>
      <c r="AC14" s="30"/>
      <c r="AD14" s="4"/>
      <c r="AE14" s="29"/>
      <c r="AF14" s="25"/>
      <c r="AG14" s="25"/>
      <c r="AH14" s="25"/>
      <c r="AI14" s="25"/>
      <c r="AJ14" s="25"/>
      <c r="AK14" s="4"/>
      <c r="AL14" s="103" t="s">
        <v>35</v>
      </c>
      <c r="AM14" s="84" t="s">
        <v>88</v>
      </c>
      <c r="AN14" s="176"/>
      <c r="AO14" s="19"/>
      <c r="AP14" s="19"/>
      <c r="AQ14" s="19"/>
      <c r="AR14" s="19"/>
      <c r="AS14" s="4"/>
      <c r="AT14" s="29"/>
      <c r="AU14" s="29"/>
      <c r="AV14" s="46"/>
      <c r="AW14" s="42" t="s">
        <v>24</v>
      </c>
      <c r="AX14" s="42">
        <f>X10+AM10+AU10</f>
        <v>-0.35</v>
      </c>
      <c r="AY14" s="50"/>
    </row>
    <row r="15" spans="1:51">
      <c r="A15" s="258"/>
      <c r="B15" s="187"/>
      <c r="C15" s="188"/>
      <c r="D15" s="6" t="s">
        <v>13</v>
      </c>
      <c r="E15" s="35">
        <v>0</v>
      </c>
      <c r="F15" s="35">
        <v>0</v>
      </c>
      <c r="G15" s="35">
        <v>0.57999999999999996</v>
      </c>
      <c r="H15" s="35">
        <v>0.9</v>
      </c>
      <c r="I15" s="35">
        <v>1.1200000000000001</v>
      </c>
      <c r="J15" s="35">
        <v>1.24</v>
      </c>
      <c r="K15" s="35">
        <v>1.32</v>
      </c>
      <c r="L15" s="35">
        <v>1.46</v>
      </c>
      <c r="M15" s="35">
        <v>1.49</v>
      </c>
      <c r="N15" s="94"/>
      <c r="Q15" s="4"/>
      <c r="R15" s="4"/>
      <c r="S15" s="18"/>
      <c r="T15" s="18"/>
      <c r="U15" s="18"/>
      <c r="V15" s="4"/>
      <c r="W15" s="4"/>
      <c r="X15" s="4"/>
      <c r="Y15" s="176"/>
      <c r="AB15" s="30"/>
      <c r="AC15" s="30"/>
      <c r="AD15" s="4"/>
      <c r="AE15" s="29"/>
      <c r="AF15" s="25"/>
      <c r="AG15" s="25"/>
      <c r="AH15" s="25"/>
      <c r="AI15" s="25"/>
      <c r="AJ15" s="25"/>
      <c r="AK15" s="4"/>
      <c r="AL15" s="103" t="s">
        <v>36</v>
      </c>
      <c r="AM15" s="84" t="s">
        <v>89</v>
      </c>
      <c r="AN15" s="176"/>
      <c r="AO15" s="30"/>
      <c r="AP15" s="30"/>
      <c r="AQ15" s="30"/>
      <c r="AR15" s="30"/>
      <c r="AS15" s="4"/>
      <c r="AT15" s="29"/>
      <c r="AU15" s="29"/>
      <c r="AV15" s="46"/>
      <c r="AW15" s="41" t="s">
        <v>25</v>
      </c>
      <c r="AX15" s="41">
        <v>0</v>
      </c>
      <c r="AY15" s="50"/>
    </row>
    <row r="16" spans="1:51">
      <c r="A16" s="258"/>
      <c r="B16" s="189" t="s">
        <v>9</v>
      </c>
      <c r="C16" s="190"/>
      <c r="D16" s="7">
        <v>0.57999999999999996</v>
      </c>
      <c r="E16" s="191"/>
      <c r="F16" s="192"/>
      <c r="G16" s="192"/>
      <c r="H16" s="192"/>
      <c r="I16" s="192"/>
      <c r="J16" s="192"/>
      <c r="K16" s="48"/>
      <c r="L16" s="48"/>
      <c r="M16" s="48"/>
      <c r="N16" s="94"/>
      <c r="Q16" s="4"/>
      <c r="R16" s="4"/>
      <c r="S16" s="18"/>
      <c r="T16" s="18"/>
      <c r="U16" s="18"/>
      <c r="V16" s="4"/>
      <c r="W16" s="4"/>
      <c r="X16" s="4"/>
      <c r="Y16" s="17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103" t="s">
        <v>37</v>
      </c>
      <c r="AM16" s="84" t="s">
        <v>90</v>
      </c>
      <c r="AN16" s="176"/>
      <c r="AO16" s="156" t="s">
        <v>113</v>
      </c>
      <c r="AP16" s="157"/>
      <c r="AQ16" s="4"/>
      <c r="AR16" s="4"/>
      <c r="AS16" s="4"/>
      <c r="AT16" s="4"/>
      <c r="AU16" s="4"/>
      <c r="AV16" s="46"/>
      <c r="AW16" s="4"/>
      <c r="AX16" s="4"/>
      <c r="AY16" s="50"/>
    </row>
    <row r="17" spans="1:51" ht="30">
      <c r="A17" s="258"/>
      <c r="B17" s="52"/>
      <c r="C17" s="52"/>
      <c r="D17" s="52"/>
      <c r="E17" s="52"/>
      <c r="H17" s="52"/>
      <c r="I17" s="52"/>
      <c r="J17" s="52"/>
      <c r="K17" s="52"/>
      <c r="L17" s="52"/>
      <c r="M17" s="47"/>
      <c r="N17" s="94"/>
      <c r="Q17" s="4"/>
      <c r="R17" s="4"/>
      <c r="S17" s="18"/>
      <c r="T17" s="18"/>
      <c r="U17" s="18"/>
      <c r="V17" s="4"/>
      <c r="W17" s="4"/>
      <c r="X17" s="4"/>
      <c r="Y17" s="176"/>
      <c r="Z17" s="4"/>
      <c r="AC17" s="4"/>
      <c r="AD17" s="4"/>
      <c r="AE17" s="4"/>
      <c r="AF17" s="4"/>
      <c r="AG17" s="4"/>
      <c r="AH17" s="4"/>
      <c r="AI17" s="4"/>
      <c r="AJ17" s="4"/>
      <c r="AK17" s="4"/>
      <c r="AL17" s="58" t="s">
        <v>96</v>
      </c>
      <c r="AM17" s="56" t="s">
        <v>91</v>
      </c>
      <c r="AN17" s="176"/>
      <c r="AO17" s="44" t="s">
        <v>29</v>
      </c>
      <c r="AP17" s="44" t="s">
        <v>76</v>
      </c>
      <c r="AQ17" s="4"/>
      <c r="AR17" s="4"/>
      <c r="AS17" s="4"/>
      <c r="AT17" s="4"/>
      <c r="AU17" s="4"/>
      <c r="AV17" s="46"/>
      <c r="AW17" s="4"/>
      <c r="AX17" s="4"/>
      <c r="AY17" s="50"/>
    </row>
    <row r="18" spans="1:51" ht="30">
      <c r="A18" s="258"/>
      <c r="B18" s="161" t="s">
        <v>15</v>
      </c>
      <c r="C18" s="161"/>
      <c r="D18" s="161"/>
      <c r="E18" s="4"/>
      <c r="H18" s="4"/>
      <c r="I18" s="4"/>
      <c r="J18" s="4"/>
      <c r="K18" s="4"/>
      <c r="L18" s="4"/>
      <c r="M18" s="4"/>
      <c r="N18" s="94"/>
      <c r="Q18" s="4"/>
      <c r="R18" s="4"/>
      <c r="S18" s="18"/>
      <c r="T18" s="18"/>
      <c r="U18" s="18"/>
      <c r="V18" s="4"/>
      <c r="W18" s="4"/>
      <c r="X18" s="4"/>
      <c r="Y18" s="176"/>
      <c r="Z18" s="227" t="s">
        <v>182</v>
      </c>
      <c r="AA18" s="228"/>
      <c r="AC18" s="4"/>
      <c r="AD18" s="4"/>
      <c r="AE18" s="4"/>
      <c r="AF18" s="4"/>
      <c r="AG18" s="4"/>
      <c r="AH18" s="4"/>
      <c r="AI18" s="4"/>
      <c r="AJ18" s="4"/>
      <c r="AK18" s="4"/>
      <c r="AL18" s="103" t="s">
        <v>97</v>
      </c>
      <c r="AM18" s="84" t="s">
        <v>92</v>
      </c>
      <c r="AN18" s="176"/>
      <c r="AO18" s="44" t="s">
        <v>30</v>
      </c>
      <c r="AP18" s="44" t="s">
        <v>79</v>
      </c>
      <c r="AQ18" s="4"/>
      <c r="AR18" s="4"/>
      <c r="AS18" s="4"/>
      <c r="AT18" s="4"/>
      <c r="AU18" s="4"/>
      <c r="AV18" s="46"/>
      <c r="AW18" s="4"/>
      <c r="AX18" s="4"/>
      <c r="AY18" s="50"/>
    </row>
    <row r="19" spans="1:51" ht="30">
      <c r="A19" s="258"/>
      <c r="B19" s="5" t="s">
        <v>10</v>
      </c>
      <c r="C19" s="8">
        <f>(C12-3)/3</f>
        <v>0</v>
      </c>
      <c r="D19" s="77">
        <f>C19*100</f>
        <v>0</v>
      </c>
      <c r="E19" s="4"/>
      <c r="H19" s="4"/>
      <c r="I19" s="4"/>
      <c r="J19" s="4"/>
      <c r="K19" s="4"/>
      <c r="L19" s="4"/>
      <c r="M19" s="4"/>
      <c r="N19" s="94"/>
      <c r="Q19" s="4"/>
      <c r="R19" s="4"/>
      <c r="S19" s="18"/>
      <c r="T19" s="18"/>
      <c r="U19" s="18"/>
      <c r="V19" s="4"/>
      <c r="W19" s="4"/>
      <c r="X19" s="4"/>
      <c r="Y19" s="176"/>
      <c r="Z19" s="225" t="s">
        <v>226</v>
      </c>
      <c r="AA19" s="226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103" t="s">
        <v>98</v>
      </c>
      <c r="AM19" s="84" t="s">
        <v>93</v>
      </c>
      <c r="AN19" s="176"/>
      <c r="AO19" s="44" t="s">
        <v>31</v>
      </c>
      <c r="AP19" s="44" t="s">
        <v>82</v>
      </c>
      <c r="AQ19" s="4"/>
      <c r="AR19" s="4"/>
      <c r="AS19" s="4"/>
      <c r="AT19" s="4"/>
      <c r="AU19" s="4"/>
      <c r="AV19" s="46"/>
      <c r="AW19" s="4"/>
      <c r="AX19" s="4"/>
      <c r="AY19" s="50"/>
    </row>
    <row r="20" spans="1:51">
      <c r="A20" s="259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96"/>
      <c r="N20" s="49"/>
      <c r="O20" s="96"/>
      <c r="P20" s="96"/>
      <c r="Q20" s="96"/>
      <c r="R20" s="96"/>
      <c r="S20" s="79"/>
      <c r="T20" s="79"/>
      <c r="U20" s="79"/>
      <c r="V20" s="96"/>
      <c r="W20" s="96"/>
      <c r="X20" s="96"/>
      <c r="Y20" s="177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51"/>
    </row>
    <row r="22" spans="1:51" ht="20">
      <c r="A22" s="257"/>
      <c r="B22" s="168" t="s">
        <v>140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9"/>
    </row>
    <row r="23" spans="1:51" ht="34" customHeight="1">
      <c r="A23" s="258"/>
      <c r="B23" s="35" t="s">
        <v>0</v>
      </c>
      <c r="C23" s="35" t="s">
        <v>1</v>
      </c>
      <c r="D23" s="35" t="s">
        <v>2</v>
      </c>
      <c r="E23" s="35" t="s">
        <v>3</v>
      </c>
      <c r="F23" s="170" t="s">
        <v>8</v>
      </c>
      <c r="G23" s="35" t="s">
        <v>0</v>
      </c>
      <c r="H23" s="35" t="s">
        <v>1</v>
      </c>
      <c r="I23" s="35" t="s">
        <v>2</v>
      </c>
      <c r="J23" s="35" t="s">
        <v>3</v>
      </c>
      <c r="K23" s="35" t="s">
        <v>4</v>
      </c>
      <c r="L23" s="10" t="s">
        <v>5</v>
      </c>
      <c r="M23" s="23"/>
      <c r="N23" s="94"/>
      <c r="O23" s="156" t="s">
        <v>114</v>
      </c>
      <c r="P23" s="157"/>
      <c r="Q23" s="3"/>
      <c r="R23" s="171" t="s">
        <v>46</v>
      </c>
      <c r="S23" s="172"/>
      <c r="T23" s="172"/>
      <c r="U23" s="173"/>
      <c r="V23" s="3"/>
      <c r="W23" s="174" t="s">
        <v>52</v>
      </c>
      <c r="X23" s="175"/>
      <c r="Y23" s="176"/>
      <c r="Z23" s="178" t="s">
        <v>48</v>
      </c>
      <c r="AA23" s="179"/>
      <c r="AB23" s="179"/>
      <c r="AC23" s="180"/>
      <c r="AD23" s="3"/>
      <c r="AE23" s="178" t="s">
        <v>54</v>
      </c>
      <c r="AF23" s="179"/>
      <c r="AG23" s="179"/>
      <c r="AH23" s="179"/>
      <c r="AI23" s="179"/>
      <c r="AJ23" s="180"/>
      <c r="AK23" s="3"/>
      <c r="AL23" s="174" t="s">
        <v>55</v>
      </c>
      <c r="AM23" s="175"/>
      <c r="AN23" s="176"/>
      <c r="AO23" s="178" t="s">
        <v>49</v>
      </c>
      <c r="AP23" s="179"/>
      <c r="AQ23" s="179"/>
      <c r="AR23" s="180"/>
      <c r="AS23" s="4"/>
      <c r="AT23" s="174" t="s">
        <v>51</v>
      </c>
      <c r="AU23" s="175"/>
      <c r="AV23" s="36"/>
      <c r="AW23" s="174" t="s">
        <v>27</v>
      </c>
      <c r="AX23" s="175"/>
      <c r="AY23" s="50"/>
    </row>
    <row r="24" spans="1:51" ht="30">
      <c r="A24" s="258"/>
      <c r="B24" s="35" t="s">
        <v>1</v>
      </c>
      <c r="C24" s="2">
        <v>1</v>
      </c>
      <c r="D24" s="37">
        <v>3</v>
      </c>
      <c r="E24" s="37">
        <v>3</v>
      </c>
      <c r="F24" s="170"/>
      <c r="G24" s="35" t="s">
        <v>1</v>
      </c>
      <c r="H24" s="38">
        <f>C24/C27</f>
        <v>0.60000000000000009</v>
      </c>
      <c r="I24" s="37">
        <f>D24/D27</f>
        <v>0.6</v>
      </c>
      <c r="J24" s="37">
        <f>E24/E27</f>
        <v>0.6</v>
      </c>
      <c r="K24" s="37">
        <f>SUM(H24:J24)</f>
        <v>1.8000000000000003</v>
      </c>
      <c r="L24" s="2">
        <f>K24/C29</f>
        <v>0.60000000000000009</v>
      </c>
      <c r="M24" s="24"/>
      <c r="N24" s="94"/>
      <c r="O24" s="58" t="s">
        <v>17</v>
      </c>
      <c r="P24" s="56" t="s">
        <v>78</v>
      </c>
      <c r="Q24" s="18"/>
      <c r="R24" s="17" t="s">
        <v>26</v>
      </c>
      <c r="S24" s="35" t="s">
        <v>1</v>
      </c>
      <c r="T24" s="35" t="s">
        <v>2</v>
      </c>
      <c r="U24" s="35" t="s">
        <v>3</v>
      </c>
      <c r="V24" s="13"/>
      <c r="W24" s="32" t="s">
        <v>26</v>
      </c>
      <c r="X24" s="97" t="s">
        <v>53</v>
      </c>
      <c r="Y24" s="176"/>
      <c r="Z24" s="35" t="s">
        <v>32</v>
      </c>
      <c r="AA24" s="98" t="s">
        <v>47</v>
      </c>
      <c r="AB24" s="178" t="s">
        <v>43</v>
      </c>
      <c r="AC24" s="180"/>
      <c r="AD24" s="4"/>
      <c r="AE24" s="10" t="s">
        <v>26</v>
      </c>
      <c r="AF24" s="35" t="s">
        <v>35</v>
      </c>
      <c r="AG24" s="35" t="s">
        <v>36</v>
      </c>
      <c r="AH24" s="35" t="s">
        <v>37</v>
      </c>
      <c r="AI24" s="35" t="s">
        <v>97</v>
      </c>
      <c r="AJ24" s="35" t="s">
        <v>98</v>
      </c>
      <c r="AK24" s="4"/>
      <c r="AL24" s="10" t="s">
        <v>26</v>
      </c>
      <c r="AM24" s="97" t="s">
        <v>53</v>
      </c>
      <c r="AN24" s="176"/>
      <c r="AO24" s="10" t="s">
        <v>28</v>
      </c>
      <c r="AP24" s="10" t="s">
        <v>47</v>
      </c>
      <c r="AQ24" s="181" t="s">
        <v>43</v>
      </c>
      <c r="AR24" s="182"/>
      <c r="AS24" s="4"/>
      <c r="AT24" s="35" t="s">
        <v>26</v>
      </c>
      <c r="AU24" s="97" t="s">
        <v>53</v>
      </c>
      <c r="AV24" s="36"/>
      <c r="AW24" s="98" t="s">
        <v>26</v>
      </c>
      <c r="AX24" s="98" t="s">
        <v>50</v>
      </c>
      <c r="AY24" s="50"/>
    </row>
    <row r="25" spans="1:51">
      <c r="A25" s="258"/>
      <c r="B25" s="35" t="s">
        <v>2</v>
      </c>
      <c r="C25" s="37">
        <f>1/D24</f>
        <v>0.33333333333333331</v>
      </c>
      <c r="D25" s="2">
        <v>1</v>
      </c>
      <c r="E25" s="37">
        <v>1</v>
      </c>
      <c r="F25" s="170"/>
      <c r="G25" s="35" t="s">
        <v>2</v>
      </c>
      <c r="H25" s="37">
        <f>C25/C27</f>
        <v>0.2</v>
      </c>
      <c r="I25" s="38">
        <f>D25/D27</f>
        <v>0.2</v>
      </c>
      <c r="J25" s="37">
        <f>E25/E27</f>
        <v>0.2</v>
      </c>
      <c r="K25" s="37">
        <f>SUM(H25:J25)</f>
        <v>0.60000000000000009</v>
      </c>
      <c r="L25" s="2">
        <f>K25/C29</f>
        <v>0.20000000000000004</v>
      </c>
      <c r="M25" s="24"/>
      <c r="N25" s="94"/>
      <c r="O25" s="58" t="s">
        <v>18</v>
      </c>
      <c r="P25" s="56" t="s">
        <v>77</v>
      </c>
      <c r="Q25" s="18"/>
      <c r="R25" s="11" t="s">
        <v>17</v>
      </c>
      <c r="S25" s="9">
        <v>1</v>
      </c>
      <c r="T25" s="9">
        <v>-0.5</v>
      </c>
      <c r="U25" s="9">
        <v>0</v>
      </c>
      <c r="V25" s="3"/>
      <c r="W25" s="11" t="s">
        <v>17</v>
      </c>
      <c r="X25" s="1">
        <f>(S25*L24)+(T25*L25)+(U25*L26)</f>
        <v>0.50000000000000011</v>
      </c>
      <c r="Y25" s="176"/>
      <c r="Z25" s="15" t="s">
        <v>34</v>
      </c>
      <c r="AA25" s="15">
        <v>2</v>
      </c>
      <c r="AB25" s="15">
        <f>1/(1+AA25)</f>
        <v>0.33333333333333331</v>
      </c>
      <c r="AC25" s="15"/>
      <c r="AD25" s="4"/>
      <c r="AE25" s="11" t="s">
        <v>17</v>
      </c>
      <c r="AF25" s="28">
        <v>0</v>
      </c>
      <c r="AG25" s="28">
        <v>0</v>
      </c>
      <c r="AH25" s="28">
        <v>-1</v>
      </c>
      <c r="AI25" s="28">
        <v>0</v>
      </c>
      <c r="AJ25" s="28">
        <v>1</v>
      </c>
      <c r="AK25" s="4"/>
      <c r="AL25" s="11" t="s">
        <v>17</v>
      </c>
      <c r="AM25" s="1">
        <f>(AF25*AC26)+(AG25*AC27)+(AC28*AH25)+(AI25*AC30)+(AC31*AJ25)</f>
        <v>0.16666666666666669</v>
      </c>
      <c r="AN25" s="176"/>
      <c r="AO25" s="15" t="s">
        <v>29</v>
      </c>
      <c r="AP25" s="15">
        <v>1</v>
      </c>
      <c r="AQ25" s="15">
        <f>1/(1+AP25)</f>
        <v>0.5</v>
      </c>
      <c r="AR25" s="15"/>
      <c r="AS25" s="4"/>
      <c r="AT25" s="11" t="s">
        <v>17</v>
      </c>
      <c r="AU25" s="1">
        <f>AR26</f>
        <v>0.5</v>
      </c>
      <c r="AV25" s="36"/>
      <c r="AW25" s="40" t="s">
        <v>63</v>
      </c>
      <c r="AX25" s="40">
        <v>0</v>
      </c>
      <c r="AY25" s="50"/>
    </row>
    <row r="26" spans="1:51" ht="30">
      <c r="A26" s="258"/>
      <c r="B26" s="35" t="s">
        <v>3</v>
      </c>
      <c r="C26" s="37">
        <f>1/E24</f>
        <v>0.33333333333333331</v>
      </c>
      <c r="D26" s="37">
        <f>1/E25</f>
        <v>1</v>
      </c>
      <c r="E26" s="2">
        <v>1</v>
      </c>
      <c r="F26" s="170"/>
      <c r="G26" s="35" t="s">
        <v>3</v>
      </c>
      <c r="H26" s="37">
        <f>C26/C27</f>
        <v>0.2</v>
      </c>
      <c r="I26" s="37">
        <f>D26/D27</f>
        <v>0.2</v>
      </c>
      <c r="J26" s="38">
        <f>E26/E27</f>
        <v>0.2</v>
      </c>
      <c r="K26" s="37">
        <f>SUM(H26:J26)</f>
        <v>0.60000000000000009</v>
      </c>
      <c r="L26" s="2">
        <f>K26/C29</f>
        <v>0.20000000000000004</v>
      </c>
      <c r="M26" s="24"/>
      <c r="N26" s="94"/>
      <c r="O26" s="58" t="s">
        <v>20</v>
      </c>
      <c r="P26" s="56" t="s">
        <v>80</v>
      </c>
      <c r="Q26" s="18"/>
      <c r="R26" s="11" t="s">
        <v>18</v>
      </c>
      <c r="S26" s="9">
        <v>-0.5</v>
      </c>
      <c r="T26" s="9">
        <v>1</v>
      </c>
      <c r="U26" s="9">
        <v>0</v>
      </c>
      <c r="V26" s="19"/>
      <c r="W26" s="11" t="s">
        <v>18</v>
      </c>
      <c r="X26" s="1">
        <f>(S26*L24)+(T26*L25)+(U26*L26)</f>
        <v>-0.1</v>
      </c>
      <c r="Y26" s="176"/>
      <c r="Z26" s="16" t="s">
        <v>35</v>
      </c>
      <c r="AA26" s="16" t="s">
        <v>44</v>
      </c>
      <c r="AB26" s="16">
        <v>1</v>
      </c>
      <c r="AC26" s="16">
        <f>AB26*AB25</f>
        <v>0.33333333333333331</v>
      </c>
      <c r="AD26" s="4"/>
      <c r="AE26" s="11" t="s">
        <v>18</v>
      </c>
      <c r="AF26" s="28">
        <v>0</v>
      </c>
      <c r="AG26" s="28">
        <v>0</v>
      </c>
      <c r="AH26" s="28">
        <v>1</v>
      </c>
      <c r="AI26" s="28">
        <v>0</v>
      </c>
      <c r="AJ26" s="28">
        <v>-1</v>
      </c>
      <c r="AK26" s="4"/>
      <c r="AL26" s="11" t="s">
        <v>18</v>
      </c>
      <c r="AM26" s="1">
        <f>(AF26*AC26)+(AG26*AC27)+(AC28*AH26)+(AI26*AC30)+(AC31*AJ26)</f>
        <v>-0.16666666666666669</v>
      </c>
      <c r="AN26" s="176"/>
      <c r="AO26" s="16" t="s">
        <v>45</v>
      </c>
      <c r="AP26" s="16" t="s">
        <v>44</v>
      </c>
      <c r="AQ26" s="16">
        <v>1</v>
      </c>
      <c r="AR26" s="16">
        <f>AQ26*AQ25</f>
        <v>0.5</v>
      </c>
      <c r="AS26" s="4"/>
      <c r="AT26" s="11" t="s">
        <v>18</v>
      </c>
      <c r="AU26" s="1">
        <f>AR27</f>
        <v>0.5</v>
      </c>
      <c r="AV26" s="36"/>
      <c r="AW26" s="40" t="s">
        <v>16</v>
      </c>
      <c r="AX26" s="41">
        <v>0</v>
      </c>
      <c r="AY26" s="50"/>
    </row>
    <row r="27" spans="1:51">
      <c r="A27" s="258"/>
      <c r="B27" s="97" t="s">
        <v>4</v>
      </c>
      <c r="C27" s="39">
        <f>SUM(C24:C26)</f>
        <v>1.6666666666666665</v>
      </c>
      <c r="D27" s="39">
        <f>SUM(D24:D26)</f>
        <v>5</v>
      </c>
      <c r="E27" s="39">
        <f>SUM(E24:E26)</f>
        <v>5</v>
      </c>
      <c r="F27" s="170"/>
      <c r="G27" s="97" t="s">
        <v>4</v>
      </c>
      <c r="H27" s="39">
        <f>SUM(H24:H26)</f>
        <v>1</v>
      </c>
      <c r="I27" s="39">
        <f>SUM(I24:I26)</f>
        <v>1</v>
      </c>
      <c r="J27" s="39">
        <f>SUM(J24:J26)</f>
        <v>1</v>
      </c>
      <c r="K27" s="39">
        <f>SUM(K24:K26)</f>
        <v>3.0000000000000004</v>
      </c>
      <c r="L27" s="39">
        <f>SUM(L24:L26)</f>
        <v>1.0000000000000002</v>
      </c>
      <c r="M27" s="25"/>
      <c r="N27" s="94"/>
      <c r="O27" s="58" t="s">
        <v>21</v>
      </c>
      <c r="P27" s="56" t="s">
        <v>81</v>
      </c>
      <c r="Q27" s="18"/>
      <c r="R27" s="11" t="s">
        <v>20</v>
      </c>
      <c r="S27" s="9">
        <v>0</v>
      </c>
      <c r="T27" s="9">
        <v>0.5</v>
      </c>
      <c r="U27" s="9">
        <v>0</v>
      </c>
      <c r="V27" s="19"/>
      <c r="W27" s="11" t="s">
        <v>20</v>
      </c>
      <c r="X27" s="1">
        <f>(S27*L24)+(T27*L25)+(U27*L26)</f>
        <v>0.10000000000000002</v>
      </c>
      <c r="Y27" s="176"/>
      <c r="Z27" s="16" t="s">
        <v>36</v>
      </c>
      <c r="AA27" s="16" t="s">
        <v>44</v>
      </c>
      <c r="AB27" s="16">
        <v>1</v>
      </c>
      <c r="AC27" s="16">
        <f>AB27*AB25</f>
        <v>0.33333333333333331</v>
      </c>
      <c r="AD27" s="4"/>
      <c r="AE27" s="11" t="s">
        <v>20</v>
      </c>
      <c r="AF27" s="28">
        <v>0</v>
      </c>
      <c r="AG27" s="28">
        <v>0</v>
      </c>
      <c r="AH27" s="28">
        <v>1</v>
      </c>
      <c r="AI27" s="28">
        <v>0</v>
      </c>
      <c r="AJ27" s="28">
        <v>0</v>
      </c>
      <c r="AK27" s="4"/>
      <c r="AL27" s="11" t="s">
        <v>20</v>
      </c>
      <c r="AM27" s="1">
        <f>(AF27*AC26)+(AG27*AC27)+(AH27*AC28)+(AI27*AC30)+(AJ27*AC31)</f>
        <v>0.33333333333333331</v>
      </c>
      <c r="AN27" s="176"/>
      <c r="AO27" s="16" t="s">
        <v>58</v>
      </c>
      <c r="AP27" s="16" t="s">
        <v>44</v>
      </c>
      <c r="AQ27" s="16">
        <v>1</v>
      </c>
      <c r="AR27" s="16">
        <f>AQ27*AQ25</f>
        <v>0.5</v>
      </c>
      <c r="AS27" s="4"/>
      <c r="AT27" s="11" t="s">
        <v>20</v>
      </c>
      <c r="AU27" s="1">
        <f>AR29</f>
        <v>0.25</v>
      </c>
      <c r="AV27" s="36"/>
      <c r="AW27" s="42" t="s">
        <v>17</v>
      </c>
      <c r="AX27" s="42">
        <f>X25+AM25+AU25</f>
        <v>1.1666666666666667</v>
      </c>
      <c r="AY27" s="50"/>
    </row>
    <row r="28" spans="1:51" ht="45">
      <c r="A28" s="258"/>
      <c r="B28" s="54"/>
      <c r="C28" s="54"/>
      <c r="D28" s="54"/>
      <c r="E28" s="54"/>
      <c r="F28" s="54"/>
      <c r="G28" s="54"/>
      <c r="H28" s="54"/>
      <c r="I28" s="54"/>
      <c r="J28" s="54"/>
      <c r="M28" s="47"/>
      <c r="N28" s="94"/>
      <c r="O28" s="58" t="s">
        <v>23</v>
      </c>
      <c r="P28" s="56" t="s">
        <v>83</v>
      </c>
      <c r="Q28" s="4"/>
      <c r="R28" s="11" t="s">
        <v>21</v>
      </c>
      <c r="S28" s="9">
        <v>0</v>
      </c>
      <c r="T28" s="9">
        <v>-0.5</v>
      </c>
      <c r="U28" s="9">
        <v>0</v>
      </c>
      <c r="V28" s="19"/>
      <c r="W28" s="11" t="s">
        <v>21</v>
      </c>
      <c r="X28" s="1">
        <f>(S28*L24)+(T28*L25)+(U28*L26)</f>
        <v>-0.10000000000000002</v>
      </c>
      <c r="Y28" s="176"/>
      <c r="Z28" s="16" t="s">
        <v>37</v>
      </c>
      <c r="AA28" s="16" t="s">
        <v>44</v>
      </c>
      <c r="AB28" s="16">
        <v>1</v>
      </c>
      <c r="AC28" s="16">
        <f>AB28*AB25</f>
        <v>0.33333333333333331</v>
      </c>
      <c r="AD28" s="4"/>
      <c r="AE28" s="11" t="s">
        <v>21</v>
      </c>
      <c r="AF28" s="28">
        <v>0</v>
      </c>
      <c r="AG28" s="28">
        <v>0</v>
      </c>
      <c r="AH28" s="28">
        <v>-1</v>
      </c>
      <c r="AI28" s="28">
        <v>0</v>
      </c>
      <c r="AJ28" s="28">
        <v>0</v>
      </c>
      <c r="AK28" s="4"/>
      <c r="AL28" s="11" t="s">
        <v>21</v>
      </c>
      <c r="AM28" s="1">
        <f>(AF28*AC26)+(AG28*AC27)+(AH28*AC28)+(AI28*AC30)+(AJ28*AC31)</f>
        <v>-0.33333333333333331</v>
      </c>
      <c r="AN28" s="176"/>
      <c r="AO28" s="15" t="s">
        <v>30</v>
      </c>
      <c r="AP28" s="15">
        <v>3</v>
      </c>
      <c r="AQ28" s="15">
        <f>1/(1+AP28)</f>
        <v>0.25</v>
      </c>
      <c r="AR28" s="15"/>
      <c r="AS28" s="4"/>
      <c r="AT28" s="11" t="s">
        <v>21</v>
      </c>
      <c r="AU28" s="1">
        <f>AR30</f>
        <v>0.25</v>
      </c>
      <c r="AV28" s="36"/>
      <c r="AW28" s="42" t="s">
        <v>18</v>
      </c>
      <c r="AX28" s="42">
        <f>X26+AM26++AU26</f>
        <v>0.23333333333333328</v>
      </c>
      <c r="AY28" s="50"/>
    </row>
    <row r="29" spans="1:51" ht="30">
      <c r="A29" s="258"/>
      <c r="B29" s="98" t="s">
        <v>6</v>
      </c>
      <c r="C29" s="35">
        <v>3</v>
      </c>
      <c r="D29" s="4"/>
      <c r="E29" s="4"/>
      <c r="F29" s="4"/>
      <c r="G29" s="4"/>
      <c r="H29" s="4"/>
      <c r="I29" s="4"/>
      <c r="J29" s="4"/>
      <c r="M29" s="4"/>
      <c r="N29" s="94"/>
      <c r="O29" s="58" t="s">
        <v>24</v>
      </c>
      <c r="P29" s="56" t="s">
        <v>84</v>
      </c>
      <c r="Q29" s="4"/>
      <c r="R29" s="11" t="s">
        <v>23</v>
      </c>
      <c r="S29" s="9">
        <v>1</v>
      </c>
      <c r="T29" s="9">
        <v>0</v>
      </c>
      <c r="U29" s="9">
        <v>-0.5</v>
      </c>
      <c r="V29" s="19"/>
      <c r="W29" s="11" t="s">
        <v>23</v>
      </c>
      <c r="X29" s="1">
        <f>(S29*L24)+(T29*L25)+(U29*L26)</f>
        <v>0.50000000000000011</v>
      </c>
      <c r="Y29" s="176"/>
      <c r="Z29" s="31" t="s">
        <v>96</v>
      </c>
      <c r="AA29" s="31">
        <v>1</v>
      </c>
      <c r="AB29" s="31">
        <f>1/(1+AA29)</f>
        <v>0.5</v>
      </c>
      <c r="AC29" s="31"/>
      <c r="AD29" s="4"/>
      <c r="AE29" s="11" t="s">
        <v>23</v>
      </c>
      <c r="AF29" s="28">
        <v>0</v>
      </c>
      <c r="AG29" s="28">
        <v>0</v>
      </c>
      <c r="AH29" s="28">
        <v>0</v>
      </c>
      <c r="AI29" s="28">
        <v>0</v>
      </c>
      <c r="AJ29" s="28">
        <v>1</v>
      </c>
      <c r="AK29" s="4"/>
      <c r="AL29" s="11" t="s">
        <v>23</v>
      </c>
      <c r="AM29" s="1">
        <f>(AC26*AF29)+(AG29*AC27)+(AC28*AH29)+(AI29*AC30)+(AC31*AJ29)</f>
        <v>0.5</v>
      </c>
      <c r="AN29" s="176"/>
      <c r="AO29" s="16" t="s">
        <v>59</v>
      </c>
      <c r="AP29" s="16" t="s">
        <v>44</v>
      </c>
      <c r="AQ29" s="16">
        <v>1</v>
      </c>
      <c r="AR29" s="16">
        <f>AQ29*AQ28</f>
        <v>0.25</v>
      </c>
      <c r="AS29" s="4"/>
      <c r="AT29" s="11" t="s">
        <v>23</v>
      </c>
      <c r="AU29" s="1">
        <f>AR32</f>
        <v>0.33333333333333331</v>
      </c>
      <c r="AV29" s="36"/>
      <c r="AW29" s="41" t="s">
        <v>19</v>
      </c>
      <c r="AX29" s="41">
        <v>0</v>
      </c>
      <c r="AY29" s="50"/>
    </row>
    <row r="30" spans="1:51">
      <c r="A30" s="258"/>
      <c r="B30" s="53"/>
      <c r="C30" s="53"/>
      <c r="D30" s="53"/>
      <c r="E30" s="53"/>
      <c r="F30" s="53"/>
      <c r="G30" s="53"/>
      <c r="H30" s="53"/>
      <c r="I30" s="53"/>
      <c r="J30" s="53"/>
      <c r="M30" s="26"/>
      <c r="N30" s="94"/>
      <c r="O30" s="4"/>
      <c r="P30" s="4"/>
      <c r="Q30" s="4"/>
      <c r="R30" s="11" t="s">
        <v>24</v>
      </c>
      <c r="S30" s="9">
        <v>-0.5</v>
      </c>
      <c r="T30" s="9">
        <v>0</v>
      </c>
      <c r="U30" s="9">
        <v>1</v>
      </c>
      <c r="V30" s="19"/>
      <c r="W30" s="11" t="s">
        <v>24</v>
      </c>
      <c r="X30" s="1">
        <f>(S30*L24)+(T30*67)+(U30*L26)</f>
        <v>-0.1</v>
      </c>
      <c r="Y30" s="176"/>
      <c r="Z30" s="16" t="s">
        <v>97</v>
      </c>
      <c r="AA30" s="16" t="s">
        <v>44</v>
      </c>
      <c r="AB30" s="16">
        <v>1</v>
      </c>
      <c r="AC30" s="16">
        <f>AB30*AB29</f>
        <v>0.5</v>
      </c>
      <c r="AD30" s="4"/>
      <c r="AE30" s="11" t="s">
        <v>24</v>
      </c>
      <c r="AF30" s="28">
        <v>0</v>
      </c>
      <c r="AG30" s="28">
        <v>0</v>
      </c>
      <c r="AH30" s="28">
        <v>0</v>
      </c>
      <c r="AI30" s="28">
        <v>0</v>
      </c>
      <c r="AJ30" s="28">
        <v>-1</v>
      </c>
      <c r="AK30" s="4"/>
      <c r="AL30" s="11" t="s">
        <v>24</v>
      </c>
      <c r="AM30" s="1">
        <f>(AC26*AF30)+(AC27*AG30)+(AC28*AH30)+(AI30*AC30)+(AC31*AJ30)</f>
        <v>-0.5</v>
      </c>
      <c r="AN30" s="176"/>
      <c r="AO30" s="16" t="s">
        <v>60</v>
      </c>
      <c r="AP30" s="16" t="s">
        <v>44</v>
      </c>
      <c r="AQ30" s="16">
        <v>1</v>
      </c>
      <c r="AR30" s="16">
        <f>AQ30*AQ28</f>
        <v>0.25</v>
      </c>
      <c r="AS30" s="4"/>
      <c r="AT30" s="11" t="s">
        <v>24</v>
      </c>
      <c r="AU30" s="1">
        <f>AR33</f>
        <v>0.33333333333333331</v>
      </c>
      <c r="AV30" s="36"/>
      <c r="AW30" s="42" t="s">
        <v>20</v>
      </c>
      <c r="AX30" s="42">
        <f>X27+AM27+AU27</f>
        <v>0.68333333333333335</v>
      </c>
      <c r="AY30" s="50"/>
    </row>
    <row r="31" spans="1:51">
      <c r="A31" s="258"/>
      <c r="B31" s="183" t="s">
        <v>14</v>
      </c>
      <c r="C31" s="183"/>
      <c r="D31" s="4"/>
      <c r="E31" s="35" t="s">
        <v>38</v>
      </c>
      <c r="F31" s="35" t="s">
        <v>39</v>
      </c>
      <c r="G31" s="35" t="s">
        <v>40</v>
      </c>
      <c r="H31" s="10" t="s">
        <v>41</v>
      </c>
      <c r="I31" s="10" t="s">
        <v>42</v>
      </c>
      <c r="J31" s="4"/>
      <c r="M31" s="4"/>
      <c r="N31" s="94"/>
      <c r="O31" s="156" t="s">
        <v>112</v>
      </c>
      <c r="P31" s="157"/>
      <c r="Q31" s="4"/>
      <c r="R31" s="33"/>
      <c r="S31" s="25"/>
      <c r="T31" s="25"/>
      <c r="U31" s="25"/>
      <c r="V31" s="30"/>
      <c r="W31" s="29"/>
      <c r="X31" s="29"/>
      <c r="Y31" s="176"/>
      <c r="Z31" s="16" t="s">
        <v>98</v>
      </c>
      <c r="AA31" s="16" t="s">
        <v>44</v>
      </c>
      <c r="AB31" s="16">
        <v>1</v>
      </c>
      <c r="AC31" s="16">
        <f>AB31*AB29</f>
        <v>0.5</v>
      </c>
      <c r="AD31" s="4"/>
      <c r="AE31" s="29"/>
      <c r="AF31" s="25"/>
      <c r="AG31" s="25"/>
      <c r="AH31" s="25"/>
      <c r="AI31" s="25"/>
      <c r="AJ31" s="25"/>
      <c r="AK31" s="4"/>
      <c r="AL31" s="29"/>
      <c r="AM31" s="29"/>
      <c r="AN31" s="176"/>
      <c r="AO31" s="15" t="s">
        <v>31</v>
      </c>
      <c r="AP31" s="15">
        <v>2</v>
      </c>
      <c r="AQ31" s="15">
        <f>1/(1+AP31)</f>
        <v>0.33333333333333331</v>
      </c>
      <c r="AR31" s="15"/>
      <c r="AS31" s="4"/>
      <c r="AT31" s="29"/>
      <c r="AU31" s="29"/>
      <c r="AV31" s="46"/>
      <c r="AW31" s="42" t="s">
        <v>21</v>
      </c>
      <c r="AX31" s="42">
        <f>X28+AM28+AU28</f>
        <v>-0.18333333333333335</v>
      </c>
      <c r="AY31" s="50"/>
    </row>
    <row r="32" spans="1:51" ht="30">
      <c r="A32" s="258"/>
      <c r="B32" s="98" t="s">
        <v>7</v>
      </c>
      <c r="C32" s="76">
        <f>SUM(L24*C27,L25*D27,L26*E27)</f>
        <v>3</v>
      </c>
      <c r="D32" s="4"/>
      <c r="E32" s="35">
        <v>1</v>
      </c>
      <c r="F32" s="35">
        <v>3</v>
      </c>
      <c r="G32" s="35">
        <v>5</v>
      </c>
      <c r="H32" s="35">
        <v>7</v>
      </c>
      <c r="I32" s="35">
        <v>9</v>
      </c>
      <c r="J32" s="4"/>
      <c r="M32" s="4"/>
      <c r="N32" s="94"/>
      <c r="O32" s="57" t="s">
        <v>99</v>
      </c>
      <c r="P32" s="56" t="s">
        <v>102</v>
      </c>
      <c r="Q32" s="4"/>
      <c r="R32" s="33"/>
      <c r="S32" s="25"/>
      <c r="T32" s="25"/>
      <c r="U32" s="25"/>
      <c r="V32" s="30"/>
      <c r="W32" s="29"/>
      <c r="X32" s="29"/>
      <c r="Y32" s="176"/>
      <c r="Z32" s="30"/>
      <c r="AA32" s="30"/>
      <c r="AB32" s="30"/>
      <c r="AC32" s="30"/>
      <c r="AD32" s="4"/>
      <c r="AE32" s="29"/>
      <c r="AF32" s="25"/>
      <c r="AG32" s="25"/>
      <c r="AH32" s="25"/>
      <c r="AI32" s="25"/>
      <c r="AJ32" s="25"/>
      <c r="AK32" s="4"/>
      <c r="AL32" s="156" t="s">
        <v>115</v>
      </c>
      <c r="AM32" s="157"/>
      <c r="AN32" s="176"/>
      <c r="AO32" s="16" t="s">
        <v>61</v>
      </c>
      <c r="AP32" s="16" t="s">
        <v>44</v>
      </c>
      <c r="AQ32" s="16">
        <v>1</v>
      </c>
      <c r="AR32" s="16">
        <f>AQ32*AQ31</f>
        <v>0.33333333333333331</v>
      </c>
      <c r="AS32" s="4"/>
      <c r="AT32" s="29"/>
      <c r="AU32" s="29"/>
      <c r="AV32" s="46"/>
      <c r="AW32" s="41" t="s">
        <v>22</v>
      </c>
      <c r="AX32" s="41">
        <v>0</v>
      </c>
      <c r="AY32" s="50"/>
    </row>
    <row r="33" spans="1:51" ht="30">
      <c r="A33" s="258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26"/>
      <c r="N33" s="94"/>
      <c r="O33" s="57" t="s">
        <v>100</v>
      </c>
      <c r="P33" s="56" t="s">
        <v>103</v>
      </c>
      <c r="Q33" s="4"/>
      <c r="R33" s="4"/>
      <c r="S33" s="18"/>
      <c r="T33" s="18"/>
      <c r="U33" s="18"/>
      <c r="V33" s="19"/>
      <c r="W33" s="4"/>
      <c r="X33" s="4"/>
      <c r="Y33" s="176"/>
      <c r="Z33" s="30"/>
      <c r="AA33" s="30"/>
      <c r="AB33" s="30"/>
      <c r="AC33" s="30"/>
      <c r="AD33" s="4"/>
      <c r="AE33" s="29"/>
      <c r="AF33" s="25"/>
      <c r="AG33" s="25"/>
      <c r="AH33" s="25"/>
      <c r="AI33" s="25"/>
      <c r="AJ33" s="25"/>
      <c r="AK33" s="4"/>
      <c r="AL33" s="58" t="s">
        <v>34</v>
      </c>
      <c r="AM33" s="56" t="s">
        <v>87</v>
      </c>
      <c r="AN33" s="176"/>
      <c r="AO33" s="16" t="s">
        <v>62</v>
      </c>
      <c r="AP33" s="16" t="s">
        <v>44</v>
      </c>
      <c r="AQ33" s="16">
        <v>1</v>
      </c>
      <c r="AR33" s="16">
        <f>AQ33*AQ31</f>
        <v>0.33333333333333331</v>
      </c>
      <c r="AS33" s="4"/>
      <c r="AT33" s="29"/>
      <c r="AU33" s="29"/>
      <c r="AV33" s="46"/>
      <c r="AW33" s="42" t="s">
        <v>23</v>
      </c>
      <c r="AX33" s="42">
        <f>X29+AM29+AU29</f>
        <v>1.3333333333333333</v>
      </c>
      <c r="AY33" s="50"/>
    </row>
    <row r="34" spans="1:51" ht="30">
      <c r="A34" s="258"/>
      <c r="B34" s="185" t="s">
        <v>11</v>
      </c>
      <c r="C34" s="186"/>
      <c r="D34" s="6" t="s">
        <v>12</v>
      </c>
      <c r="E34" s="6">
        <v>1</v>
      </c>
      <c r="F34" s="6">
        <v>2</v>
      </c>
      <c r="G34" s="6">
        <v>3</v>
      </c>
      <c r="H34" s="6">
        <v>4</v>
      </c>
      <c r="I34" s="6">
        <v>5</v>
      </c>
      <c r="J34" s="6">
        <v>6</v>
      </c>
      <c r="K34" s="6">
        <v>7</v>
      </c>
      <c r="L34" s="6">
        <v>9</v>
      </c>
      <c r="M34" s="6">
        <v>10</v>
      </c>
      <c r="N34" s="94"/>
      <c r="O34" s="57" t="s">
        <v>101</v>
      </c>
      <c r="P34" s="56" t="s">
        <v>104</v>
      </c>
      <c r="Q34" s="4"/>
      <c r="R34" s="4"/>
      <c r="S34" s="18"/>
      <c r="T34" s="18"/>
      <c r="U34" s="18"/>
      <c r="V34" s="4"/>
      <c r="W34" s="4"/>
      <c r="X34" s="4"/>
      <c r="Y34" s="176"/>
      <c r="AB34" s="30"/>
      <c r="AC34" s="30"/>
      <c r="AD34" s="4"/>
      <c r="AE34" s="29"/>
      <c r="AF34" s="25"/>
      <c r="AG34" s="25"/>
      <c r="AH34" s="25"/>
      <c r="AI34" s="25"/>
      <c r="AJ34" s="25"/>
      <c r="AK34" s="4"/>
      <c r="AL34" s="103" t="s">
        <v>35</v>
      </c>
      <c r="AM34" s="84" t="s">
        <v>88</v>
      </c>
      <c r="AN34" s="176"/>
      <c r="AO34" s="19"/>
      <c r="AP34" s="19"/>
      <c r="AQ34" s="19"/>
      <c r="AR34" s="19"/>
      <c r="AS34" s="4"/>
      <c r="AT34" s="29"/>
      <c r="AU34" s="29"/>
      <c r="AV34" s="46"/>
      <c r="AW34" s="42" t="s">
        <v>24</v>
      </c>
      <c r="AX34" s="42">
        <f>X30+AM30+AU30</f>
        <v>-0.26666666666666666</v>
      </c>
      <c r="AY34" s="50"/>
    </row>
    <row r="35" spans="1:51">
      <c r="A35" s="258"/>
      <c r="B35" s="187"/>
      <c r="C35" s="188"/>
      <c r="D35" s="6" t="s">
        <v>13</v>
      </c>
      <c r="E35" s="35">
        <v>0</v>
      </c>
      <c r="F35" s="35">
        <v>0</v>
      </c>
      <c r="G35" s="35">
        <v>0.57999999999999996</v>
      </c>
      <c r="H35" s="35">
        <v>0.9</v>
      </c>
      <c r="I35" s="35">
        <v>1.1200000000000001</v>
      </c>
      <c r="J35" s="35">
        <v>1.24</v>
      </c>
      <c r="K35" s="35">
        <v>1.32</v>
      </c>
      <c r="L35" s="35">
        <v>1.46</v>
      </c>
      <c r="M35" s="35">
        <v>1.49</v>
      </c>
      <c r="N35" s="94"/>
      <c r="Q35" s="4"/>
      <c r="R35" s="4"/>
      <c r="S35" s="18"/>
      <c r="T35" s="18"/>
      <c r="U35" s="18"/>
      <c r="V35" s="4"/>
      <c r="W35" s="4"/>
      <c r="X35" s="4"/>
      <c r="Y35" s="176"/>
      <c r="AB35" s="30"/>
      <c r="AC35" s="30"/>
      <c r="AD35" s="4"/>
      <c r="AE35" s="29"/>
      <c r="AF35" s="25"/>
      <c r="AG35" s="25"/>
      <c r="AH35" s="25"/>
      <c r="AI35" s="25"/>
      <c r="AJ35" s="25"/>
      <c r="AK35" s="4"/>
      <c r="AL35" s="103" t="s">
        <v>36</v>
      </c>
      <c r="AM35" s="84" t="s">
        <v>89</v>
      </c>
      <c r="AN35" s="176"/>
      <c r="AO35" s="30"/>
      <c r="AP35" s="30"/>
      <c r="AQ35" s="30"/>
      <c r="AR35" s="30"/>
      <c r="AS35" s="4"/>
      <c r="AT35" s="29"/>
      <c r="AU35" s="29"/>
      <c r="AV35" s="46"/>
      <c r="AW35" s="41" t="s">
        <v>25</v>
      </c>
      <c r="AX35" s="41">
        <v>0</v>
      </c>
      <c r="AY35" s="50"/>
    </row>
    <row r="36" spans="1:51">
      <c r="A36" s="258"/>
      <c r="B36" s="189" t="s">
        <v>9</v>
      </c>
      <c r="C36" s="190"/>
      <c r="D36" s="7">
        <v>0.57999999999999996</v>
      </c>
      <c r="E36" s="191"/>
      <c r="F36" s="192"/>
      <c r="G36" s="192"/>
      <c r="H36" s="192"/>
      <c r="I36" s="192"/>
      <c r="J36" s="192"/>
      <c r="K36" s="48"/>
      <c r="L36" s="48"/>
      <c r="M36" s="48"/>
      <c r="N36" s="94"/>
      <c r="Q36" s="4"/>
      <c r="R36" s="4"/>
      <c r="S36" s="18"/>
      <c r="T36" s="18"/>
      <c r="U36" s="18"/>
      <c r="V36" s="4"/>
      <c r="W36" s="4"/>
      <c r="X36" s="4"/>
      <c r="Y36" s="176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103" t="s">
        <v>37</v>
      </c>
      <c r="AM36" s="84" t="s">
        <v>90</v>
      </c>
      <c r="AN36" s="176"/>
      <c r="AO36" s="156" t="s">
        <v>113</v>
      </c>
      <c r="AP36" s="157"/>
      <c r="AQ36" s="4"/>
      <c r="AR36" s="4"/>
      <c r="AS36" s="4"/>
      <c r="AT36" s="4"/>
      <c r="AU36" s="4"/>
      <c r="AV36" s="46"/>
      <c r="AW36" s="4"/>
      <c r="AX36" s="4"/>
      <c r="AY36" s="50"/>
    </row>
    <row r="37" spans="1:51" ht="30">
      <c r="A37" s="258"/>
      <c r="B37" s="52"/>
      <c r="C37" s="52"/>
      <c r="D37" s="52"/>
      <c r="E37" s="52"/>
      <c r="H37" s="52"/>
      <c r="I37" s="52"/>
      <c r="J37" s="52"/>
      <c r="K37" s="52"/>
      <c r="L37" s="52"/>
      <c r="M37" s="47"/>
      <c r="N37" s="94"/>
      <c r="Q37" s="4"/>
      <c r="R37" s="4"/>
      <c r="S37" s="18"/>
      <c r="T37" s="18"/>
      <c r="U37" s="18"/>
      <c r="V37" s="4"/>
      <c r="W37" s="4"/>
      <c r="X37" s="4"/>
      <c r="Y37" s="176"/>
      <c r="Z37" s="4"/>
      <c r="AC37" s="4"/>
      <c r="AD37" s="4"/>
      <c r="AE37" s="4"/>
      <c r="AF37" s="4"/>
      <c r="AG37" s="4"/>
      <c r="AH37" s="4"/>
      <c r="AI37" s="4"/>
      <c r="AJ37" s="4"/>
      <c r="AK37" s="4"/>
      <c r="AL37" s="58" t="s">
        <v>96</v>
      </c>
      <c r="AM37" s="56" t="s">
        <v>91</v>
      </c>
      <c r="AN37" s="176"/>
      <c r="AO37" s="44" t="s">
        <v>29</v>
      </c>
      <c r="AP37" s="44" t="s">
        <v>76</v>
      </c>
      <c r="AQ37" s="4"/>
      <c r="AR37" s="4"/>
      <c r="AS37" s="4"/>
      <c r="AT37" s="4"/>
      <c r="AU37" s="4"/>
      <c r="AV37" s="46"/>
      <c r="AW37" s="4"/>
      <c r="AX37" s="4"/>
      <c r="AY37" s="50"/>
    </row>
    <row r="38" spans="1:51" ht="30">
      <c r="A38" s="258"/>
      <c r="B38" s="161" t="s">
        <v>15</v>
      </c>
      <c r="C38" s="161"/>
      <c r="D38" s="161"/>
      <c r="E38" s="4"/>
      <c r="H38" s="4"/>
      <c r="I38" s="4"/>
      <c r="J38" s="4"/>
      <c r="K38" s="4"/>
      <c r="L38" s="4"/>
      <c r="M38" s="4"/>
      <c r="N38" s="94"/>
      <c r="Q38" s="4"/>
      <c r="R38" s="4"/>
      <c r="S38" s="18"/>
      <c r="T38" s="18"/>
      <c r="U38" s="18"/>
      <c r="V38" s="4"/>
      <c r="W38" s="4"/>
      <c r="X38" s="4"/>
      <c r="Y38" s="176"/>
      <c r="Z38" s="227" t="s">
        <v>182</v>
      </c>
      <c r="AA38" s="228"/>
      <c r="AC38" s="4"/>
      <c r="AD38" s="4"/>
      <c r="AE38" s="4"/>
      <c r="AF38" s="4"/>
      <c r="AG38" s="4"/>
      <c r="AH38" s="4"/>
      <c r="AI38" s="4"/>
      <c r="AJ38" s="4"/>
      <c r="AK38" s="4"/>
      <c r="AL38" s="103" t="s">
        <v>97</v>
      </c>
      <c r="AM38" s="84" t="s">
        <v>92</v>
      </c>
      <c r="AN38" s="176"/>
      <c r="AO38" s="44" t="s">
        <v>30</v>
      </c>
      <c r="AP38" s="44" t="s">
        <v>79</v>
      </c>
      <c r="AQ38" s="4"/>
      <c r="AR38" s="4"/>
      <c r="AS38" s="4"/>
      <c r="AT38" s="4"/>
      <c r="AU38" s="4"/>
      <c r="AV38" s="46"/>
      <c r="AW38" s="4"/>
      <c r="AX38" s="4"/>
      <c r="AY38" s="50"/>
    </row>
    <row r="39" spans="1:51" ht="30">
      <c r="A39" s="258"/>
      <c r="B39" s="5" t="s">
        <v>10</v>
      </c>
      <c r="C39" s="8">
        <f>(C32-3)/3</f>
        <v>0</v>
      </c>
      <c r="D39" s="77">
        <f>C39*100</f>
        <v>0</v>
      </c>
      <c r="E39" s="4"/>
      <c r="H39" s="4"/>
      <c r="I39" s="4"/>
      <c r="J39" s="4"/>
      <c r="K39" s="4"/>
      <c r="L39" s="4"/>
      <c r="M39" s="4"/>
      <c r="N39" s="94"/>
      <c r="Q39" s="4"/>
      <c r="R39" s="4"/>
      <c r="S39" s="18"/>
      <c r="T39" s="18"/>
      <c r="U39" s="18"/>
      <c r="V39" s="4"/>
      <c r="W39" s="4"/>
      <c r="X39" s="4"/>
      <c r="Y39" s="176"/>
      <c r="Z39" s="225" t="s">
        <v>226</v>
      </c>
      <c r="AA39" s="226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103" t="s">
        <v>98</v>
      </c>
      <c r="AM39" s="84" t="s">
        <v>93</v>
      </c>
      <c r="AN39" s="176"/>
      <c r="AO39" s="44" t="s">
        <v>31</v>
      </c>
      <c r="AP39" s="44" t="s">
        <v>82</v>
      </c>
      <c r="AQ39" s="4"/>
      <c r="AR39" s="4"/>
      <c r="AS39" s="4"/>
      <c r="AT39" s="4"/>
      <c r="AU39" s="4"/>
      <c r="AV39" s="46"/>
      <c r="AW39" s="4"/>
      <c r="AX39" s="4"/>
      <c r="AY39" s="50"/>
    </row>
    <row r="40" spans="1:51">
      <c r="A40" s="259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96"/>
      <c r="N40" s="49"/>
      <c r="O40" s="96"/>
      <c r="P40" s="96"/>
      <c r="Q40" s="96"/>
      <c r="R40" s="96"/>
      <c r="S40" s="79"/>
      <c r="T40" s="79"/>
      <c r="U40" s="79"/>
      <c r="V40" s="96"/>
      <c r="W40" s="96"/>
      <c r="X40" s="96"/>
      <c r="Y40" s="177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51"/>
    </row>
    <row r="42" spans="1:51" ht="20">
      <c r="A42" s="257"/>
      <c r="B42" s="168" t="s">
        <v>160</v>
      </c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9"/>
    </row>
    <row r="43" spans="1:51" ht="20">
      <c r="A43" s="258"/>
      <c r="B43" s="35" t="s">
        <v>0</v>
      </c>
      <c r="C43" s="35" t="s">
        <v>1</v>
      </c>
      <c r="D43" s="35" t="s">
        <v>2</v>
      </c>
      <c r="E43" s="35" t="s">
        <v>3</v>
      </c>
      <c r="F43" s="170" t="s">
        <v>8</v>
      </c>
      <c r="G43" s="35" t="s">
        <v>0</v>
      </c>
      <c r="H43" s="35" t="s">
        <v>1</v>
      </c>
      <c r="I43" s="35" t="s">
        <v>2</v>
      </c>
      <c r="J43" s="35" t="s">
        <v>3</v>
      </c>
      <c r="K43" s="35" t="s">
        <v>4</v>
      </c>
      <c r="L43" s="10" t="s">
        <v>5</v>
      </c>
      <c r="M43" s="23"/>
      <c r="N43" s="94"/>
      <c r="O43" s="156" t="s">
        <v>114</v>
      </c>
      <c r="P43" s="157"/>
      <c r="Q43" s="3"/>
      <c r="R43" s="171" t="s">
        <v>46</v>
      </c>
      <c r="S43" s="172"/>
      <c r="T43" s="172"/>
      <c r="U43" s="173"/>
      <c r="V43" s="3"/>
      <c r="W43" s="174" t="s">
        <v>52</v>
      </c>
      <c r="X43" s="175"/>
      <c r="Y43" s="176"/>
      <c r="Z43" s="178" t="s">
        <v>48</v>
      </c>
      <c r="AA43" s="179"/>
      <c r="AB43" s="179"/>
      <c r="AC43" s="180"/>
      <c r="AD43" s="3"/>
      <c r="AE43" s="178" t="s">
        <v>54</v>
      </c>
      <c r="AF43" s="179"/>
      <c r="AG43" s="179"/>
      <c r="AH43" s="179"/>
      <c r="AI43" s="179"/>
      <c r="AJ43" s="180"/>
      <c r="AK43" s="3"/>
      <c r="AL43" s="174" t="s">
        <v>55</v>
      </c>
      <c r="AM43" s="175"/>
      <c r="AN43" s="176"/>
      <c r="AO43" s="178" t="s">
        <v>49</v>
      </c>
      <c r="AP43" s="179"/>
      <c r="AQ43" s="179"/>
      <c r="AR43" s="180"/>
      <c r="AS43" s="4"/>
      <c r="AT43" s="174" t="s">
        <v>51</v>
      </c>
      <c r="AU43" s="175"/>
      <c r="AV43" s="36"/>
      <c r="AW43" s="174" t="s">
        <v>27</v>
      </c>
      <c r="AX43" s="175"/>
      <c r="AY43" s="50"/>
    </row>
    <row r="44" spans="1:51" ht="30">
      <c r="A44" s="258"/>
      <c r="B44" s="35" t="s">
        <v>1</v>
      </c>
      <c r="C44" s="2">
        <v>1</v>
      </c>
      <c r="D44" s="37">
        <v>3</v>
      </c>
      <c r="E44" s="37">
        <v>3</v>
      </c>
      <c r="F44" s="170"/>
      <c r="G44" s="35" t="s">
        <v>1</v>
      </c>
      <c r="H44" s="38">
        <f>C44/C47</f>
        <v>0.60000000000000009</v>
      </c>
      <c r="I44" s="37">
        <f>D44/D47</f>
        <v>0.6</v>
      </c>
      <c r="J44" s="37">
        <f>E44/E47</f>
        <v>0.6</v>
      </c>
      <c r="K44" s="37">
        <f>SUM(H44:J44)</f>
        <v>1.8000000000000003</v>
      </c>
      <c r="L44" s="2">
        <f>K44/C49</f>
        <v>0.60000000000000009</v>
      </c>
      <c r="M44" s="24"/>
      <c r="N44" s="94"/>
      <c r="O44" s="58" t="s">
        <v>17</v>
      </c>
      <c r="P44" s="56" t="s">
        <v>78</v>
      </c>
      <c r="Q44" s="18"/>
      <c r="R44" s="17" t="s">
        <v>26</v>
      </c>
      <c r="S44" s="35" t="s">
        <v>1</v>
      </c>
      <c r="T44" s="35" t="s">
        <v>2</v>
      </c>
      <c r="U44" s="35" t="s">
        <v>3</v>
      </c>
      <c r="V44" s="13"/>
      <c r="W44" s="32" t="s">
        <v>26</v>
      </c>
      <c r="X44" s="97" t="s">
        <v>53</v>
      </c>
      <c r="Y44" s="176"/>
      <c r="Z44" s="35" t="s">
        <v>32</v>
      </c>
      <c r="AA44" s="98" t="s">
        <v>47</v>
      </c>
      <c r="AB44" s="178" t="s">
        <v>43</v>
      </c>
      <c r="AC44" s="180"/>
      <c r="AD44" s="4"/>
      <c r="AE44" s="10" t="s">
        <v>26</v>
      </c>
      <c r="AF44" s="35" t="s">
        <v>35</v>
      </c>
      <c r="AG44" s="35" t="s">
        <v>36</v>
      </c>
      <c r="AH44" s="35" t="s">
        <v>37</v>
      </c>
      <c r="AI44" s="35" t="s">
        <v>97</v>
      </c>
      <c r="AJ44" s="35" t="s">
        <v>98</v>
      </c>
      <c r="AK44" s="4"/>
      <c r="AL44" s="10" t="s">
        <v>26</v>
      </c>
      <c r="AM44" s="97" t="s">
        <v>53</v>
      </c>
      <c r="AN44" s="176"/>
      <c r="AO44" s="10" t="s">
        <v>28</v>
      </c>
      <c r="AP44" s="10" t="s">
        <v>47</v>
      </c>
      <c r="AQ44" s="181" t="s">
        <v>43</v>
      </c>
      <c r="AR44" s="182"/>
      <c r="AS44" s="4"/>
      <c r="AT44" s="35" t="s">
        <v>26</v>
      </c>
      <c r="AU44" s="97" t="s">
        <v>53</v>
      </c>
      <c r="AV44" s="36"/>
      <c r="AW44" s="98" t="s">
        <v>26</v>
      </c>
      <c r="AX44" s="98" t="s">
        <v>50</v>
      </c>
      <c r="AY44" s="50"/>
    </row>
    <row r="45" spans="1:51">
      <c r="A45" s="258"/>
      <c r="B45" s="35" t="s">
        <v>2</v>
      </c>
      <c r="C45" s="37">
        <f>1/D44</f>
        <v>0.33333333333333331</v>
      </c>
      <c r="D45" s="2">
        <v>1</v>
      </c>
      <c r="E45" s="37">
        <v>1</v>
      </c>
      <c r="F45" s="170"/>
      <c r="G45" s="35" t="s">
        <v>2</v>
      </c>
      <c r="H45" s="37">
        <f>C45/C47</f>
        <v>0.2</v>
      </c>
      <c r="I45" s="38">
        <f>D45/D47</f>
        <v>0.2</v>
      </c>
      <c r="J45" s="37">
        <f>E45/E47</f>
        <v>0.2</v>
      </c>
      <c r="K45" s="37">
        <f>SUM(H45:J45)</f>
        <v>0.60000000000000009</v>
      </c>
      <c r="L45" s="2">
        <f>K45/C49</f>
        <v>0.20000000000000004</v>
      </c>
      <c r="M45" s="24"/>
      <c r="N45" s="94"/>
      <c r="O45" s="58" t="s">
        <v>18</v>
      </c>
      <c r="P45" s="56" t="s">
        <v>77</v>
      </c>
      <c r="Q45" s="18"/>
      <c r="R45" s="11" t="s">
        <v>17</v>
      </c>
      <c r="S45" s="9">
        <v>1</v>
      </c>
      <c r="T45" s="9">
        <v>-0.5</v>
      </c>
      <c r="U45" s="9">
        <v>0</v>
      </c>
      <c r="V45" s="3"/>
      <c r="W45" s="11" t="s">
        <v>17</v>
      </c>
      <c r="X45" s="1">
        <f>(S45*L44)+(T45*L45)+(U45*L46)</f>
        <v>0.50000000000000011</v>
      </c>
      <c r="Y45" s="176"/>
      <c r="Z45" s="15" t="s">
        <v>34</v>
      </c>
      <c r="AA45" s="15">
        <v>2</v>
      </c>
      <c r="AB45" s="15">
        <f>1/(1+AA45)</f>
        <v>0.33333333333333331</v>
      </c>
      <c r="AC45" s="15"/>
      <c r="AD45" s="4"/>
      <c r="AE45" s="11" t="s">
        <v>17</v>
      </c>
      <c r="AF45" s="28">
        <v>0</v>
      </c>
      <c r="AG45" s="28">
        <v>0</v>
      </c>
      <c r="AH45" s="28">
        <v>-1</v>
      </c>
      <c r="AI45" s="28">
        <v>0</v>
      </c>
      <c r="AJ45" s="28">
        <v>1</v>
      </c>
      <c r="AK45" s="4"/>
      <c r="AL45" s="11" t="s">
        <v>17</v>
      </c>
      <c r="AM45" s="1">
        <f>(AF45*AC46)+(AG45*AC47)+(AC48*AH45)+(AI45*AC50)+(AC51*AJ45)</f>
        <v>0.16666666666666669</v>
      </c>
      <c r="AN45" s="176"/>
      <c r="AO45" s="15" t="s">
        <v>29</v>
      </c>
      <c r="AP45" s="15">
        <v>2</v>
      </c>
      <c r="AQ45" s="15">
        <f>1/(1+AP45)</f>
        <v>0.33333333333333331</v>
      </c>
      <c r="AR45" s="15"/>
      <c r="AS45" s="4"/>
      <c r="AT45" s="11" t="s">
        <v>17</v>
      </c>
      <c r="AU45" s="1">
        <f>AR46</f>
        <v>0.33333333333333331</v>
      </c>
      <c r="AV45" s="36"/>
      <c r="AW45" s="40" t="s">
        <v>63</v>
      </c>
      <c r="AX45" s="40">
        <v>0</v>
      </c>
      <c r="AY45" s="50"/>
    </row>
    <row r="46" spans="1:51" ht="30">
      <c r="A46" s="258"/>
      <c r="B46" s="35" t="s">
        <v>3</v>
      </c>
      <c r="C46" s="37">
        <f>1/E44</f>
        <v>0.33333333333333331</v>
      </c>
      <c r="D46" s="37">
        <f>1/E45</f>
        <v>1</v>
      </c>
      <c r="E46" s="2">
        <v>1</v>
      </c>
      <c r="F46" s="170"/>
      <c r="G46" s="35" t="s">
        <v>3</v>
      </c>
      <c r="H46" s="37">
        <f>C46/C47</f>
        <v>0.2</v>
      </c>
      <c r="I46" s="37">
        <f>D46/D47</f>
        <v>0.2</v>
      </c>
      <c r="J46" s="38">
        <f>E46/E47</f>
        <v>0.2</v>
      </c>
      <c r="K46" s="37">
        <f>SUM(H46:J46)</f>
        <v>0.60000000000000009</v>
      </c>
      <c r="L46" s="2">
        <f>K46/C49</f>
        <v>0.20000000000000004</v>
      </c>
      <c r="M46" s="24"/>
      <c r="N46" s="94"/>
      <c r="O46" s="58" t="s">
        <v>20</v>
      </c>
      <c r="P46" s="56" t="s">
        <v>80</v>
      </c>
      <c r="Q46" s="18"/>
      <c r="R46" s="11" t="s">
        <v>18</v>
      </c>
      <c r="S46" s="9">
        <v>-0.5</v>
      </c>
      <c r="T46" s="9">
        <v>1</v>
      </c>
      <c r="U46" s="9">
        <v>0</v>
      </c>
      <c r="V46" s="19"/>
      <c r="W46" s="11" t="s">
        <v>18</v>
      </c>
      <c r="X46" s="1">
        <f>(S46*L44)+(T46*L45)+(U46*L46)</f>
        <v>-0.1</v>
      </c>
      <c r="Y46" s="176"/>
      <c r="Z46" s="16" t="s">
        <v>35</v>
      </c>
      <c r="AA46" s="16" t="s">
        <v>44</v>
      </c>
      <c r="AB46" s="16">
        <v>1</v>
      </c>
      <c r="AC46" s="16">
        <f>AB46*AB45</f>
        <v>0.33333333333333331</v>
      </c>
      <c r="AD46" s="4"/>
      <c r="AE46" s="11" t="s">
        <v>18</v>
      </c>
      <c r="AF46" s="28">
        <v>0</v>
      </c>
      <c r="AG46" s="28">
        <v>0</v>
      </c>
      <c r="AH46" s="28">
        <v>1</v>
      </c>
      <c r="AI46" s="28">
        <v>0</v>
      </c>
      <c r="AJ46" s="28">
        <v>-1</v>
      </c>
      <c r="AK46" s="4"/>
      <c r="AL46" s="11" t="s">
        <v>18</v>
      </c>
      <c r="AM46" s="1">
        <f>(AF46*AC46)+(AG46*AC47)+(AC48*AH46)+(AI46*AC50)+(AC51*AJ46)</f>
        <v>-0.16666666666666669</v>
      </c>
      <c r="AN46" s="176"/>
      <c r="AO46" s="16" t="s">
        <v>45</v>
      </c>
      <c r="AP46" s="16" t="s">
        <v>44</v>
      </c>
      <c r="AQ46" s="16">
        <v>1</v>
      </c>
      <c r="AR46" s="16">
        <f>AQ46*AQ45</f>
        <v>0.33333333333333331</v>
      </c>
      <c r="AS46" s="4"/>
      <c r="AT46" s="11" t="s">
        <v>18</v>
      </c>
      <c r="AU46" s="1">
        <f>AR47</f>
        <v>0.33333333333333331</v>
      </c>
      <c r="AV46" s="36"/>
      <c r="AW46" s="40" t="s">
        <v>16</v>
      </c>
      <c r="AX46" s="41">
        <v>0</v>
      </c>
      <c r="AY46" s="50"/>
    </row>
    <row r="47" spans="1:51">
      <c r="A47" s="258"/>
      <c r="B47" s="97" t="s">
        <v>4</v>
      </c>
      <c r="C47" s="39">
        <f>SUM(C44:C46)</f>
        <v>1.6666666666666665</v>
      </c>
      <c r="D47" s="39">
        <f>SUM(D44:D46)</f>
        <v>5</v>
      </c>
      <c r="E47" s="39">
        <f>SUM(E44:E46)</f>
        <v>5</v>
      </c>
      <c r="F47" s="170"/>
      <c r="G47" s="97" t="s">
        <v>4</v>
      </c>
      <c r="H47" s="39">
        <f>SUM(H44:H46)</f>
        <v>1</v>
      </c>
      <c r="I47" s="39">
        <f>SUM(I44:I46)</f>
        <v>1</v>
      </c>
      <c r="J47" s="39">
        <f>SUM(J44:J46)</f>
        <v>1</v>
      </c>
      <c r="K47" s="39">
        <f>SUM(K44:K46)</f>
        <v>3.0000000000000004</v>
      </c>
      <c r="L47" s="39">
        <f>SUM(L44:L46)</f>
        <v>1.0000000000000002</v>
      </c>
      <c r="M47" s="25"/>
      <c r="N47" s="94"/>
      <c r="O47" s="58" t="s">
        <v>21</v>
      </c>
      <c r="P47" s="56" t="s">
        <v>81</v>
      </c>
      <c r="Q47" s="18"/>
      <c r="R47" s="11" t="s">
        <v>20</v>
      </c>
      <c r="S47" s="9">
        <v>0</v>
      </c>
      <c r="T47" s="9">
        <v>0.5</v>
      </c>
      <c r="U47" s="9">
        <v>0</v>
      </c>
      <c r="V47" s="19"/>
      <c r="W47" s="11" t="s">
        <v>20</v>
      </c>
      <c r="X47" s="1">
        <f>(S47*L44)+(T47*L45)+(U47*L46)</f>
        <v>0.10000000000000002</v>
      </c>
      <c r="Y47" s="176"/>
      <c r="Z47" s="16" t="s">
        <v>36</v>
      </c>
      <c r="AA47" s="16" t="s">
        <v>44</v>
      </c>
      <c r="AB47" s="16">
        <v>1</v>
      </c>
      <c r="AC47" s="16">
        <f>AB47*AB45</f>
        <v>0.33333333333333331</v>
      </c>
      <c r="AD47" s="4"/>
      <c r="AE47" s="11" t="s">
        <v>20</v>
      </c>
      <c r="AF47" s="28">
        <v>0</v>
      </c>
      <c r="AG47" s="28">
        <v>0</v>
      </c>
      <c r="AH47" s="28">
        <v>1</v>
      </c>
      <c r="AI47" s="28">
        <v>0</v>
      </c>
      <c r="AJ47" s="28">
        <v>0</v>
      </c>
      <c r="AK47" s="4"/>
      <c r="AL47" s="11" t="s">
        <v>20</v>
      </c>
      <c r="AM47" s="1">
        <f>(AF47*AC46)+(AG47*AC47)+(AH47*AC48)+(AI47*AC50)+(AJ47*AC51)</f>
        <v>0.33333333333333331</v>
      </c>
      <c r="AN47" s="176"/>
      <c r="AO47" s="16" t="s">
        <v>58</v>
      </c>
      <c r="AP47" s="16" t="s">
        <v>44</v>
      </c>
      <c r="AQ47" s="16">
        <v>1</v>
      </c>
      <c r="AR47" s="16">
        <f>AQ47*AQ45</f>
        <v>0.33333333333333331</v>
      </c>
      <c r="AS47" s="4"/>
      <c r="AT47" s="11" t="s">
        <v>20</v>
      </c>
      <c r="AU47" s="1">
        <f>AR49</f>
        <v>0.25</v>
      </c>
      <c r="AV47" s="36"/>
      <c r="AW47" s="42" t="s">
        <v>17</v>
      </c>
      <c r="AX47" s="42">
        <f>X45+AM45+AU45</f>
        <v>1</v>
      </c>
      <c r="AY47" s="50"/>
    </row>
    <row r="48" spans="1:51" ht="45">
      <c r="A48" s="258"/>
      <c r="B48" s="54"/>
      <c r="C48" s="54"/>
      <c r="D48" s="54"/>
      <c r="E48" s="54"/>
      <c r="F48" s="54"/>
      <c r="G48" s="54"/>
      <c r="H48" s="54"/>
      <c r="I48" s="54"/>
      <c r="J48" s="54"/>
      <c r="M48" s="47"/>
      <c r="N48" s="94"/>
      <c r="O48" s="58" t="s">
        <v>23</v>
      </c>
      <c r="P48" s="56" t="s">
        <v>83</v>
      </c>
      <c r="Q48" s="4"/>
      <c r="R48" s="11" t="s">
        <v>21</v>
      </c>
      <c r="S48" s="9">
        <v>0</v>
      </c>
      <c r="T48" s="9">
        <v>-0.5</v>
      </c>
      <c r="U48" s="9">
        <v>0</v>
      </c>
      <c r="V48" s="19"/>
      <c r="W48" s="11" t="s">
        <v>21</v>
      </c>
      <c r="X48" s="1">
        <f>(S48*L44)+(T48*L45)+(U48*L46)</f>
        <v>-0.10000000000000002</v>
      </c>
      <c r="Y48" s="176"/>
      <c r="Z48" s="16" t="s">
        <v>37</v>
      </c>
      <c r="AA48" s="16" t="s">
        <v>44</v>
      </c>
      <c r="AB48" s="16">
        <v>1</v>
      </c>
      <c r="AC48" s="16">
        <f>AB48*AB45</f>
        <v>0.33333333333333331</v>
      </c>
      <c r="AD48" s="4"/>
      <c r="AE48" s="11" t="s">
        <v>21</v>
      </c>
      <c r="AF48" s="28">
        <v>0</v>
      </c>
      <c r="AG48" s="28">
        <v>0</v>
      </c>
      <c r="AH48" s="28">
        <v>-1</v>
      </c>
      <c r="AI48" s="28">
        <v>0</v>
      </c>
      <c r="AJ48" s="28">
        <v>0</v>
      </c>
      <c r="AK48" s="4"/>
      <c r="AL48" s="11" t="s">
        <v>21</v>
      </c>
      <c r="AM48" s="1">
        <f>(AF48*AC46)+(AG48*AC47)+(AH48*AC48)+(AI48*AC50)+(AJ48*AC51)</f>
        <v>-0.33333333333333331</v>
      </c>
      <c r="AN48" s="176"/>
      <c r="AO48" s="15" t="s">
        <v>30</v>
      </c>
      <c r="AP48" s="15">
        <v>3</v>
      </c>
      <c r="AQ48" s="15">
        <f>1/(1+AP48)</f>
        <v>0.25</v>
      </c>
      <c r="AR48" s="15"/>
      <c r="AS48" s="4"/>
      <c r="AT48" s="11" t="s">
        <v>21</v>
      </c>
      <c r="AU48" s="1">
        <f>AR50</f>
        <v>0.25</v>
      </c>
      <c r="AV48" s="36"/>
      <c r="AW48" s="42" t="s">
        <v>18</v>
      </c>
      <c r="AX48" s="42">
        <f>X46+AM46++AU46</f>
        <v>6.6666666666666596E-2</v>
      </c>
      <c r="AY48" s="50"/>
    </row>
    <row r="49" spans="1:51" ht="30">
      <c r="A49" s="258"/>
      <c r="B49" s="98" t="s">
        <v>6</v>
      </c>
      <c r="C49" s="35">
        <v>3</v>
      </c>
      <c r="D49" s="4"/>
      <c r="E49" s="4"/>
      <c r="F49" s="4"/>
      <c r="G49" s="4"/>
      <c r="H49" s="4"/>
      <c r="I49" s="4"/>
      <c r="J49" s="4"/>
      <c r="M49" s="4"/>
      <c r="N49" s="94"/>
      <c r="O49" s="58" t="s">
        <v>24</v>
      </c>
      <c r="P49" s="56" t="s">
        <v>84</v>
      </c>
      <c r="Q49" s="4"/>
      <c r="R49" s="11" t="s">
        <v>23</v>
      </c>
      <c r="S49" s="9">
        <v>1</v>
      </c>
      <c r="T49" s="9">
        <v>0</v>
      </c>
      <c r="U49" s="9">
        <v>-0.5</v>
      </c>
      <c r="V49" s="19"/>
      <c r="W49" s="11" t="s">
        <v>23</v>
      </c>
      <c r="X49" s="1">
        <f>(S49*L44)+(T49*L45)+(U49*L46)</f>
        <v>0.50000000000000011</v>
      </c>
      <c r="Y49" s="176"/>
      <c r="Z49" s="31" t="s">
        <v>96</v>
      </c>
      <c r="AA49" s="31">
        <v>1</v>
      </c>
      <c r="AB49" s="31">
        <f>1/(1+AA49)</f>
        <v>0.5</v>
      </c>
      <c r="AC49" s="31"/>
      <c r="AD49" s="4"/>
      <c r="AE49" s="11" t="s">
        <v>23</v>
      </c>
      <c r="AF49" s="28">
        <v>0</v>
      </c>
      <c r="AG49" s="28">
        <v>0</v>
      </c>
      <c r="AH49" s="28">
        <v>0</v>
      </c>
      <c r="AI49" s="28">
        <v>0</v>
      </c>
      <c r="AJ49" s="28">
        <v>1</v>
      </c>
      <c r="AK49" s="4"/>
      <c r="AL49" s="11" t="s">
        <v>23</v>
      </c>
      <c r="AM49" s="1">
        <f>(AC46*AF49)+(AG49*AC47)+(AC48*AH49)+(AI49*AC50)+(AC51*AJ49)</f>
        <v>0.5</v>
      </c>
      <c r="AN49" s="176"/>
      <c r="AO49" s="16" t="s">
        <v>59</v>
      </c>
      <c r="AP49" s="16" t="s">
        <v>44</v>
      </c>
      <c r="AQ49" s="16">
        <v>1</v>
      </c>
      <c r="AR49" s="16">
        <f>AQ49*AQ48</f>
        <v>0.25</v>
      </c>
      <c r="AS49" s="4"/>
      <c r="AT49" s="11" t="s">
        <v>23</v>
      </c>
      <c r="AU49" s="1">
        <f>AR52</f>
        <v>0.5</v>
      </c>
      <c r="AV49" s="36"/>
      <c r="AW49" s="41" t="s">
        <v>19</v>
      </c>
      <c r="AX49" s="41">
        <v>0</v>
      </c>
      <c r="AY49" s="50"/>
    </row>
    <row r="50" spans="1:51">
      <c r="A50" s="258"/>
      <c r="B50" s="53"/>
      <c r="C50" s="53"/>
      <c r="D50" s="53"/>
      <c r="E50" s="53"/>
      <c r="F50" s="53"/>
      <c r="G50" s="53"/>
      <c r="H50" s="53"/>
      <c r="I50" s="53"/>
      <c r="J50" s="53"/>
      <c r="M50" s="26"/>
      <c r="N50" s="94"/>
      <c r="O50" s="4"/>
      <c r="P50" s="4"/>
      <c r="Q50" s="4"/>
      <c r="R50" s="11" t="s">
        <v>24</v>
      </c>
      <c r="S50" s="9">
        <v>-0.5</v>
      </c>
      <c r="T50" s="9">
        <v>0</v>
      </c>
      <c r="U50" s="9">
        <v>1</v>
      </c>
      <c r="V50" s="19"/>
      <c r="W50" s="11" t="s">
        <v>24</v>
      </c>
      <c r="X50" s="1">
        <f>(S50*L44)+(T50*67)+(U50*L46)</f>
        <v>-0.1</v>
      </c>
      <c r="Y50" s="176"/>
      <c r="Z50" s="16" t="s">
        <v>97</v>
      </c>
      <c r="AA50" s="16" t="s">
        <v>44</v>
      </c>
      <c r="AB50" s="16">
        <v>1</v>
      </c>
      <c r="AC50" s="16">
        <f>AB50*AB49</f>
        <v>0.5</v>
      </c>
      <c r="AD50" s="4"/>
      <c r="AE50" s="11" t="s">
        <v>24</v>
      </c>
      <c r="AF50" s="28">
        <v>0</v>
      </c>
      <c r="AG50" s="28">
        <v>0</v>
      </c>
      <c r="AH50" s="28">
        <v>0</v>
      </c>
      <c r="AI50" s="28">
        <v>0</v>
      </c>
      <c r="AJ50" s="28">
        <v>-1</v>
      </c>
      <c r="AK50" s="4"/>
      <c r="AL50" s="11" t="s">
        <v>24</v>
      </c>
      <c r="AM50" s="1">
        <f>(AC46*AF50)+(AC47*AG50)+(AC48*AH50)+(AI50*AC50)+(AC51*AJ50)</f>
        <v>-0.5</v>
      </c>
      <c r="AN50" s="176"/>
      <c r="AO50" s="16" t="s">
        <v>60</v>
      </c>
      <c r="AP50" s="16" t="s">
        <v>44</v>
      </c>
      <c r="AQ50" s="16">
        <v>1</v>
      </c>
      <c r="AR50" s="16">
        <f>AQ50*AQ48</f>
        <v>0.25</v>
      </c>
      <c r="AS50" s="4"/>
      <c r="AT50" s="11" t="s">
        <v>24</v>
      </c>
      <c r="AU50" s="1">
        <f>AR53</f>
        <v>0.5</v>
      </c>
      <c r="AV50" s="36"/>
      <c r="AW50" s="42" t="s">
        <v>20</v>
      </c>
      <c r="AX50" s="42">
        <f>X47+AM47+AU47</f>
        <v>0.68333333333333335</v>
      </c>
      <c r="AY50" s="50"/>
    </row>
    <row r="51" spans="1:51">
      <c r="A51" s="258"/>
      <c r="B51" s="183" t="s">
        <v>14</v>
      </c>
      <c r="C51" s="183"/>
      <c r="D51" s="4"/>
      <c r="E51" s="35" t="s">
        <v>38</v>
      </c>
      <c r="F51" s="35" t="s">
        <v>39</v>
      </c>
      <c r="G51" s="35" t="s">
        <v>40</v>
      </c>
      <c r="H51" s="10" t="s">
        <v>41</v>
      </c>
      <c r="I51" s="10" t="s">
        <v>42</v>
      </c>
      <c r="J51" s="4"/>
      <c r="M51" s="4"/>
      <c r="N51" s="94"/>
      <c r="O51" s="156" t="s">
        <v>112</v>
      </c>
      <c r="P51" s="157"/>
      <c r="Q51" s="4"/>
      <c r="R51" s="33"/>
      <c r="S51" s="25"/>
      <c r="T51" s="25"/>
      <c r="U51" s="25"/>
      <c r="V51" s="30"/>
      <c r="W51" s="29"/>
      <c r="X51" s="29"/>
      <c r="Y51" s="176"/>
      <c r="Z51" s="16" t="s">
        <v>98</v>
      </c>
      <c r="AA51" s="16" t="s">
        <v>44</v>
      </c>
      <c r="AB51" s="16">
        <v>1</v>
      </c>
      <c r="AC51" s="16">
        <f>AB51*AB49</f>
        <v>0.5</v>
      </c>
      <c r="AD51" s="4"/>
      <c r="AE51" s="29"/>
      <c r="AF51" s="25"/>
      <c r="AG51" s="25"/>
      <c r="AH51" s="25"/>
      <c r="AI51" s="25"/>
      <c r="AJ51" s="25"/>
      <c r="AK51" s="4"/>
      <c r="AL51" s="29"/>
      <c r="AM51" s="29"/>
      <c r="AN51" s="176"/>
      <c r="AO51" s="15" t="s">
        <v>31</v>
      </c>
      <c r="AP51" s="15">
        <v>1</v>
      </c>
      <c r="AQ51" s="15">
        <f>1/(1+AP51)</f>
        <v>0.5</v>
      </c>
      <c r="AR51" s="15"/>
      <c r="AS51" s="4"/>
      <c r="AT51" s="29"/>
      <c r="AU51" s="29"/>
      <c r="AV51" s="46"/>
      <c r="AW51" s="42" t="s">
        <v>21</v>
      </c>
      <c r="AX51" s="42">
        <f>X48+AM48+AU48</f>
        <v>-0.18333333333333335</v>
      </c>
      <c r="AY51" s="50"/>
    </row>
    <row r="52" spans="1:51" ht="30">
      <c r="A52" s="258"/>
      <c r="B52" s="98" t="s">
        <v>7</v>
      </c>
      <c r="C52" s="76">
        <f>SUM(L44*C47,L45*D47,L46*E47)</f>
        <v>3</v>
      </c>
      <c r="D52" s="4"/>
      <c r="E52" s="35">
        <v>1</v>
      </c>
      <c r="F52" s="35">
        <v>3</v>
      </c>
      <c r="G52" s="35">
        <v>5</v>
      </c>
      <c r="H52" s="35">
        <v>7</v>
      </c>
      <c r="I52" s="35">
        <v>9</v>
      </c>
      <c r="J52" s="4"/>
      <c r="M52" s="4"/>
      <c r="N52" s="94"/>
      <c r="O52" s="57" t="s">
        <v>99</v>
      </c>
      <c r="P52" s="56" t="s">
        <v>102</v>
      </c>
      <c r="Q52" s="4"/>
      <c r="R52" s="33"/>
      <c r="S52" s="25"/>
      <c r="T52" s="25"/>
      <c r="U52" s="25"/>
      <c r="V52" s="30"/>
      <c r="W52" s="29"/>
      <c r="X52" s="29"/>
      <c r="Y52" s="176"/>
      <c r="Z52" s="30"/>
      <c r="AA52" s="30"/>
      <c r="AB52" s="30"/>
      <c r="AC52" s="30"/>
      <c r="AD52" s="4"/>
      <c r="AE52" s="29"/>
      <c r="AF52" s="25"/>
      <c r="AG52" s="25"/>
      <c r="AH52" s="25"/>
      <c r="AI52" s="25"/>
      <c r="AJ52" s="25"/>
      <c r="AK52" s="4"/>
      <c r="AL52" s="156" t="s">
        <v>115</v>
      </c>
      <c r="AM52" s="157"/>
      <c r="AN52" s="176"/>
      <c r="AO52" s="16" t="s">
        <v>61</v>
      </c>
      <c r="AP52" s="16" t="s">
        <v>44</v>
      </c>
      <c r="AQ52" s="16">
        <v>1</v>
      </c>
      <c r="AR52" s="16">
        <f>AQ52*AQ51</f>
        <v>0.5</v>
      </c>
      <c r="AS52" s="4"/>
      <c r="AT52" s="29"/>
      <c r="AU52" s="29"/>
      <c r="AV52" s="46"/>
      <c r="AW52" s="41" t="s">
        <v>22</v>
      </c>
      <c r="AX52" s="41">
        <v>0</v>
      </c>
      <c r="AY52" s="50"/>
    </row>
    <row r="53" spans="1:51" ht="30">
      <c r="A53" s="258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26"/>
      <c r="N53" s="94"/>
      <c r="O53" s="57" t="s">
        <v>100</v>
      </c>
      <c r="P53" s="56" t="s">
        <v>103</v>
      </c>
      <c r="Q53" s="4"/>
      <c r="R53" s="4"/>
      <c r="S53" s="18"/>
      <c r="T53" s="18"/>
      <c r="U53" s="18"/>
      <c r="V53" s="19"/>
      <c r="W53" s="4"/>
      <c r="X53" s="4"/>
      <c r="Y53" s="176"/>
      <c r="Z53" s="30"/>
      <c r="AA53" s="30"/>
      <c r="AB53" s="30"/>
      <c r="AC53" s="30"/>
      <c r="AD53" s="4"/>
      <c r="AE53" s="29"/>
      <c r="AF53" s="25"/>
      <c r="AG53" s="25"/>
      <c r="AH53" s="25"/>
      <c r="AI53" s="25"/>
      <c r="AJ53" s="25"/>
      <c r="AK53" s="4"/>
      <c r="AL53" s="58" t="s">
        <v>34</v>
      </c>
      <c r="AM53" s="56" t="s">
        <v>87</v>
      </c>
      <c r="AN53" s="176"/>
      <c r="AO53" s="16" t="s">
        <v>62</v>
      </c>
      <c r="AP53" s="16" t="s">
        <v>44</v>
      </c>
      <c r="AQ53" s="16">
        <v>1</v>
      </c>
      <c r="AR53" s="16">
        <f>AQ53*AQ51</f>
        <v>0.5</v>
      </c>
      <c r="AS53" s="4"/>
      <c r="AT53" s="29"/>
      <c r="AU53" s="29"/>
      <c r="AV53" s="46"/>
      <c r="AW53" s="42" t="s">
        <v>23</v>
      </c>
      <c r="AX53" s="42">
        <f>X49+AM49+AU49</f>
        <v>1.5</v>
      </c>
      <c r="AY53" s="50"/>
    </row>
    <row r="54" spans="1:51" ht="30">
      <c r="A54" s="258"/>
      <c r="B54" s="185" t="s">
        <v>11</v>
      </c>
      <c r="C54" s="186"/>
      <c r="D54" s="6" t="s">
        <v>12</v>
      </c>
      <c r="E54" s="6">
        <v>1</v>
      </c>
      <c r="F54" s="6">
        <v>2</v>
      </c>
      <c r="G54" s="6">
        <v>3</v>
      </c>
      <c r="H54" s="6">
        <v>4</v>
      </c>
      <c r="I54" s="6">
        <v>5</v>
      </c>
      <c r="J54" s="6">
        <v>6</v>
      </c>
      <c r="K54" s="6">
        <v>7</v>
      </c>
      <c r="L54" s="6">
        <v>9</v>
      </c>
      <c r="M54" s="6">
        <v>10</v>
      </c>
      <c r="N54" s="94"/>
      <c r="O54" s="57" t="s">
        <v>101</v>
      </c>
      <c r="P54" s="56" t="s">
        <v>104</v>
      </c>
      <c r="Q54" s="4"/>
      <c r="R54" s="4"/>
      <c r="S54" s="18"/>
      <c r="T54" s="18"/>
      <c r="U54" s="18"/>
      <c r="V54" s="4"/>
      <c r="W54" s="4"/>
      <c r="X54" s="4"/>
      <c r="Y54" s="176"/>
      <c r="AB54" s="30"/>
      <c r="AC54" s="30"/>
      <c r="AD54" s="4"/>
      <c r="AE54" s="29"/>
      <c r="AF54" s="25"/>
      <c r="AG54" s="25"/>
      <c r="AH54" s="25"/>
      <c r="AI54" s="25"/>
      <c r="AJ54" s="25"/>
      <c r="AK54" s="4"/>
      <c r="AL54" s="103" t="s">
        <v>35</v>
      </c>
      <c r="AM54" s="84" t="s">
        <v>88</v>
      </c>
      <c r="AN54" s="176"/>
      <c r="AO54" s="19"/>
      <c r="AP54" s="19"/>
      <c r="AQ54" s="19"/>
      <c r="AR54" s="19"/>
      <c r="AS54" s="4"/>
      <c r="AT54" s="29"/>
      <c r="AU54" s="29"/>
      <c r="AV54" s="46"/>
      <c r="AW54" s="42" t="s">
        <v>24</v>
      </c>
      <c r="AX54" s="42">
        <f>X50+AM50+AU50</f>
        <v>-9.9999999999999978E-2</v>
      </c>
      <c r="AY54" s="50"/>
    </row>
    <row r="55" spans="1:51">
      <c r="A55" s="258"/>
      <c r="B55" s="187"/>
      <c r="C55" s="188"/>
      <c r="D55" s="6" t="s">
        <v>13</v>
      </c>
      <c r="E55" s="35">
        <v>0</v>
      </c>
      <c r="F55" s="35">
        <v>0</v>
      </c>
      <c r="G55" s="35">
        <v>0.57999999999999996</v>
      </c>
      <c r="H55" s="35">
        <v>0.9</v>
      </c>
      <c r="I55" s="35">
        <v>1.1200000000000001</v>
      </c>
      <c r="J55" s="35">
        <v>1.24</v>
      </c>
      <c r="K55" s="35">
        <v>1.32</v>
      </c>
      <c r="L55" s="35">
        <v>1.46</v>
      </c>
      <c r="M55" s="35">
        <v>1.49</v>
      </c>
      <c r="N55" s="94"/>
      <c r="Q55" s="4"/>
      <c r="R55" s="4"/>
      <c r="S55" s="18"/>
      <c r="T55" s="18"/>
      <c r="U55" s="18"/>
      <c r="V55" s="4"/>
      <c r="W55" s="4"/>
      <c r="X55" s="4"/>
      <c r="Y55" s="176"/>
      <c r="AB55" s="30"/>
      <c r="AC55" s="30"/>
      <c r="AD55" s="4"/>
      <c r="AE55" s="29"/>
      <c r="AF55" s="25"/>
      <c r="AG55" s="25"/>
      <c r="AH55" s="25"/>
      <c r="AI55" s="25"/>
      <c r="AJ55" s="25"/>
      <c r="AK55" s="4"/>
      <c r="AL55" s="103" t="s">
        <v>36</v>
      </c>
      <c r="AM55" s="84" t="s">
        <v>89</v>
      </c>
      <c r="AN55" s="176"/>
      <c r="AO55" s="30"/>
      <c r="AP55" s="30"/>
      <c r="AQ55" s="30"/>
      <c r="AR55" s="30"/>
      <c r="AS55" s="4"/>
      <c r="AT55" s="29"/>
      <c r="AU55" s="29"/>
      <c r="AV55" s="46"/>
      <c r="AW55" s="41" t="s">
        <v>25</v>
      </c>
      <c r="AX55" s="41">
        <v>0</v>
      </c>
      <c r="AY55" s="50"/>
    </row>
    <row r="56" spans="1:51">
      <c r="A56" s="258"/>
      <c r="B56" s="189" t="s">
        <v>9</v>
      </c>
      <c r="C56" s="190"/>
      <c r="D56" s="7">
        <v>0.57999999999999996</v>
      </c>
      <c r="E56" s="191"/>
      <c r="F56" s="192"/>
      <c r="G56" s="192"/>
      <c r="H56" s="192"/>
      <c r="I56" s="192"/>
      <c r="J56" s="192"/>
      <c r="K56" s="48"/>
      <c r="L56" s="48"/>
      <c r="M56" s="48"/>
      <c r="N56" s="94"/>
      <c r="Q56" s="4"/>
      <c r="R56" s="4"/>
      <c r="S56" s="18"/>
      <c r="T56" s="18"/>
      <c r="U56" s="18"/>
      <c r="V56" s="4"/>
      <c r="W56" s="4"/>
      <c r="X56" s="4"/>
      <c r="Y56" s="176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103" t="s">
        <v>37</v>
      </c>
      <c r="AM56" s="84" t="s">
        <v>90</v>
      </c>
      <c r="AN56" s="176"/>
      <c r="AO56" s="156" t="s">
        <v>113</v>
      </c>
      <c r="AP56" s="157"/>
      <c r="AQ56" s="4"/>
      <c r="AR56" s="4"/>
      <c r="AS56" s="4"/>
      <c r="AT56" s="4"/>
      <c r="AU56" s="4"/>
      <c r="AV56" s="46"/>
      <c r="AW56" s="4"/>
      <c r="AX56" s="4"/>
      <c r="AY56" s="50"/>
    </row>
    <row r="57" spans="1:51" ht="30">
      <c r="A57" s="258"/>
      <c r="B57" s="52"/>
      <c r="C57" s="52"/>
      <c r="D57" s="52"/>
      <c r="E57" s="52"/>
      <c r="H57" s="52"/>
      <c r="I57" s="52"/>
      <c r="J57" s="52"/>
      <c r="K57" s="52"/>
      <c r="L57" s="52"/>
      <c r="M57" s="47"/>
      <c r="N57" s="94"/>
      <c r="Q57" s="4"/>
      <c r="R57" s="4"/>
      <c r="S57" s="18"/>
      <c r="T57" s="18"/>
      <c r="U57" s="18"/>
      <c r="V57" s="4"/>
      <c r="W57" s="4"/>
      <c r="X57" s="4"/>
      <c r="Y57" s="176"/>
      <c r="Z57" s="4"/>
      <c r="AC57" s="4"/>
      <c r="AD57" s="4"/>
      <c r="AE57" s="4"/>
      <c r="AF57" s="4"/>
      <c r="AG57" s="4"/>
      <c r="AH57" s="4"/>
      <c r="AI57" s="4"/>
      <c r="AJ57" s="4"/>
      <c r="AK57" s="4"/>
      <c r="AL57" s="58" t="s">
        <v>96</v>
      </c>
      <c r="AM57" s="56" t="s">
        <v>91</v>
      </c>
      <c r="AN57" s="176"/>
      <c r="AO57" s="44" t="s">
        <v>29</v>
      </c>
      <c r="AP57" s="44" t="s">
        <v>76</v>
      </c>
      <c r="AQ57" s="4"/>
      <c r="AR57" s="4"/>
      <c r="AS57" s="4"/>
      <c r="AT57" s="4"/>
      <c r="AU57" s="4"/>
      <c r="AV57" s="46"/>
      <c r="AW57" s="4"/>
      <c r="AX57" s="4"/>
      <c r="AY57" s="50"/>
    </row>
    <row r="58" spans="1:51" ht="30">
      <c r="A58" s="258"/>
      <c r="B58" s="161" t="s">
        <v>15</v>
      </c>
      <c r="C58" s="161"/>
      <c r="D58" s="161"/>
      <c r="E58" s="4"/>
      <c r="H58" s="4"/>
      <c r="I58" s="4"/>
      <c r="J58" s="4"/>
      <c r="K58" s="4"/>
      <c r="L58" s="4"/>
      <c r="M58" s="4"/>
      <c r="N58" s="94"/>
      <c r="Q58" s="4"/>
      <c r="R58" s="4"/>
      <c r="S58" s="18"/>
      <c r="T58" s="18"/>
      <c r="U58" s="18"/>
      <c r="V58" s="4"/>
      <c r="W58" s="4"/>
      <c r="X58" s="4"/>
      <c r="Y58" s="176"/>
      <c r="Z58" s="227" t="s">
        <v>182</v>
      </c>
      <c r="AA58" s="228"/>
      <c r="AC58" s="4"/>
      <c r="AD58" s="4"/>
      <c r="AE58" s="4"/>
      <c r="AF58" s="4"/>
      <c r="AG58" s="4"/>
      <c r="AH58" s="4"/>
      <c r="AI58" s="4"/>
      <c r="AJ58" s="4"/>
      <c r="AK58" s="4"/>
      <c r="AL58" s="103" t="s">
        <v>97</v>
      </c>
      <c r="AM58" s="84" t="s">
        <v>92</v>
      </c>
      <c r="AN58" s="176"/>
      <c r="AO58" s="44" t="s">
        <v>30</v>
      </c>
      <c r="AP58" s="44" t="s">
        <v>79</v>
      </c>
      <c r="AQ58" s="4"/>
      <c r="AR58" s="4"/>
      <c r="AS58" s="4"/>
      <c r="AT58" s="4"/>
      <c r="AU58" s="4"/>
      <c r="AV58" s="46"/>
      <c r="AW58" s="4"/>
      <c r="AX58" s="4"/>
      <c r="AY58" s="50"/>
    </row>
    <row r="59" spans="1:51" ht="30">
      <c r="A59" s="258"/>
      <c r="B59" s="5" t="s">
        <v>10</v>
      </c>
      <c r="C59" s="8">
        <f>(C52-3)/3</f>
        <v>0</v>
      </c>
      <c r="D59" s="77">
        <f>C59*100</f>
        <v>0</v>
      </c>
      <c r="E59" s="4"/>
      <c r="H59" s="4"/>
      <c r="I59" s="4"/>
      <c r="J59" s="4"/>
      <c r="K59" s="4"/>
      <c r="L59" s="4"/>
      <c r="M59" s="4"/>
      <c r="N59" s="94"/>
      <c r="Q59" s="4"/>
      <c r="R59" s="4"/>
      <c r="S59" s="18"/>
      <c r="T59" s="18"/>
      <c r="U59" s="18"/>
      <c r="V59" s="4"/>
      <c r="W59" s="4"/>
      <c r="X59" s="4"/>
      <c r="Y59" s="176"/>
      <c r="Z59" s="225" t="s">
        <v>226</v>
      </c>
      <c r="AA59" s="226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103" t="s">
        <v>98</v>
      </c>
      <c r="AM59" s="84" t="s">
        <v>93</v>
      </c>
      <c r="AN59" s="176"/>
      <c r="AO59" s="44" t="s">
        <v>31</v>
      </c>
      <c r="AP59" s="44" t="s">
        <v>82</v>
      </c>
      <c r="AQ59" s="4"/>
      <c r="AR59" s="4"/>
      <c r="AS59" s="4"/>
      <c r="AT59" s="4"/>
      <c r="AU59" s="4"/>
      <c r="AV59" s="46"/>
      <c r="AW59" s="4"/>
      <c r="AX59" s="4"/>
      <c r="AY59" s="50"/>
    </row>
    <row r="60" spans="1:51">
      <c r="A60" s="259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96"/>
      <c r="N60" s="49"/>
      <c r="O60" s="96"/>
      <c r="P60" s="96"/>
      <c r="Q60" s="96"/>
      <c r="R60" s="96"/>
      <c r="S60" s="79"/>
      <c r="T60" s="79"/>
      <c r="U60" s="79"/>
      <c r="V60" s="96"/>
      <c r="W60" s="96"/>
      <c r="X60" s="96"/>
      <c r="Y60" s="177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51"/>
    </row>
    <row r="62" spans="1:51" ht="20">
      <c r="A62" s="257"/>
      <c r="B62" s="168" t="s">
        <v>162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9"/>
    </row>
    <row r="63" spans="1:51" ht="20">
      <c r="A63" s="258"/>
      <c r="B63" s="35" t="s">
        <v>0</v>
      </c>
      <c r="C63" s="35" t="s">
        <v>1</v>
      </c>
      <c r="D63" s="35" t="s">
        <v>2</v>
      </c>
      <c r="E63" s="35" t="s">
        <v>3</v>
      </c>
      <c r="F63" s="170" t="s">
        <v>8</v>
      </c>
      <c r="G63" s="35" t="s">
        <v>0</v>
      </c>
      <c r="H63" s="35" t="s">
        <v>1</v>
      </c>
      <c r="I63" s="35" t="s">
        <v>2</v>
      </c>
      <c r="J63" s="35" t="s">
        <v>3</v>
      </c>
      <c r="K63" s="35" t="s">
        <v>4</v>
      </c>
      <c r="L63" s="10" t="s">
        <v>5</v>
      </c>
      <c r="M63" s="23"/>
      <c r="N63" s="94"/>
      <c r="O63" s="156" t="s">
        <v>114</v>
      </c>
      <c r="P63" s="157"/>
      <c r="Q63" s="3"/>
      <c r="R63" s="171" t="s">
        <v>46</v>
      </c>
      <c r="S63" s="172"/>
      <c r="T63" s="172"/>
      <c r="U63" s="173"/>
      <c r="V63" s="3"/>
      <c r="W63" s="174" t="s">
        <v>52</v>
      </c>
      <c r="X63" s="175"/>
      <c r="Y63" s="176"/>
      <c r="Z63" s="178" t="s">
        <v>48</v>
      </c>
      <c r="AA63" s="179"/>
      <c r="AB63" s="179"/>
      <c r="AC63" s="180"/>
      <c r="AD63" s="3"/>
      <c r="AE63" s="178" t="s">
        <v>54</v>
      </c>
      <c r="AF63" s="179"/>
      <c r="AG63" s="179"/>
      <c r="AH63" s="179"/>
      <c r="AI63" s="179"/>
      <c r="AJ63" s="180"/>
      <c r="AK63" s="3"/>
      <c r="AL63" s="174" t="s">
        <v>55</v>
      </c>
      <c r="AM63" s="175"/>
      <c r="AN63" s="176"/>
      <c r="AO63" s="178" t="s">
        <v>49</v>
      </c>
      <c r="AP63" s="179"/>
      <c r="AQ63" s="179"/>
      <c r="AR63" s="180"/>
      <c r="AS63" s="4"/>
      <c r="AT63" s="174" t="s">
        <v>51</v>
      </c>
      <c r="AU63" s="175"/>
      <c r="AV63" s="36"/>
      <c r="AW63" s="174" t="s">
        <v>27</v>
      </c>
      <c r="AX63" s="175"/>
      <c r="AY63" s="50"/>
    </row>
    <row r="64" spans="1:51" ht="30">
      <c r="A64" s="258"/>
      <c r="B64" s="35" t="s">
        <v>1</v>
      </c>
      <c r="C64" s="2">
        <v>1</v>
      </c>
      <c r="D64" s="37">
        <v>3</v>
      </c>
      <c r="E64" s="37">
        <v>3</v>
      </c>
      <c r="F64" s="170"/>
      <c r="G64" s="35" t="s">
        <v>1</v>
      </c>
      <c r="H64" s="38">
        <f>C64/C67</f>
        <v>0.60000000000000009</v>
      </c>
      <c r="I64" s="37">
        <f>D64/D67</f>
        <v>0.6</v>
      </c>
      <c r="J64" s="37">
        <f>E64/E67</f>
        <v>0.6</v>
      </c>
      <c r="K64" s="37">
        <f>SUM(H64:J64)</f>
        <v>1.8000000000000003</v>
      </c>
      <c r="L64" s="2">
        <f>K64/C69</f>
        <v>0.60000000000000009</v>
      </c>
      <c r="M64" s="24"/>
      <c r="N64" s="94"/>
      <c r="O64" s="58" t="s">
        <v>17</v>
      </c>
      <c r="P64" s="56" t="s">
        <v>78</v>
      </c>
      <c r="Q64" s="18"/>
      <c r="R64" s="17" t="s">
        <v>26</v>
      </c>
      <c r="S64" s="35" t="s">
        <v>1</v>
      </c>
      <c r="T64" s="35" t="s">
        <v>2</v>
      </c>
      <c r="U64" s="35" t="s">
        <v>3</v>
      </c>
      <c r="V64" s="13"/>
      <c r="W64" s="32" t="s">
        <v>26</v>
      </c>
      <c r="X64" s="97" t="s">
        <v>53</v>
      </c>
      <c r="Y64" s="176"/>
      <c r="Z64" s="35" t="s">
        <v>32</v>
      </c>
      <c r="AA64" s="98" t="s">
        <v>47</v>
      </c>
      <c r="AB64" s="178" t="s">
        <v>43</v>
      </c>
      <c r="AC64" s="180"/>
      <c r="AD64" s="4"/>
      <c r="AE64" s="10" t="s">
        <v>26</v>
      </c>
      <c r="AF64" s="35" t="s">
        <v>35</v>
      </c>
      <c r="AG64" s="35" t="s">
        <v>36</v>
      </c>
      <c r="AH64" s="35" t="s">
        <v>37</v>
      </c>
      <c r="AI64" s="35" t="s">
        <v>97</v>
      </c>
      <c r="AJ64" s="35" t="s">
        <v>98</v>
      </c>
      <c r="AK64" s="4"/>
      <c r="AL64" s="10" t="s">
        <v>26</v>
      </c>
      <c r="AM64" s="97" t="s">
        <v>53</v>
      </c>
      <c r="AN64" s="176"/>
      <c r="AO64" s="10" t="s">
        <v>28</v>
      </c>
      <c r="AP64" s="10" t="s">
        <v>47</v>
      </c>
      <c r="AQ64" s="181" t="s">
        <v>43</v>
      </c>
      <c r="AR64" s="182"/>
      <c r="AS64" s="4"/>
      <c r="AT64" s="35" t="s">
        <v>26</v>
      </c>
      <c r="AU64" s="97" t="s">
        <v>53</v>
      </c>
      <c r="AV64" s="36"/>
      <c r="AW64" s="98" t="s">
        <v>26</v>
      </c>
      <c r="AX64" s="98" t="s">
        <v>50</v>
      </c>
      <c r="AY64" s="50"/>
    </row>
    <row r="65" spans="1:51">
      <c r="A65" s="258"/>
      <c r="B65" s="35" t="s">
        <v>2</v>
      </c>
      <c r="C65" s="37">
        <f>1/D64</f>
        <v>0.33333333333333331</v>
      </c>
      <c r="D65" s="2">
        <v>1</v>
      </c>
      <c r="E65" s="37">
        <v>1</v>
      </c>
      <c r="F65" s="170"/>
      <c r="G65" s="35" t="s">
        <v>2</v>
      </c>
      <c r="H65" s="37">
        <f>C65/C67</f>
        <v>0.2</v>
      </c>
      <c r="I65" s="38">
        <f>D65/D67</f>
        <v>0.2</v>
      </c>
      <c r="J65" s="37">
        <f>E65/E67</f>
        <v>0.2</v>
      </c>
      <c r="K65" s="37">
        <f>SUM(H65:J65)</f>
        <v>0.60000000000000009</v>
      </c>
      <c r="L65" s="2">
        <f>K65/C69</f>
        <v>0.20000000000000004</v>
      </c>
      <c r="M65" s="24"/>
      <c r="N65" s="94"/>
      <c r="O65" s="58" t="s">
        <v>18</v>
      </c>
      <c r="P65" s="56" t="s">
        <v>77</v>
      </c>
      <c r="Q65" s="18"/>
      <c r="R65" s="11" t="s">
        <v>17</v>
      </c>
      <c r="S65" s="9">
        <v>1</v>
      </c>
      <c r="T65" s="9">
        <v>-0.5</v>
      </c>
      <c r="U65" s="9">
        <v>0</v>
      </c>
      <c r="V65" s="3"/>
      <c r="W65" s="11" t="s">
        <v>17</v>
      </c>
      <c r="X65" s="1">
        <f>(S65*L64)+(T65*L65)+(U65*L66)</f>
        <v>0.50000000000000011</v>
      </c>
      <c r="Y65" s="176"/>
      <c r="Z65" s="15" t="s">
        <v>34</v>
      </c>
      <c r="AA65" s="15">
        <v>2</v>
      </c>
      <c r="AB65" s="15">
        <f>1/(1+AA65)</f>
        <v>0.33333333333333331</v>
      </c>
      <c r="AC65" s="15"/>
      <c r="AD65" s="4"/>
      <c r="AE65" s="11" t="s">
        <v>17</v>
      </c>
      <c r="AF65" s="28">
        <v>0</v>
      </c>
      <c r="AG65" s="28">
        <v>0</v>
      </c>
      <c r="AH65" s="28">
        <v>-1</v>
      </c>
      <c r="AI65" s="28">
        <v>0</v>
      </c>
      <c r="AJ65" s="28">
        <v>1</v>
      </c>
      <c r="AK65" s="4"/>
      <c r="AL65" s="11" t="s">
        <v>17</v>
      </c>
      <c r="AM65" s="1">
        <f>(AF65*AC66)+(AG65*AC67)+(AC68*AH65)+(AI65*AC70)+(AC71*AJ65)</f>
        <v>0.16666666666666669</v>
      </c>
      <c r="AN65" s="176"/>
      <c r="AO65" s="15" t="s">
        <v>29</v>
      </c>
      <c r="AP65" s="15">
        <v>2</v>
      </c>
      <c r="AQ65" s="15">
        <f>1/(1+AP65)</f>
        <v>0.33333333333333331</v>
      </c>
      <c r="AR65" s="15"/>
      <c r="AS65" s="4"/>
      <c r="AT65" s="11" t="s">
        <v>17</v>
      </c>
      <c r="AU65" s="1">
        <f>AR66</f>
        <v>0.33333333333333331</v>
      </c>
      <c r="AV65" s="36"/>
      <c r="AW65" s="40" t="s">
        <v>63</v>
      </c>
      <c r="AX65" s="40">
        <v>0</v>
      </c>
      <c r="AY65" s="50"/>
    </row>
    <row r="66" spans="1:51" ht="30">
      <c r="A66" s="258"/>
      <c r="B66" s="35" t="s">
        <v>3</v>
      </c>
      <c r="C66" s="37">
        <f>1/E64</f>
        <v>0.33333333333333331</v>
      </c>
      <c r="D66" s="37">
        <f>1/E65</f>
        <v>1</v>
      </c>
      <c r="E66" s="2">
        <v>1</v>
      </c>
      <c r="F66" s="170"/>
      <c r="G66" s="35" t="s">
        <v>3</v>
      </c>
      <c r="H66" s="37">
        <f>C66/C67</f>
        <v>0.2</v>
      </c>
      <c r="I66" s="37">
        <f>D66/D67</f>
        <v>0.2</v>
      </c>
      <c r="J66" s="38">
        <f>E66/E67</f>
        <v>0.2</v>
      </c>
      <c r="K66" s="37">
        <f>SUM(H66:J66)</f>
        <v>0.60000000000000009</v>
      </c>
      <c r="L66" s="2">
        <f>K66/C69</f>
        <v>0.20000000000000004</v>
      </c>
      <c r="M66" s="24"/>
      <c r="N66" s="94"/>
      <c r="O66" s="58" t="s">
        <v>20</v>
      </c>
      <c r="P66" s="56" t="s">
        <v>80</v>
      </c>
      <c r="Q66" s="18"/>
      <c r="R66" s="11" t="s">
        <v>18</v>
      </c>
      <c r="S66" s="9">
        <v>-0.5</v>
      </c>
      <c r="T66" s="9">
        <v>1</v>
      </c>
      <c r="U66" s="9">
        <v>0</v>
      </c>
      <c r="V66" s="19"/>
      <c r="W66" s="11" t="s">
        <v>18</v>
      </c>
      <c r="X66" s="1">
        <f>(S66*L64)+(T66*L65)+(U66*L66)</f>
        <v>-0.1</v>
      </c>
      <c r="Y66" s="176"/>
      <c r="Z66" s="16" t="s">
        <v>35</v>
      </c>
      <c r="AA66" s="16" t="s">
        <v>44</v>
      </c>
      <c r="AB66" s="16">
        <v>1</v>
      </c>
      <c r="AC66" s="16">
        <f>AB66*AB65</f>
        <v>0.33333333333333331</v>
      </c>
      <c r="AD66" s="4"/>
      <c r="AE66" s="11" t="s">
        <v>18</v>
      </c>
      <c r="AF66" s="28">
        <v>0</v>
      </c>
      <c r="AG66" s="28">
        <v>0</v>
      </c>
      <c r="AH66" s="28">
        <v>1</v>
      </c>
      <c r="AI66" s="28">
        <v>0</v>
      </c>
      <c r="AJ66" s="28">
        <v>-1</v>
      </c>
      <c r="AK66" s="4"/>
      <c r="AL66" s="11" t="s">
        <v>18</v>
      </c>
      <c r="AM66" s="1">
        <f>(AF66*AC66)+(AG66*AC67)+(AC68*AH66)+(AI66*AC70)+(AC71*AJ66)</f>
        <v>-0.16666666666666669</v>
      </c>
      <c r="AN66" s="176"/>
      <c r="AO66" s="16" t="s">
        <v>45</v>
      </c>
      <c r="AP66" s="16" t="s">
        <v>44</v>
      </c>
      <c r="AQ66" s="16">
        <v>1</v>
      </c>
      <c r="AR66" s="16">
        <f>AQ66*AQ65</f>
        <v>0.33333333333333331</v>
      </c>
      <c r="AS66" s="4"/>
      <c r="AT66" s="11" t="s">
        <v>18</v>
      </c>
      <c r="AU66" s="1">
        <f>AR67</f>
        <v>0.33333333333333331</v>
      </c>
      <c r="AV66" s="36"/>
      <c r="AW66" s="40" t="s">
        <v>16</v>
      </c>
      <c r="AX66" s="41">
        <v>0</v>
      </c>
      <c r="AY66" s="50"/>
    </row>
    <row r="67" spans="1:51">
      <c r="A67" s="258"/>
      <c r="B67" s="97" t="s">
        <v>4</v>
      </c>
      <c r="C67" s="39">
        <f>SUM(C64:C66)</f>
        <v>1.6666666666666665</v>
      </c>
      <c r="D67" s="39">
        <f>SUM(D64:D66)</f>
        <v>5</v>
      </c>
      <c r="E67" s="39">
        <f>SUM(E64:E66)</f>
        <v>5</v>
      </c>
      <c r="F67" s="170"/>
      <c r="G67" s="97" t="s">
        <v>4</v>
      </c>
      <c r="H67" s="39">
        <f>SUM(H64:H66)</f>
        <v>1</v>
      </c>
      <c r="I67" s="39">
        <f>SUM(I64:I66)</f>
        <v>1</v>
      </c>
      <c r="J67" s="39">
        <f>SUM(J64:J66)</f>
        <v>1</v>
      </c>
      <c r="K67" s="39">
        <f>SUM(K64:K66)</f>
        <v>3.0000000000000004</v>
      </c>
      <c r="L67" s="39">
        <f>SUM(L64:L66)</f>
        <v>1.0000000000000002</v>
      </c>
      <c r="M67" s="25"/>
      <c r="N67" s="94"/>
      <c r="O67" s="58" t="s">
        <v>21</v>
      </c>
      <c r="P67" s="56" t="s">
        <v>81</v>
      </c>
      <c r="Q67" s="18"/>
      <c r="R67" s="11" t="s">
        <v>20</v>
      </c>
      <c r="S67" s="9">
        <v>0</v>
      </c>
      <c r="T67" s="9">
        <v>0.5</v>
      </c>
      <c r="U67" s="9">
        <v>0</v>
      </c>
      <c r="V67" s="19"/>
      <c r="W67" s="11" t="s">
        <v>20</v>
      </c>
      <c r="X67" s="1">
        <f>(S67*L64)+(T67*L65)+(U67*L66)</f>
        <v>0.10000000000000002</v>
      </c>
      <c r="Y67" s="176"/>
      <c r="Z67" s="16" t="s">
        <v>36</v>
      </c>
      <c r="AA67" s="16" t="s">
        <v>44</v>
      </c>
      <c r="AB67" s="16">
        <v>1</v>
      </c>
      <c r="AC67" s="16">
        <f>AB67*AB65</f>
        <v>0.33333333333333331</v>
      </c>
      <c r="AD67" s="4"/>
      <c r="AE67" s="11" t="s">
        <v>20</v>
      </c>
      <c r="AF67" s="28">
        <v>0</v>
      </c>
      <c r="AG67" s="28">
        <v>0</v>
      </c>
      <c r="AH67" s="28">
        <v>1</v>
      </c>
      <c r="AI67" s="28">
        <v>0</v>
      </c>
      <c r="AJ67" s="28">
        <v>0</v>
      </c>
      <c r="AK67" s="4"/>
      <c r="AL67" s="11" t="s">
        <v>20</v>
      </c>
      <c r="AM67" s="1">
        <f>(AF67*AC66)+(AG67*AC67)+(AH67*AC68)+(AI67*AC70)+(AJ67*AC71)</f>
        <v>0.33333333333333331</v>
      </c>
      <c r="AN67" s="176"/>
      <c r="AO67" s="16" t="s">
        <v>58</v>
      </c>
      <c r="AP67" s="16" t="s">
        <v>44</v>
      </c>
      <c r="AQ67" s="16">
        <v>1</v>
      </c>
      <c r="AR67" s="16">
        <f>AQ67*AQ65</f>
        <v>0.33333333333333331</v>
      </c>
      <c r="AS67" s="4"/>
      <c r="AT67" s="11" t="s">
        <v>20</v>
      </c>
      <c r="AU67" s="1">
        <f>AR69</f>
        <v>0.5</v>
      </c>
      <c r="AV67" s="36"/>
      <c r="AW67" s="42" t="s">
        <v>17</v>
      </c>
      <c r="AX67" s="42">
        <f>X65+AM65+AU65</f>
        <v>1</v>
      </c>
      <c r="AY67" s="50"/>
    </row>
    <row r="68" spans="1:51" ht="45">
      <c r="A68" s="258"/>
      <c r="B68" s="54"/>
      <c r="C68" s="54"/>
      <c r="D68" s="54"/>
      <c r="E68" s="54"/>
      <c r="F68" s="54"/>
      <c r="G68" s="54"/>
      <c r="H68" s="54"/>
      <c r="I68" s="54"/>
      <c r="J68" s="54"/>
      <c r="M68" s="47"/>
      <c r="N68" s="94"/>
      <c r="O68" s="58" t="s">
        <v>23</v>
      </c>
      <c r="P68" s="56" t="s">
        <v>83</v>
      </c>
      <c r="Q68" s="4"/>
      <c r="R68" s="11" t="s">
        <v>21</v>
      </c>
      <c r="S68" s="9">
        <v>0</v>
      </c>
      <c r="T68" s="9">
        <v>-0.5</v>
      </c>
      <c r="U68" s="9">
        <v>0</v>
      </c>
      <c r="V68" s="19"/>
      <c r="W68" s="11" t="s">
        <v>21</v>
      </c>
      <c r="X68" s="1">
        <f>(S68*L64)+(T68*L65)+(U68*L66)</f>
        <v>-0.10000000000000002</v>
      </c>
      <c r="Y68" s="176"/>
      <c r="Z68" s="16" t="s">
        <v>37</v>
      </c>
      <c r="AA68" s="16" t="s">
        <v>44</v>
      </c>
      <c r="AB68" s="16">
        <v>1</v>
      </c>
      <c r="AC68" s="16">
        <f>AB68*AB65</f>
        <v>0.33333333333333331</v>
      </c>
      <c r="AD68" s="4"/>
      <c r="AE68" s="11" t="s">
        <v>21</v>
      </c>
      <c r="AF68" s="28">
        <v>0</v>
      </c>
      <c r="AG68" s="28">
        <v>0</v>
      </c>
      <c r="AH68" s="28">
        <v>-1</v>
      </c>
      <c r="AI68" s="28">
        <v>0</v>
      </c>
      <c r="AJ68" s="28">
        <v>0</v>
      </c>
      <c r="AK68" s="4"/>
      <c r="AL68" s="11" t="s">
        <v>21</v>
      </c>
      <c r="AM68" s="1">
        <f>(AF68*AC66)+(AG68*AC67)+(AH68*AC68)+(AI68*AC70)+(AJ68*AC71)</f>
        <v>-0.33333333333333331</v>
      </c>
      <c r="AN68" s="176"/>
      <c r="AO68" s="15" t="s">
        <v>30</v>
      </c>
      <c r="AP68" s="15">
        <v>1</v>
      </c>
      <c r="AQ68" s="15">
        <f>1/(1+AP68)</f>
        <v>0.5</v>
      </c>
      <c r="AR68" s="15"/>
      <c r="AS68" s="4"/>
      <c r="AT68" s="11" t="s">
        <v>21</v>
      </c>
      <c r="AU68" s="1">
        <f>AR70</f>
        <v>0.5</v>
      </c>
      <c r="AV68" s="36"/>
      <c r="AW68" s="42" t="s">
        <v>18</v>
      </c>
      <c r="AX68" s="42">
        <f>X66+AM66++AU66</f>
        <v>6.6666666666666596E-2</v>
      </c>
      <c r="AY68" s="50"/>
    </row>
    <row r="69" spans="1:51" ht="30">
      <c r="A69" s="258"/>
      <c r="B69" s="98" t="s">
        <v>6</v>
      </c>
      <c r="C69" s="35">
        <v>3</v>
      </c>
      <c r="D69" s="4"/>
      <c r="E69" s="4"/>
      <c r="F69" s="4"/>
      <c r="G69" s="4"/>
      <c r="H69" s="4"/>
      <c r="I69" s="4"/>
      <c r="J69" s="4"/>
      <c r="M69" s="4"/>
      <c r="N69" s="94"/>
      <c r="O69" s="58" t="s">
        <v>24</v>
      </c>
      <c r="P69" s="56" t="s">
        <v>84</v>
      </c>
      <c r="Q69" s="4"/>
      <c r="R69" s="11" t="s">
        <v>23</v>
      </c>
      <c r="S69" s="9">
        <v>1</v>
      </c>
      <c r="T69" s="9">
        <v>0</v>
      </c>
      <c r="U69" s="9">
        <v>-0.5</v>
      </c>
      <c r="V69" s="19"/>
      <c r="W69" s="11" t="s">
        <v>23</v>
      </c>
      <c r="X69" s="1">
        <f>(S69*L64)+(T69*L65)+(U69*L66)</f>
        <v>0.50000000000000011</v>
      </c>
      <c r="Y69" s="176"/>
      <c r="Z69" s="31" t="s">
        <v>96</v>
      </c>
      <c r="AA69" s="31">
        <v>1</v>
      </c>
      <c r="AB69" s="31">
        <f>1/(1+AA69)</f>
        <v>0.5</v>
      </c>
      <c r="AC69" s="31"/>
      <c r="AD69" s="4"/>
      <c r="AE69" s="11" t="s">
        <v>23</v>
      </c>
      <c r="AF69" s="28">
        <v>0</v>
      </c>
      <c r="AG69" s="28">
        <v>0</v>
      </c>
      <c r="AH69" s="28">
        <v>0</v>
      </c>
      <c r="AI69" s="28">
        <v>0</v>
      </c>
      <c r="AJ69" s="28">
        <v>1</v>
      </c>
      <c r="AK69" s="4"/>
      <c r="AL69" s="11" t="s">
        <v>23</v>
      </c>
      <c r="AM69" s="1">
        <f>(AC66*AF69)+(AG69*AC67)+(AC68*AH69)+(AI69*AC70)+(AC71*AJ69)</f>
        <v>0.5</v>
      </c>
      <c r="AN69" s="176"/>
      <c r="AO69" s="16" t="s">
        <v>59</v>
      </c>
      <c r="AP69" s="16" t="s">
        <v>44</v>
      </c>
      <c r="AQ69" s="16">
        <v>1</v>
      </c>
      <c r="AR69" s="16">
        <f>AQ69*AQ68</f>
        <v>0.5</v>
      </c>
      <c r="AS69" s="4"/>
      <c r="AT69" s="11" t="s">
        <v>23</v>
      </c>
      <c r="AU69" s="1">
        <f>AR72</f>
        <v>0.25</v>
      </c>
      <c r="AV69" s="36"/>
      <c r="AW69" s="41" t="s">
        <v>19</v>
      </c>
      <c r="AX69" s="41">
        <v>0</v>
      </c>
      <c r="AY69" s="50"/>
    </row>
    <row r="70" spans="1:51">
      <c r="A70" s="258"/>
      <c r="B70" s="53"/>
      <c r="C70" s="53"/>
      <c r="D70" s="53"/>
      <c r="E70" s="53"/>
      <c r="F70" s="53"/>
      <c r="G70" s="53"/>
      <c r="H70" s="53"/>
      <c r="I70" s="53"/>
      <c r="J70" s="53"/>
      <c r="M70" s="26"/>
      <c r="N70" s="94"/>
      <c r="O70" s="4"/>
      <c r="P70" s="4"/>
      <c r="Q70" s="4"/>
      <c r="R70" s="11" t="s">
        <v>24</v>
      </c>
      <c r="S70" s="9">
        <v>-0.5</v>
      </c>
      <c r="T70" s="9">
        <v>0</v>
      </c>
      <c r="U70" s="9">
        <v>1</v>
      </c>
      <c r="V70" s="19"/>
      <c r="W70" s="11" t="s">
        <v>24</v>
      </c>
      <c r="X70" s="1">
        <f>(S70*L64)+(T70*67)+(U70*L66)</f>
        <v>-0.1</v>
      </c>
      <c r="Y70" s="176"/>
      <c r="Z70" s="16" t="s">
        <v>97</v>
      </c>
      <c r="AA70" s="16" t="s">
        <v>44</v>
      </c>
      <c r="AB70" s="16">
        <v>1</v>
      </c>
      <c r="AC70" s="16">
        <f>AB70*AB69</f>
        <v>0.5</v>
      </c>
      <c r="AD70" s="4"/>
      <c r="AE70" s="11" t="s">
        <v>24</v>
      </c>
      <c r="AF70" s="28">
        <v>0</v>
      </c>
      <c r="AG70" s="28">
        <v>0</v>
      </c>
      <c r="AH70" s="28">
        <v>0</v>
      </c>
      <c r="AI70" s="28">
        <v>0</v>
      </c>
      <c r="AJ70" s="28">
        <v>-1</v>
      </c>
      <c r="AK70" s="4"/>
      <c r="AL70" s="11" t="s">
        <v>24</v>
      </c>
      <c r="AM70" s="1">
        <f>(AC66*AF70)+(AC67*AG70)+(AC68*AH70)+(AI70*AC70)+(AC71*AJ70)</f>
        <v>-0.5</v>
      </c>
      <c r="AN70" s="176"/>
      <c r="AO70" s="16" t="s">
        <v>60</v>
      </c>
      <c r="AP70" s="16" t="s">
        <v>44</v>
      </c>
      <c r="AQ70" s="16">
        <v>1</v>
      </c>
      <c r="AR70" s="16">
        <f>AQ70*AQ68</f>
        <v>0.5</v>
      </c>
      <c r="AS70" s="4"/>
      <c r="AT70" s="11" t="s">
        <v>24</v>
      </c>
      <c r="AU70" s="1">
        <f>AR73</f>
        <v>0.25</v>
      </c>
      <c r="AV70" s="36"/>
      <c r="AW70" s="42" t="s">
        <v>20</v>
      </c>
      <c r="AX70" s="42">
        <f>X67+AM67+AU67</f>
        <v>0.93333333333333335</v>
      </c>
      <c r="AY70" s="50"/>
    </row>
    <row r="71" spans="1:51">
      <c r="A71" s="258"/>
      <c r="B71" s="183" t="s">
        <v>14</v>
      </c>
      <c r="C71" s="183"/>
      <c r="D71" s="4"/>
      <c r="E71" s="35" t="s">
        <v>38</v>
      </c>
      <c r="F71" s="35" t="s">
        <v>39</v>
      </c>
      <c r="G71" s="35" t="s">
        <v>40</v>
      </c>
      <c r="H71" s="10" t="s">
        <v>41</v>
      </c>
      <c r="I71" s="10" t="s">
        <v>42</v>
      </c>
      <c r="J71" s="4"/>
      <c r="M71" s="4"/>
      <c r="N71" s="94"/>
      <c r="O71" s="156" t="s">
        <v>112</v>
      </c>
      <c r="P71" s="157"/>
      <c r="Q71" s="4"/>
      <c r="R71" s="33"/>
      <c r="S71" s="25"/>
      <c r="T71" s="25"/>
      <c r="U71" s="25"/>
      <c r="V71" s="30"/>
      <c r="W71" s="29"/>
      <c r="X71" s="29"/>
      <c r="Y71" s="176"/>
      <c r="Z71" s="16" t="s">
        <v>98</v>
      </c>
      <c r="AA71" s="16" t="s">
        <v>44</v>
      </c>
      <c r="AB71" s="16">
        <v>1</v>
      </c>
      <c r="AC71" s="16">
        <f>AB71*AB69</f>
        <v>0.5</v>
      </c>
      <c r="AD71" s="4"/>
      <c r="AE71" s="29"/>
      <c r="AF71" s="25"/>
      <c r="AG71" s="25"/>
      <c r="AH71" s="25"/>
      <c r="AI71" s="25"/>
      <c r="AJ71" s="25"/>
      <c r="AK71" s="4"/>
      <c r="AL71" s="29"/>
      <c r="AM71" s="29"/>
      <c r="AN71" s="176"/>
      <c r="AO71" s="15" t="s">
        <v>31</v>
      </c>
      <c r="AP71" s="15">
        <v>3</v>
      </c>
      <c r="AQ71" s="15">
        <f>1/(1+AP71)</f>
        <v>0.25</v>
      </c>
      <c r="AR71" s="15"/>
      <c r="AS71" s="4"/>
      <c r="AT71" s="29"/>
      <c r="AU71" s="29"/>
      <c r="AV71" s="46"/>
      <c r="AW71" s="42" t="s">
        <v>21</v>
      </c>
      <c r="AX71" s="42">
        <f>X68+AM68+AU68</f>
        <v>6.6666666666666652E-2</v>
      </c>
      <c r="AY71" s="50"/>
    </row>
    <row r="72" spans="1:51" ht="30">
      <c r="A72" s="258"/>
      <c r="B72" s="98" t="s">
        <v>7</v>
      </c>
      <c r="C72" s="76">
        <f>SUM(L64*C67,L65*D67,L66*E67)</f>
        <v>3</v>
      </c>
      <c r="D72" s="4"/>
      <c r="E72" s="35">
        <v>1</v>
      </c>
      <c r="F72" s="35">
        <v>3</v>
      </c>
      <c r="G72" s="35">
        <v>5</v>
      </c>
      <c r="H72" s="35">
        <v>7</v>
      </c>
      <c r="I72" s="35">
        <v>9</v>
      </c>
      <c r="J72" s="4"/>
      <c r="M72" s="4"/>
      <c r="N72" s="94"/>
      <c r="O72" s="57" t="s">
        <v>99</v>
      </c>
      <c r="P72" s="56" t="s">
        <v>102</v>
      </c>
      <c r="Q72" s="4"/>
      <c r="R72" s="33"/>
      <c r="S72" s="25"/>
      <c r="T72" s="25"/>
      <c r="U72" s="25"/>
      <c r="V72" s="30"/>
      <c r="W72" s="29"/>
      <c r="X72" s="29"/>
      <c r="Y72" s="176"/>
      <c r="Z72" s="30"/>
      <c r="AA72" s="30"/>
      <c r="AB72" s="30"/>
      <c r="AC72" s="30"/>
      <c r="AD72" s="4"/>
      <c r="AE72" s="29"/>
      <c r="AF72" s="25"/>
      <c r="AG72" s="25"/>
      <c r="AH72" s="25"/>
      <c r="AI72" s="25"/>
      <c r="AJ72" s="25"/>
      <c r="AK72" s="4"/>
      <c r="AL72" s="156" t="s">
        <v>115</v>
      </c>
      <c r="AM72" s="157"/>
      <c r="AN72" s="176"/>
      <c r="AO72" s="16" t="s">
        <v>61</v>
      </c>
      <c r="AP72" s="16" t="s">
        <v>44</v>
      </c>
      <c r="AQ72" s="16">
        <v>1</v>
      </c>
      <c r="AR72" s="16">
        <f>AQ72*AQ71</f>
        <v>0.25</v>
      </c>
      <c r="AS72" s="4"/>
      <c r="AT72" s="29"/>
      <c r="AU72" s="29"/>
      <c r="AV72" s="46"/>
      <c r="AW72" s="41" t="s">
        <v>22</v>
      </c>
      <c r="AX72" s="41">
        <v>0</v>
      </c>
      <c r="AY72" s="50"/>
    </row>
    <row r="73" spans="1:51" ht="30">
      <c r="A73" s="258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26"/>
      <c r="N73" s="94"/>
      <c r="O73" s="57" t="s">
        <v>100</v>
      </c>
      <c r="P73" s="56" t="s">
        <v>103</v>
      </c>
      <c r="Q73" s="4"/>
      <c r="R73" s="4"/>
      <c r="S73" s="18"/>
      <c r="T73" s="18"/>
      <c r="U73" s="18"/>
      <c r="V73" s="19"/>
      <c r="W73" s="4"/>
      <c r="X73" s="4"/>
      <c r="Y73" s="176"/>
      <c r="Z73" s="30"/>
      <c r="AA73" s="30"/>
      <c r="AB73" s="30"/>
      <c r="AC73" s="30"/>
      <c r="AD73" s="4"/>
      <c r="AE73" s="29"/>
      <c r="AF73" s="25"/>
      <c r="AG73" s="25"/>
      <c r="AH73" s="25"/>
      <c r="AI73" s="25"/>
      <c r="AJ73" s="25"/>
      <c r="AK73" s="4"/>
      <c r="AL73" s="58" t="s">
        <v>34</v>
      </c>
      <c r="AM73" s="56" t="s">
        <v>87</v>
      </c>
      <c r="AN73" s="176"/>
      <c r="AO73" s="16" t="s">
        <v>62</v>
      </c>
      <c r="AP73" s="16" t="s">
        <v>44</v>
      </c>
      <c r="AQ73" s="16">
        <v>1</v>
      </c>
      <c r="AR73" s="16">
        <f>AQ73*AQ71</f>
        <v>0.25</v>
      </c>
      <c r="AS73" s="4"/>
      <c r="AT73" s="29"/>
      <c r="AU73" s="29"/>
      <c r="AV73" s="46"/>
      <c r="AW73" s="42" t="s">
        <v>23</v>
      </c>
      <c r="AX73" s="42">
        <f>X69+AM69+AU69</f>
        <v>1.25</v>
      </c>
      <c r="AY73" s="50"/>
    </row>
    <row r="74" spans="1:51" ht="30">
      <c r="A74" s="258"/>
      <c r="B74" s="185" t="s">
        <v>11</v>
      </c>
      <c r="C74" s="186"/>
      <c r="D74" s="6" t="s">
        <v>12</v>
      </c>
      <c r="E74" s="6">
        <v>1</v>
      </c>
      <c r="F74" s="6">
        <v>2</v>
      </c>
      <c r="G74" s="6">
        <v>3</v>
      </c>
      <c r="H74" s="6">
        <v>4</v>
      </c>
      <c r="I74" s="6">
        <v>5</v>
      </c>
      <c r="J74" s="6">
        <v>6</v>
      </c>
      <c r="K74" s="6">
        <v>7</v>
      </c>
      <c r="L74" s="6">
        <v>9</v>
      </c>
      <c r="M74" s="6">
        <v>10</v>
      </c>
      <c r="N74" s="94"/>
      <c r="O74" s="57" t="s">
        <v>101</v>
      </c>
      <c r="P74" s="56" t="s">
        <v>104</v>
      </c>
      <c r="Q74" s="4"/>
      <c r="R74" s="4"/>
      <c r="S74" s="18"/>
      <c r="T74" s="18"/>
      <c r="U74" s="18"/>
      <c r="V74" s="4"/>
      <c r="W74" s="4"/>
      <c r="X74" s="4"/>
      <c r="Y74" s="176"/>
      <c r="AB74" s="30"/>
      <c r="AC74" s="30"/>
      <c r="AD74" s="4"/>
      <c r="AE74" s="29"/>
      <c r="AF74" s="25"/>
      <c r="AG74" s="25"/>
      <c r="AH74" s="25"/>
      <c r="AI74" s="25"/>
      <c r="AJ74" s="25"/>
      <c r="AK74" s="4"/>
      <c r="AL74" s="103" t="s">
        <v>35</v>
      </c>
      <c r="AM74" s="84" t="s">
        <v>88</v>
      </c>
      <c r="AN74" s="176"/>
      <c r="AO74" s="19"/>
      <c r="AP74" s="19"/>
      <c r="AQ74" s="19"/>
      <c r="AR74" s="19"/>
      <c r="AS74" s="4"/>
      <c r="AT74" s="29"/>
      <c r="AU74" s="29"/>
      <c r="AV74" s="46"/>
      <c r="AW74" s="42" t="s">
        <v>24</v>
      </c>
      <c r="AX74" s="42">
        <f>X70+AM70+AU70</f>
        <v>-0.35</v>
      </c>
      <c r="AY74" s="50"/>
    </row>
    <row r="75" spans="1:51">
      <c r="A75" s="258"/>
      <c r="B75" s="187"/>
      <c r="C75" s="188"/>
      <c r="D75" s="6" t="s">
        <v>13</v>
      </c>
      <c r="E75" s="35">
        <v>0</v>
      </c>
      <c r="F75" s="35">
        <v>0</v>
      </c>
      <c r="G75" s="35">
        <v>0.57999999999999996</v>
      </c>
      <c r="H75" s="35">
        <v>0.9</v>
      </c>
      <c r="I75" s="35">
        <v>1.1200000000000001</v>
      </c>
      <c r="J75" s="35">
        <v>1.24</v>
      </c>
      <c r="K75" s="35">
        <v>1.32</v>
      </c>
      <c r="L75" s="35">
        <v>1.46</v>
      </c>
      <c r="M75" s="35">
        <v>1.49</v>
      </c>
      <c r="N75" s="94"/>
      <c r="Q75" s="4"/>
      <c r="R75" s="4"/>
      <c r="S75" s="18"/>
      <c r="T75" s="18"/>
      <c r="U75" s="18"/>
      <c r="V75" s="4"/>
      <c r="W75" s="4"/>
      <c r="X75" s="4"/>
      <c r="Y75" s="176"/>
      <c r="AB75" s="30"/>
      <c r="AC75" s="30"/>
      <c r="AD75" s="4"/>
      <c r="AE75" s="29"/>
      <c r="AF75" s="25"/>
      <c r="AG75" s="25"/>
      <c r="AH75" s="25"/>
      <c r="AI75" s="25"/>
      <c r="AJ75" s="25"/>
      <c r="AK75" s="4"/>
      <c r="AL75" s="103" t="s">
        <v>36</v>
      </c>
      <c r="AM75" s="84" t="s">
        <v>89</v>
      </c>
      <c r="AN75" s="176"/>
      <c r="AO75" s="30"/>
      <c r="AP75" s="30"/>
      <c r="AQ75" s="30"/>
      <c r="AR75" s="30"/>
      <c r="AS75" s="4"/>
      <c r="AT75" s="29"/>
      <c r="AU75" s="29"/>
      <c r="AV75" s="46"/>
      <c r="AW75" s="41" t="s">
        <v>25</v>
      </c>
      <c r="AX75" s="41">
        <v>0</v>
      </c>
      <c r="AY75" s="50"/>
    </row>
    <row r="76" spans="1:51">
      <c r="A76" s="258"/>
      <c r="B76" s="189" t="s">
        <v>9</v>
      </c>
      <c r="C76" s="190"/>
      <c r="D76" s="7">
        <v>0.57999999999999996</v>
      </c>
      <c r="E76" s="191"/>
      <c r="F76" s="192"/>
      <c r="G76" s="192"/>
      <c r="H76" s="192"/>
      <c r="I76" s="192"/>
      <c r="J76" s="192"/>
      <c r="K76" s="48"/>
      <c r="L76" s="48"/>
      <c r="M76" s="48"/>
      <c r="N76" s="94"/>
      <c r="Q76" s="4"/>
      <c r="R76" s="4"/>
      <c r="S76" s="18"/>
      <c r="T76" s="18"/>
      <c r="U76" s="18"/>
      <c r="V76" s="4"/>
      <c r="W76" s="4"/>
      <c r="X76" s="4"/>
      <c r="Y76" s="176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103" t="s">
        <v>37</v>
      </c>
      <c r="AM76" s="84" t="s">
        <v>90</v>
      </c>
      <c r="AN76" s="176"/>
      <c r="AO76" s="156" t="s">
        <v>113</v>
      </c>
      <c r="AP76" s="157"/>
      <c r="AQ76" s="4"/>
      <c r="AR76" s="4"/>
      <c r="AS76" s="4"/>
      <c r="AT76" s="4"/>
      <c r="AU76" s="4"/>
      <c r="AV76" s="46"/>
      <c r="AW76" s="4"/>
      <c r="AX76" s="4"/>
      <c r="AY76" s="50"/>
    </row>
    <row r="77" spans="1:51" ht="30">
      <c r="A77" s="258"/>
      <c r="B77" s="52"/>
      <c r="C77" s="52"/>
      <c r="D77" s="52"/>
      <c r="E77" s="52"/>
      <c r="H77" s="52"/>
      <c r="I77" s="52"/>
      <c r="J77" s="52"/>
      <c r="K77" s="52"/>
      <c r="L77" s="52"/>
      <c r="M77" s="47"/>
      <c r="N77" s="94"/>
      <c r="Q77" s="4"/>
      <c r="R77" s="4"/>
      <c r="S77" s="18"/>
      <c r="T77" s="18"/>
      <c r="U77" s="18"/>
      <c r="V77" s="4"/>
      <c r="W77" s="4"/>
      <c r="X77" s="4"/>
      <c r="Y77" s="176"/>
      <c r="Z77" s="4"/>
      <c r="AC77" s="4"/>
      <c r="AD77" s="4"/>
      <c r="AE77" s="4"/>
      <c r="AF77" s="4"/>
      <c r="AG77" s="4"/>
      <c r="AH77" s="4"/>
      <c r="AI77" s="4"/>
      <c r="AJ77" s="4"/>
      <c r="AK77" s="4"/>
      <c r="AL77" s="58" t="s">
        <v>96</v>
      </c>
      <c r="AM77" s="56" t="s">
        <v>91</v>
      </c>
      <c r="AN77" s="176"/>
      <c r="AO77" s="44" t="s">
        <v>29</v>
      </c>
      <c r="AP77" s="44" t="s">
        <v>76</v>
      </c>
      <c r="AQ77" s="4"/>
      <c r="AR77" s="4"/>
      <c r="AS77" s="4"/>
      <c r="AT77" s="4"/>
      <c r="AU77" s="4"/>
      <c r="AV77" s="46"/>
      <c r="AW77" s="4"/>
      <c r="AX77" s="4"/>
      <c r="AY77" s="50"/>
    </row>
    <row r="78" spans="1:51" ht="30">
      <c r="A78" s="258"/>
      <c r="B78" s="161" t="s">
        <v>15</v>
      </c>
      <c r="C78" s="161"/>
      <c r="D78" s="161"/>
      <c r="E78" s="4"/>
      <c r="H78" s="4"/>
      <c r="I78" s="4"/>
      <c r="J78" s="4"/>
      <c r="K78" s="4"/>
      <c r="L78" s="4"/>
      <c r="M78" s="4"/>
      <c r="N78" s="94"/>
      <c r="Q78" s="4"/>
      <c r="R78" s="4"/>
      <c r="S78" s="18"/>
      <c r="T78" s="18"/>
      <c r="U78" s="18"/>
      <c r="V78" s="4"/>
      <c r="W78" s="4"/>
      <c r="X78" s="4"/>
      <c r="Y78" s="176"/>
      <c r="Z78" s="227" t="s">
        <v>182</v>
      </c>
      <c r="AA78" s="228"/>
      <c r="AC78" s="4"/>
      <c r="AD78" s="4"/>
      <c r="AE78" s="4"/>
      <c r="AF78" s="4"/>
      <c r="AG78" s="4"/>
      <c r="AH78" s="4"/>
      <c r="AI78" s="4"/>
      <c r="AJ78" s="4"/>
      <c r="AK78" s="4"/>
      <c r="AL78" s="103" t="s">
        <v>97</v>
      </c>
      <c r="AM78" s="84" t="s">
        <v>92</v>
      </c>
      <c r="AN78" s="176"/>
      <c r="AO78" s="44" t="s">
        <v>30</v>
      </c>
      <c r="AP78" s="44" t="s">
        <v>79</v>
      </c>
      <c r="AQ78" s="4"/>
      <c r="AR78" s="4"/>
      <c r="AS78" s="4"/>
      <c r="AT78" s="4"/>
      <c r="AU78" s="4"/>
      <c r="AV78" s="46"/>
      <c r="AW78" s="4"/>
      <c r="AX78" s="4"/>
      <c r="AY78" s="50"/>
    </row>
    <row r="79" spans="1:51" ht="30">
      <c r="A79" s="258"/>
      <c r="B79" s="5" t="s">
        <v>10</v>
      </c>
      <c r="C79" s="8">
        <f>(C72-3)/3</f>
        <v>0</v>
      </c>
      <c r="D79" s="77">
        <f>C79*100</f>
        <v>0</v>
      </c>
      <c r="E79" s="4"/>
      <c r="H79" s="4"/>
      <c r="I79" s="4"/>
      <c r="J79" s="4"/>
      <c r="K79" s="4"/>
      <c r="L79" s="4"/>
      <c r="M79" s="4"/>
      <c r="N79" s="94"/>
      <c r="Q79" s="4"/>
      <c r="R79" s="4"/>
      <c r="S79" s="18"/>
      <c r="T79" s="18"/>
      <c r="U79" s="18"/>
      <c r="V79" s="4"/>
      <c r="W79" s="4"/>
      <c r="X79" s="4"/>
      <c r="Y79" s="176"/>
      <c r="Z79" s="225" t="s">
        <v>226</v>
      </c>
      <c r="AA79" s="226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103" t="s">
        <v>98</v>
      </c>
      <c r="AM79" s="84" t="s">
        <v>93</v>
      </c>
      <c r="AN79" s="176"/>
      <c r="AO79" s="44" t="s">
        <v>31</v>
      </c>
      <c r="AP79" s="44" t="s">
        <v>82</v>
      </c>
      <c r="AQ79" s="4"/>
      <c r="AR79" s="4"/>
      <c r="AS79" s="4"/>
      <c r="AT79" s="4"/>
      <c r="AU79" s="4"/>
      <c r="AV79" s="46"/>
      <c r="AW79" s="4"/>
      <c r="AX79" s="4"/>
      <c r="AY79" s="50"/>
    </row>
    <row r="80" spans="1:51">
      <c r="A80" s="259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96"/>
      <c r="N80" s="49"/>
      <c r="O80" s="96"/>
      <c r="P80" s="96"/>
      <c r="Q80" s="96"/>
      <c r="R80" s="96"/>
      <c r="S80" s="79"/>
      <c r="T80" s="79"/>
      <c r="U80" s="79"/>
      <c r="V80" s="96"/>
      <c r="W80" s="96"/>
      <c r="X80" s="96"/>
      <c r="Y80" s="177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51"/>
    </row>
    <row r="82" spans="1:51" ht="20">
      <c r="A82" s="257"/>
      <c r="B82" s="168" t="s">
        <v>165</v>
      </c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  <c r="AY82" s="169"/>
    </row>
    <row r="83" spans="1:51" ht="20">
      <c r="A83" s="258"/>
      <c r="B83" s="35" t="s">
        <v>0</v>
      </c>
      <c r="C83" s="35" t="s">
        <v>1</v>
      </c>
      <c r="D83" s="35" t="s">
        <v>2</v>
      </c>
      <c r="E83" s="35" t="s">
        <v>3</v>
      </c>
      <c r="F83" s="170" t="s">
        <v>8</v>
      </c>
      <c r="G83" s="35" t="s">
        <v>0</v>
      </c>
      <c r="H83" s="35" t="s">
        <v>1</v>
      </c>
      <c r="I83" s="35" t="s">
        <v>2</v>
      </c>
      <c r="J83" s="35" t="s">
        <v>3</v>
      </c>
      <c r="K83" s="35" t="s">
        <v>4</v>
      </c>
      <c r="L83" s="10" t="s">
        <v>5</v>
      </c>
      <c r="M83" s="23"/>
      <c r="N83" s="94"/>
      <c r="O83" s="156" t="s">
        <v>114</v>
      </c>
      <c r="P83" s="157"/>
      <c r="Q83" s="3"/>
      <c r="R83" s="171" t="s">
        <v>46</v>
      </c>
      <c r="S83" s="172"/>
      <c r="T83" s="172"/>
      <c r="U83" s="173"/>
      <c r="V83" s="3"/>
      <c r="W83" s="174" t="s">
        <v>52</v>
      </c>
      <c r="X83" s="175"/>
      <c r="Y83" s="176"/>
      <c r="Z83" s="178" t="s">
        <v>48</v>
      </c>
      <c r="AA83" s="179"/>
      <c r="AB83" s="179"/>
      <c r="AC83" s="180"/>
      <c r="AD83" s="3"/>
      <c r="AE83" s="178" t="s">
        <v>54</v>
      </c>
      <c r="AF83" s="179"/>
      <c r="AG83" s="179"/>
      <c r="AH83" s="179"/>
      <c r="AI83" s="179"/>
      <c r="AJ83" s="180"/>
      <c r="AK83" s="3"/>
      <c r="AL83" s="174" t="s">
        <v>55</v>
      </c>
      <c r="AM83" s="175"/>
      <c r="AN83" s="176"/>
      <c r="AO83" s="178" t="s">
        <v>49</v>
      </c>
      <c r="AP83" s="179"/>
      <c r="AQ83" s="179"/>
      <c r="AR83" s="180"/>
      <c r="AS83" s="4"/>
      <c r="AT83" s="174" t="s">
        <v>51</v>
      </c>
      <c r="AU83" s="175"/>
      <c r="AV83" s="36"/>
      <c r="AW83" s="174" t="s">
        <v>27</v>
      </c>
      <c r="AX83" s="175"/>
      <c r="AY83" s="50"/>
    </row>
    <row r="84" spans="1:51" ht="30">
      <c r="A84" s="258"/>
      <c r="B84" s="35" t="s">
        <v>1</v>
      </c>
      <c r="C84" s="2">
        <v>1</v>
      </c>
      <c r="D84" s="37">
        <v>3</v>
      </c>
      <c r="E84" s="37">
        <v>3</v>
      </c>
      <c r="F84" s="170"/>
      <c r="G84" s="35" t="s">
        <v>1</v>
      </c>
      <c r="H84" s="38">
        <f>C84/C87</f>
        <v>0.60000000000000009</v>
      </c>
      <c r="I84" s="37">
        <f>D84/D87</f>
        <v>0.6</v>
      </c>
      <c r="J84" s="37">
        <f>E84/E87</f>
        <v>0.6</v>
      </c>
      <c r="K84" s="37">
        <f>SUM(H84:J84)</f>
        <v>1.8000000000000003</v>
      </c>
      <c r="L84" s="2">
        <f>K84/C89</f>
        <v>0.60000000000000009</v>
      </c>
      <c r="M84" s="24"/>
      <c r="N84" s="94"/>
      <c r="O84" s="58" t="s">
        <v>17</v>
      </c>
      <c r="P84" s="56" t="s">
        <v>78</v>
      </c>
      <c r="Q84" s="18"/>
      <c r="R84" s="17" t="s">
        <v>26</v>
      </c>
      <c r="S84" s="35" t="s">
        <v>1</v>
      </c>
      <c r="T84" s="35" t="s">
        <v>2</v>
      </c>
      <c r="U84" s="35" t="s">
        <v>3</v>
      </c>
      <c r="V84" s="13"/>
      <c r="W84" s="32" t="s">
        <v>26</v>
      </c>
      <c r="X84" s="97" t="s">
        <v>53</v>
      </c>
      <c r="Y84" s="176"/>
      <c r="Z84" s="35" t="s">
        <v>32</v>
      </c>
      <c r="AA84" s="98" t="s">
        <v>47</v>
      </c>
      <c r="AB84" s="178" t="s">
        <v>43</v>
      </c>
      <c r="AC84" s="180"/>
      <c r="AD84" s="4"/>
      <c r="AE84" s="10" t="s">
        <v>26</v>
      </c>
      <c r="AF84" s="35" t="s">
        <v>35</v>
      </c>
      <c r="AG84" s="35" t="s">
        <v>36</v>
      </c>
      <c r="AH84" s="35" t="s">
        <v>37</v>
      </c>
      <c r="AI84" s="35" t="s">
        <v>97</v>
      </c>
      <c r="AJ84" s="35" t="s">
        <v>98</v>
      </c>
      <c r="AK84" s="4"/>
      <c r="AL84" s="10" t="s">
        <v>26</v>
      </c>
      <c r="AM84" s="97" t="s">
        <v>53</v>
      </c>
      <c r="AN84" s="176"/>
      <c r="AO84" s="10" t="s">
        <v>28</v>
      </c>
      <c r="AP84" s="10" t="s">
        <v>47</v>
      </c>
      <c r="AQ84" s="181" t="s">
        <v>43</v>
      </c>
      <c r="AR84" s="182"/>
      <c r="AS84" s="4"/>
      <c r="AT84" s="35" t="s">
        <v>26</v>
      </c>
      <c r="AU84" s="97" t="s">
        <v>53</v>
      </c>
      <c r="AV84" s="36"/>
      <c r="AW84" s="98" t="s">
        <v>26</v>
      </c>
      <c r="AX84" s="98" t="s">
        <v>50</v>
      </c>
      <c r="AY84" s="50"/>
    </row>
    <row r="85" spans="1:51">
      <c r="A85" s="258"/>
      <c r="B85" s="35" t="s">
        <v>2</v>
      </c>
      <c r="C85" s="37">
        <f>1/D84</f>
        <v>0.33333333333333331</v>
      </c>
      <c r="D85" s="2">
        <v>1</v>
      </c>
      <c r="E85" s="37">
        <v>1</v>
      </c>
      <c r="F85" s="170"/>
      <c r="G85" s="35" t="s">
        <v>2</v>
      </c>
      <c r="H85" s="37">
        <f>C85/C87</f>
        <v>0.2</v>
      </c>
      <c r="I85" s="38">
        <f>D85/D87</f>
        <v>0.2</v>
      </c>
      <c r="J85" s="37">
        <f>E85/E87</f>
        <v>0.2</v>
      </c>
      <c r="K85" s="37">
        <f>SUM(H85:J85)</f>
        <v>0.60000000000000009</v>
      </c>
      <c r="L85" s="2">
        <f>K85/C89</f>
        <v>0.20000000000000004</v>
      </c>
      <c r="M85" s="24"/>
      <c r="N85" s="94"/>
      <c r="O85" s="58" t="s">
        <v>18</v>
      </c>
      <c r="P85" s="56" t="s">
        <v>77</v>
      </c>
      <c r="Q85" s="18"/>
      <c r="R85" s="11" t="s">
        <v>17</v>
      </c>
      <c r="S85" s="9">
        <v>1</v>
      </c>
      <c r="T85" s="9">
        <v>-0.5</v>
      </c>
      <c r="U85" s="9">
        <v>0</v>
      </c>
      <c r="V85" s="3"/>
      <c r="W85" s="11" t="s">
        <v>17</v>
      </c>
      <c r="X85" s="1">
        <f>(S85*L84)+(T85*L85)+(U85*L86)</f>
        <v>0.50000000000000011</v>
      </c>
      <c r="Y85" s="176"/>
      <c r="Z85" s="15" t="s">
        <v>34</v>
      </c>
      <c r="AA85" s="15">
        <v>2</v>
      </c>
      <c r="AB85" s="15">
        <f>1/(1+AA85)</f>
        <v>0.33333333333333331</v>
      </c>
      <c r="AC85" s="15"/>
      <c r="AD85" s="4"/>
      <c r="AE85" s="11" t="s">
        <v>17</v>
      </c>
      <c r="AF85" s="28">
        <v>0</v>
      </c>
      <c r="AG85" s="28">
        <v>0</v>
      </c>
      <c r="AH85" s="28">
        <v>-1</v>
      </c>
      <c r="AI85" s="28">
        <v>0</v>
      </c>
      <c r="AJ85" s="28">
        <v>1</v>
      </c>
      <c r="AK85" s="4"/>
      <c r="AL85" s="11" t="s">
        <v>17</v>
      </c>
      <c r="AM85" s="1">
        <f>(AF85*AC86)+(AG85*AC87)+(AC88*AH85)+(AI85*AC90)+(AC91*AJ85)</f>
        <v>0.16666666666666669</v>
      </c>
      <c r="AN85" s="176"/>
      <c r="AO85" s="15" t="s">
        <v>29</v>
      </c>
      <c r="AP85" s="15">
        <v>3</v>
      </c>
      <c r="AQ85" s="15">
        <f>1/(1+AP85)</f>
        <v>0.25</v>
      </c>
      <c r="AR85" s="15"/>
      <c r="AS85" s="4"/>
      <c r="AT85" s="11" t="s">
        <v>17</v>
      </c>
      <c r="AU85" s="1">
        <f>AR86</f>
        <v>0.25</v>
      </c>
      <c r="AV85" s="36"/>
      <c r="AW85" s="40" t="s">
        <v>63</v>
      </c>
      <c r="AX85" s="40">
        <v>0</v>
      </c>
      <c r="AY85" s="50"/>
    </row>
    <row r="86" spans="1:51" ht="30">
      <c r="A86" s="258"/>
      <c r="B86" s="35" t="s">
        <v>3</v>
      </c>
      <c r="C86" s="37">
        <f>1/E84</f>
        <v>0.33333333333333331</v>
      </c>
      <c r="D86" s="37">
        <f>1/E85</f>
        <v>1</v>
      </c>
      <c r="E86" s="2">
        <v>1</v>
      </c>
      <c r="F86" s="170"/>
      <c r="G86" s="35" t="s">
        <v>3</v>
      </c>
      <c r="H86" s="37">
        <f>C86/C87</f>
        <v>0.2</v>
      </c>
      <c r="I86" s="37">
        <f>D86/D87</f>
        <v>0.2</v>
      </c>
      <c r="J86" s="38">
        <f>E86/E87</f>
        <v>0.2</v>
      </c>
      <c r="K86" s="37">
        <f>SUM(H86:J86)</f>
        <v>0.60000000000000009</v>
      </c>
      <c r="L86" s="2">
        <f>K86/C89</f>
        <v>0.20000000000000004</v>
      </c>
      <c r="M86" s="24"/>
      <c r="N86" s="94"/>
      <c r="O86" s="58" t="s">
        <v>20</v>
      </c>
      <c r="P86" s="56" t="s">
        <v>80</v>
      </c>
      <c r="Q86" s="18"/>
      <c r="R86" s="11" t="s">
        <v>18</v>
      </c>
      <c r="S86" s="9">
        <v>-0.5</v>
      </c>
      <c r="T86" s="9">
        <v>1</v>
      </c>
      <c r="U86" s="9">
        <v>0</v>
      </c>
      <c r="V86" s="19"/>
      <c r="W86" s="11" t="s">
        <v>18</v>
      </c>
      <c r="X86" s="1">
        <f>(S86*L84)+(T86*L85)+(U86*L86)</f>
        <v>-0.1</v>
      </c>
      <c r="Y86" s="176"/>
      <c r="Z86" s="16" t="s">
        <v>35</v>
      </c>
      <c r="AA86" s="16" t="s">
        <v>44</v>
      </c>
      <c r="AB86" s="16">
        <v>1</v>
      </c>
      <c r="AC86" s="16">
        <f>AB86*AB85</f>
        <v>0.33333333333333331</v>
      </c>
      <c r="AD86" s="4"/>
      <c r="AE86" s="11" t="s">
        <v>18</v>
      </c>
      <c r="AF86" s="28">
        <v>0</v>
      </c>
      <c r="AG86" s="28">
        <v>0</v>
      </c>
      <c r="AH86" s="28">
        <v>1</v>
      </c>
      <c r="AI86" s="28">
        <v>0</v>
      </c>
      <c r="AJ86" s="28">
        <v>-1</v>
      </c>
      <c r="AK86" s="4"/>
      <c r="AL86" s="11" t="s">
        <v>18</v>
      </c>
      <c r="AM86" s="1">
        <f>(AF86*AC86)+(AG86*AC87)+(AC88*AH86)+(AI86*AC90)+(AC91*AJ86)</f>
        <v>-0.16666666666666669</v>
      </c>
      <c r="AN86" s="176"/>
      <c r="AO86" s="16" t="s">
        <v>45</v>
      </c>
      <c r="AP86" s="16" t="s">
        <v>44</v>
      </c>
      <c r="AQ86" s="16">
        <v>1</v>
      </c>
      <c r="AR86" s="16">
        <f>AQ86*AQ85</f>
        <v>0.25</v>
      </c>
      <c r="AS86" s="4"/>
      <c r="AT86" s="11" t="s">
        <v>18</v>
      </c>
      <c r="AU86" s="1">
        <f>AR87</f>
        <v>0.25</v>
      </c>
      <c r="AV86" s="36"/>
      <c r="AW86" s="40" t="s">
        <v>16</v>
      </c>
      <c r="AX86" s="41">
        <v>0</v>
      </c>
      <c r="AY86" s="50"/>
    </row>
    <row r="87" spans="1:51">
      <c r="A87" s="258"/>
      <c r="B87" s="97" t="s">
        <v>4</v>
      </c>
      <c r="C87" s="39">
        <f>SUM(C84:C86)</f>
        <v>1.6666666666666665</v>
      </c>
      <c r="D87" s="39">
        <f>SUM(D84:D86)</f>
        <v>5</v>
      </c>
      <c r="E87" s="39">
        <f>SUM(E84:E86)</f>
        <v>5</v>
      </c>
      <c r="F87" s="170"/>
      <c r="G87" s="97" t="s">
        <v>4</v>
      </c>
      <c r="H87" s="39">
        <f>SUM(H84:H86)</f>
        <v>1</v>
      </c>
      <c r="I87" s="39">
        <f>SUM(I84:I86)</f>
        <v>1</v>
      </c>
      <c r="J87" s="39">
        <f>SUM(J84:J86)</f>
        <v>1</v>
      </c>
      <c r="K87" s="39">
        <f>SUM(K84:K86)</f>
        <v>3.0000000000000004</v>
      </c>
      <c r="L87" s="39">
        <f>SUM(L84:L86)</f>
        <v>1.0000000000000002</v>
      </c>
      <c r="M87" s="25"/>
      <c r="N87" s="94"/>
      <c r="O87" s="58" t="s">
        <v>21</v>
      </c>
      <c r="P87" s="56" t="s">
        <v>81</v>
      </c>
      <c r="Q87" s="18"/>
      <c r="R87" s="11" t="s">
        <v>20</v>
      </c>
      <c r="S87" s="9">
        <v>0</v>
      </c>
      <c r="T87" s="9">
        <v>0.5</v>
      </c>
      <c r="U87" s="9">
        <v>0</v>
      </c>
      <c r="V87" s="19"/>
      <c r="W87" s="11" t="s">
        <v>20</v>
      </c>
      <c r="X87" s="1">
        <f>(S87*L84)+(T87*L85)+(U87*L86)</f>
        <v>0.10000000000000002</v>
      </c>
      <c r="Y87" s="176"/>
      <c r="Z87" s="16" t="s">
        <v>36</v>
      </c>
      <c r="AA87" s="16" t="s">
        <v>44</v>
      </c>
      <c r="AB87" s="16">
        <v>1</v>
      </c>
      <c r="AC87" s="16">
        <f>AB87*AB85</f>
        <v>0.33333333333333331</v>
      </c>
      <c r="AD87" s="4"/>
      <c r="AE87" s="11" t="s">
        <v>20</v>
      </c>
      <c r="AF87" s="28">
        <v>0</v>
      </c>
      <c r="AG87" s="28">
        <v>0</v>
      </c>
      <c r="AH87" s="28">
        <v>1</v>
      </c>
      <c r="AI87" s="28">
        <v>0</v>
      </c>
      <c r="AJ87" s="28">
        <v>0</v>
      </c>
      <c r="AK87" s="4"/>
      <c r="AL87" s="11" t="s">
        <v>20</v>
      </c>
      <c r="AM87" s="1">
        <f>(AF87*AC86)+(AG87*AC87)+(AH87*AC88)+(AI87*AC90)+(AJ87*AC91)</f>
        <v>0.33333333333333331</v>
      </c>
      <c r="AN87" s="176"/>
      <c r="AO87" s="16" t="s">
        <v>58</v>
      </c>
      <c r="AP87" s="16" t="s">
        <v>44</v>
      </c>
      <c r="AQ87" s="16">
        <v>1</v>
      </c>
      <c r="AR87" s="16">
        <f>AQ87*AQ85</f>
        <v>0.25</v>
      </c>
      <c r="AS87" s="4"/>
      <c r="AT87" s="11" t="s">
        <v>20</v>
      </c>
      <c r="AU87" s="1">
        <f>AR89</f>
        <v>0.33333333333333331</v>
      </c>
      <c r="AV87" s="36"/>
      <c r="AW87" s="42" t="s">
        <v>17</v>
      </c>
      <c r="AX87" s="42">
        <f>X85+AM85+AU85</f>
        <v>0.91666666666666674</v>
      </c>
      <c r="AY87" s="50"/>
    </row>
    <row r="88" spans="1:51" ht="45">
      <c r="A88" s="258"/>
      <c r="B88" s="54"/>
      <c r="C88" s="54"/>
      <c r="D88" s="54"/>
      <c r="E88" s="54"/>
      <c r="F88" s="54"/>
      <c r="G88" s="54"/>
      <c r="H88" s="54"/>
      <c r="I88" s="54"/>
      <c r="J88" s="54"/>
      <c r="M88" s="47"/>
      <c r="N88" s="94"/>
      <c r="O88" s="58" t="s">
        <v>23</v>
      </c>
      <c r="P88" s="56" t="s">
        <v>83</v>
      </c>
      <c r="Q88" s="4"/>
      <c r="R88" s="11" t="s">
        <v>21</v>
      </c>
      <c r="S88" s="9">
        <v>0</v>
      </c>
      <c r="T88" s="9">
        <v>-0.5</v>
      </c>
      <c r="U88" s="9">
        <v>0</v>
      </c>
      <c r="V88" s="19"/>
      <c r="W88" s="11" t="s">
        <v>21</v>
      </c>
      <c r="X88" s="1">
        <f>(S88*L84)+(T88*L85)+(U88*L86)</f>
        <v>-0.10000000000000002</v>
      </c>
      <c r="Y88" s="176"/>
      <c r="Z88" s="16" t="s">
        <v>37</v>
      </c>
      <c r="AA88" s="16" t="s">
        <v>44</v>
      </c>
      <c r="AB88" s="16">
        <v>1</v>
      </c>
      <c r="AC88" s="16">
        <f>AB88*AB85</f>
        <v>0.33333333333333331</v>
      </c>
      <c r="AD88" s="4"/>
      <c r="AE88" s="11" t="s">
        <v>21</v>
      </c>
      <c r="AF88" s="28">
        <v>0</v>
      </c>
      <c r="AG88" s="28">
        <v>0</v>
      </c>
      <c r="AH88" s="28">
        <v>-1</v>
      </c>
      <c r="AI88" s="28">
        <v>0</v>
      </c>
      <c r="AJ88" s="28">
        <v>0</v>
      </c>
      <c r="AK88" s="4"/>
      <c r="AL88" s="11" t="s">
        <v>21</v>
      </c>
      <c r="AM88" s="1">
        <f>(AF88*AC86)+(AG88*AC87)+(AH88*AC88)+(AI88*AC90)+(AJ88*AC91)</f>
        <v>-0.33333333333333331</v>
      </c>
      <c r="AN88" s="176"/>
      <c r="AO88" s="15" t="s">
        <v>30</v>
      </c>
      <c r="AP88" s="15">
        <v>2</v>
      </c>
      <c r="AQ88" s="15">
        <f>1/(1+AP88)</f>
        <v>0.33333333333333331</v>
      </c>
      <c r="AR88" s="15"/>
      <c r="AS88" s="4"/>
      <c r="AT88" s="11" t="s">
        <v>21</v>
      </c>
      <c r="AU88" s="1">
        <f>AR90</f>
        <v>0.33333333333333331</v>
      </c>
      <c r="AV88" s="36"/>
      <c r="AW88" s="42" t="s">
        <v>18</v>
      </c>
      <c r="AX88" s="42">
        <f>X86+AM86++AU86</f>
        <v>-1.6666666666666718E-2</v>
      </c>
      <c r="AY88" s="50"/>
    </row>
    <row r="89" spans="1:51" ht="30">
      <c r="A89" s="258"/>
      <c r="B89" s="98" t="s">
        <v>6</v>
      </c>
      <c r="C89" s="35">
        <v>3</v>
      </c>
      <c r="D89" s="4"/>
      <c r="E89" s="4"/>
      <c r="F89" s="4"/>
      <c r="G89" s="4"/>
      <c r="H89" s="4"/>
      <c r="I89" s="4"/>
      <c r="J89" s="4"/>
      <c r="M89" s="4"/>
      <c r="N89" s="94"/>
      <c r="O89" s="58" t="s">
        <v>24</v>
      </c>
      <c r="P89" s="56" t="s">
        <v>84</v>
      </c>
      <c r="Q89" s="4"/>
      <c r="R89" s="11" t="s">
        <v>23</v>
      </c>
      <c r="S89" s="9">
        <v>1</v>
      </c>
      <c r="T89" s="9">
        <v>0</v>
      </c>
      <c r="U89" s="9">
        <v>-0.5</v>
      </c>
      <c r="V89" s="19"/>
      <c r="W89" s="11" t="s">
        <v>23</v>
      </c>
      <c r="X89" s="1">
        <f>(S89*L84)+(T89*L85)+(U89*L86)</f>
        <v>0.50000000000000011</v>
      </c>
      <c r="Y89" s="176"/>
      <c r="Z89" s="31" t="s">
        <v>96</v>
      </c>
      <c r="AA89" s="31">
        <v>1</v>
      </c>
      <c r="AB89" s="31">
        <f>1/(1+AA89)</f>
        <v>0.5</v>
      </c>
      <c r="AC89" s="31"/>
      <c r="AD89" s="4"/>
      <c r="AE89" s="11" t="s">
        <v>23</v>
      </c>
      <c r="AF89" s="28">
        <v>0</v>
      </c>
      <c r="AG89" s="28">
        <v>0</v>
      </c>
      <c r="AH89" s="28">
        <v>0</v>
      </c>
      <c r="AI89" s="28">
        <v>0</v>
      </c>
      <c r="AJ89" s="28">
        <v>1</v>
      </c>
      <c r="AK89" s="4"/>
      <c r="AL89" s="11" t="s">
        <v>23</v>
      </c>
      <c r="AM89" s="1">
        <f>(AC86*AF89)+(AG89*AC87)+(AC88*AH89)+(AI89*AC90)+(AC91*AJ89)</f>
        <v>0.5</v>
      </c>
      <c r="AN89" s="176"/>
      <c r="AO89" s="16" t="s">
        <v>59</v>
      </c>
      <c r="AP89" s="16" t="s">
        <v>44</v>
      </c>
      <c r="AQ89" s="16">
        <v>1</v>
      </c>
      <c r="AR89" s="16">
        <f>AQ89*AQ88</f>
        <v>0.33333333333333331</v>
      </c>
      <c r="AS89" s="4"/>
      <c r="AT89" s="11" t="s">
        <v>23</v>
      </c>
      <c r="AU89" s="1">
        <f>AR92</f>
        <v>0.5</v>
      </c>
      <c r="AV89" s="36"/>
      <c r="AW89" s="41" t="s">
        <v>19</v>
      </c>
      <c r="AX89" s="41">
        <v>0</v>
      </c>
      <c r="AY89" s="50"/>
    </row>
    <row r="90" spans="1:51">
      <c r="A90" s="258"/>
      <c r="B90" s="53"/>
      <c r="C90" s="53"/>
      <c r="D90" s="53"/>
      <c r="E90" s="53"/>
      <c r="F90" s="53"/>
      <c r="G90" s="53"/>
      <c r="H90" s="53"/>
      <c r="I90" s="53"/>
      <c r="J90" s="53"/>
      <c r="M90" s="26"/>
      <c r="N90" s="94"/>
      <c r="O90" s="4"/>
      <c r="P90" s="4"/>
      <c r="Q90" s="4"/>
      <c r="R90" s="11" t="s">
        <v>24</v>
      </c>
      <c r="S90" s="9">
        <v>-0.5</v>
      </c>
      <c r="T90" s="9">
        <v>0</v>
      </c>
      <c r="U90" s="9">
        <v>1</v>
      </c>
      <c r="V90" s="19"/>
      <c r="W90" s="11" t="s">
        <v>24</v>
      </c>
      <c r="X90" s="1">
        <f>(S90*L84)+(T90*67)+(U90*L86)</f>
        <v>-0.1</v>
      </c>
      <c r="Y90" s="176"/>
      <c r="Z90" s="16" t="s">
        <v>97</v>
      </c>
      <c r="AA90" s="16" t="s">
        <v>44</v>
      </c>
      <c r="AB90" s="16">
        <v>1</v>
      </c>
      <c r="AC90" s="16">
        <f>AB90*AB89</f>
        <v>0.5</v>
      </c>
      <c r="AD90" s="4"/>
      <c r="AE90" s="11" t="s">
        <v>24</v>
      </c>
      <c r="AF90" s="28">
        <v>0</v>
      </c>
      <c r="AG90" s="28">
        <v>0</v>
      </c>
      <c r="AH90" s="28">
        <v>0</v>
      </c>
      <c r="AI90" s="28">
        <v>0</v>
      </c>
      <c r="AJ90" s="28">
        <v>-1</v>
      </c>
      <c r="AK90" s="4"/>
      <c r="AL90" s="11" t="s">
        <v>24</v>
      </c>
      <c r="AM90" s="1">
        <f>(AC86*AF90)+(AC87*AG90)+(AC88*AH90)+(AI90*AC90)+(AC91*AJ90)</f>
        <v>-0.5</v>
      </c>
      <c r="AN90" s="176"/>
      <c r="AO90" s="16" t="s">
        <v>60</v>
      </c>
      <c r="AP90" s="16" t="s">
        <v>44</v>
      </c>
      <c r="AQ90" s="16">
        <v>1</v>
      </c>
      <c r="AR90" s="16">
        <f>AQ90*AQ88</f>
        <v>0.33333333333333331</v>
      </c>
      <c r="AS90" s="4"/>
      <c r="AT90" s="11" t="s">
        <v>24</v>
      </c>
      <c r="AU90" s="1">
        <f>AR93</f>
        <v>0.5</v>
      </c>
      <c r="AV90" s="36"/>
      <c r="AW90" s="42" t="s">
        <v>20</v>
      </c>
      <c r="AX90" s="42">
        <f>X87+AM87+AU87</f>
        <v>0.76666666666666661</v>
      </c>
      <c r="AY90" s="50"/>
    </row>
    <row r="91" spans="1:51">
      <c r="A91" s="258"/>
      <c r="B91" s="183" t="s">
        <v>14</v>
      </c>
      <c r="C91" s="183"/>
      <c r="D91" s="4"/>
      <c r="E91" s="35" t="s">
        <v>38</v>
      </c>
      <c r="F91" s="35" t="s">
        <v>39</v>
      </c>
      <c r="G91" s="35" t="s">
        <v>40</v>
      </c>
      <c r="H91" s="10" t="s">
        <v>41</v>
      </c>
      <c r="I91" s="10" t="s">
        <v>42</v>
      </c>
      <c r="J91" s="4"/>
      <c r="M91" s="4"/>
      <c r="N91" s="94"/>
      <c r="O91" s="156" t="s">
        <v>112</v>
      </c>
      <c r="P91" s="157"/>
      <c r="Q91" s="4"/>
      <c r="R91" s="33"/>
      <c r="S91" s="25"/>
      <c r="T91" s="25"/>
      <c r="U91" s="25"/>
      <c r="V91" s="30"/>
      <c r="W91" s="29"/>
      <c r="X91" s="29"/>
      <c r="Y91" s="176"/>
      <c r="Z91" s="16" t="s">
        <v>98</v>
      </c>
      <c r="AA91" s="16" t="s">
        <v>44</v>
      </c>
      <c r="AB91" s="16">
        <v>1</v>
      </c>
      <c r="AC91" s="16">
        <f>AB91*AB89</f>
        <v>0.5</v>
      </c>
      <c r="AD91" s="4"/>
      <c r="AE91" s="29"/>
      <c r="AF91" s="25"/>
      <c r="AG91" s="25"/>
      <c r="AH91" s="25"/>
      <c r="AI91" s="25"/>
      <c r="AJ91" s="25"/>
      <c r="AK91" s="4"/>
      <c r="AL91" s="29"/>
      <c r="AM91" s="29"/>
      <c r="AN91" s="176"/>
      <c r="AO91" s="15" t="s">
        <v>31</v>
      </c>
      <c r="AP91" s="15">
        <v>1</v>
      </c>
      <c r="AQ91" s="15">
        <f>1/(1+AP91)</f>
        <v>0.5</v>
      </c>
      <c r="AR91" s="15"/>
      <c r="AS91" s="4"/>
      <c r="AT91" s="29"/>
      <c r="AU91" s="29"/>
      <c r="AV91" s="46"/>
      <c r="AW91" s="42" t="s">
        <v>21</v>
      </c>
      <c r="AX91" s="42">
        <f>X88+AM88+AU88</f>
        <v>-0.10000000000000003</v>
      </c>
      <c r="AY91" s="50"/>
    </row>
    <row r="92" spans="1:51" ht="30">
      <c r="A92" s="258"/>
      <c r="B92" s="98" t="s">
        <v>7</v>
      </c>
      <c r="C92" s="76">
        <f>SUM(L84*C87,L85*D87,L86*E87)</f>
        <v>3</v>
      </c>
      <c r="D92" s="4"/>
      <c r="E92" s="35">
        <v>1</v>
      </c>
      <c r="F92" s="35">
        <v>3</v>
      </c>
      <c r="G92" s="35">
        <v>5</v>
      </c>
      <c r="H92" s="35">
        <v>7</v>
      </c>
      <c r="I92" s="35">
        <v>9</v>
      </c>
      <c r="J92" s="4"/>
      <c r="M92" s="4"/>
      <c r="N92" s="94"/>
      <c r="O92" s="57" t="s">
        <v>99</v>
      </c>
      <c r="P92" s="56" t="s">
        <v>102</v>
      </c>
      <c r="Q92" s="4"/>
      <c r="R92" s="33"/>
      <c r="S92" s="25"/>
      <c r="T92" s="25"/>
      <c r="U92" s="25"/>
      <c r="V92" s="30"/>
      <c r="W92" s="29"/>
      <c r="X92" s="29"/>
      <c r="Y92" s="176"/>
      <c r="Z92" s="30"/>
      <c r="AA92" s="30"/>
      <c r="AB92" s="30"/>
      <c r="AC92" s="30"/>
      <c r="AD92" s="4"/>
      <c r="AE92" s="29"/>
      <c r="AF92" s="25"/>
      <c r="AG92" s="25"/>
      <c r="AH92" s="25"/>
      <c r="AI92" s="25"/>
      <c r="AJ92" s="25"/>
      <c r="AK92" s="4"/>
      <c r="AL92" s="156" t="s">
        <v>115</v>
      </c>
      <c r="AM92" s="157"/>
      <c r="AN92" s="176"/>
      <c r="AO92" s="16" t="s">
        <v>61</v>
      </c>
      <c r="AP92" s="16" t="s">
        <v>44</v>
      </c>
      <c r="AQ92" s="16">
        <v>1</v>
      </c>
      <c r="AR92" s="16">
        <f>AQ92*AQ91</f>
        <v>0.5</v>
      </c>
      <c r="AS92" s="4"/>
      <c r="AT92" s="29"/>
      <c r="AU92" s="29"/>
      <c r="AV92" s="46"/>
      <c r="AW92" s="41" t="s">
        <v>22</v>
      </c>
      <c r="AX92" s="41">
        <v>0</v>
      </c>
      <c r="AY92" s="50"/>
    </row>
    <row r="93" spans="1:51" ht="30">
      <c r="A93" s="258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26"/>
      <c r="N93" s="94"/>
      <c r="O93" s="57" t="s">
        <v>100</v>
      </c>
      <c r="P93" s="56" t="s">
        <v>103</v>
      </c>
      <c r="Q93" s="4"/>
      <c r="R93" s="4"/>
      <c r="S93" s="18"/>
      <c r="T93" s="18"/>
      <c r="U93" s="18"/>
      <c r="V93" s="19"/>
      <c r="W93" s="4"/>
      <c r="X93" s="4"/>
      <c r="Y93" s="176"/>
      <c r="Z93" s="30"/>
      <c r="AA93" s="30"/>
      <c r="AB93" s="30"/>
      <c r="AC93" s="30"/>
      <c r="AD93" s="4"/>
      <c r="AE93" s="29"/>
      <c r="AF93" s="25"/>
      <c r="AG93" s="25"/>
      <c r="AH93" s="25"/>
      <c r="AI93" s="25"/>
      <c r="AJ93" s="25"/>
      <c r="AK93" s="4"/>
      <c r="AL93" s="58" t="s">
        <v>34</v>
      </c>
      <c r="AM93" s="56" t="s">
        <v>87</v>
      </c>
      <c r="AN93" s="176"/>
      <c r="AO93" s="16" t="s">
        <v>62</v>
      </c>
      <c r="AP93" s="16" t="s">
        <v>44</v>
      </c>
      <c r="AQ93" s="16">
        <v>1</v>
      </c>
      <c r="AR93" s="16">
        <f>AQ93*AQ91</f>
        <v>0.5</v>
      </c>
      <c r="AS93" s="4"/>
      <c r="AT93" s="29"/>
      <c r="AU93" s="29"/>
      <c r="AV93" s="46"/>
      <c r="AW93" s="42" t="s">
        <v>23</v>
      </c>
      <c r="AX93" s="42">
        <f>X89+AM89+AU89</f>
        <v>1.5</v>
      </c>
      <c r="AY93" s="50"/>
    </row>
    <row r="94" spans="1:51" ht="30">
      <c r="A94" s="258"/>
      <c r="B94" s="185" t="s">
        <v>11</v>
      </c>
      <c r="C94" s="186"/>
      <c r="D94" s="6" t="s">
        <v>12</v>
      </c>
      <c r="E94" s="6">
        <v>1</v>
      </c>
      <c r="F94" s="6">
        <v>2</v>
      </c>
      <c r="G94" s="6">
        <v>3</v>
      </c>
      <c r="H94" s="6">
        <v>4</v>
      </c>
      <c r="I94" s="6">
        <v>5</v>
      </c>
      <c r="J94" s="6">
        <v>6</v>
      </c>
      <c r="K94" s="6">
        <v>7</v>
      </c>
      <c r="L94" s="6">
        <v>9</v>
      </c>
      <c r="M94" s="6">
        <v>10</v>
      </c>
      <c r="N94" s="94"/>
      <c r="O94" s="57" t="s">
        <v>101</v>
      </c>
      <c r="P94" s="56" t="s">
        <v>104</v>
      </c>
      <c r="Q94" s="4"/>
      <c r="R94" s="4"/>
      <c r="S94" s="18"/>
      <c r="T94" s="18"/>
      <c r="U94" s="18"/>
      <c r="V94" s="4"/>
      <c r="W94" s="4"/>
      <c r="X94" s="4"/>
      <c r="Y94" s="176"/>
      <c r="AB94" s="30"/>
      <c r="AC94" s="30"/>
      <c r="AD94" s="4"/>
      <c r="AE94" s="29"/>
      <c r="AF94" s="25"/>
      <c r="AG94" s="25"/>
      <c r="AH94" s="25"/>
      <c r="AI94" s="25"/>
      <c r="AJ94" s="25"/>
      <c r="AK94" s="4"/>
      <c r="AL94" s="103" t="s">
        <v>35</v>
      </c>
      <c r="AM94" s="84" t="s">
        <v>88</v>
      </c>
      <c r="AN94" s="176"/>
      <c r="AO94" s="19"/>
      <c r="AP94" s="19"/>
      <c r="AQ94" s="19"/>
      <c r="AR94" s="19"/>
      <c r="AS94" s="4"/>
      <c r="AT94" s="29"/>
      <c r="AU94" s="29"/>
      <c r="AV94" s="46"/>
      <c r="AW94" s="42" t="s">
        <v>24</v>
      </c>
      <c r="AX94" s="42">
        <f>X90+AM90+AU90</f>
        <v>-9.9999999999999978E-2</v>
      </c>
      <c r="AY94" s="50"/>
    </row>
    <row r="95" spans="1:51">
      <c r="A95" s="258"/>
      <c r="B95" s="187"/>
      <c r="C95" s="188"/>
      <c r="D95" s="6" t="s">
        <v>13</v>
      </c>
      <c r="E95" s="35">
        <v>0</v>
      </c>
      <c r="F95" s="35">
        <v>0</v>
      </c>
      <c r="G95" s="35">
        <v>0.57999999999999996</v>
      </c>
      <c r="H95" s="35">
        <v>0.9</v>
      </c>
      <c r="I95" s="35">
        <v>1.1200000000000001</v>
      </c>
      <c r="J95" s="35">
        <v>1.24</v>
      </c>
      <c r="K95" s="35">
        <v>1.32</v>
      </c>
      <c r="L95" s="35">
        <v>1.46</v>
      </c>
      <c r="M95" s="35">
        <v>1.49</v>
      </c>
      <c r="N95" s="94"/>
      <c r="Q95" s="4"/>
      <c r="R95" s="4"/>
      <c r="S95" s="18"/>
      <c r="T95" s="18"/>
      <c r="U95" s="18"/>
      <c r="V95" s="4"/>
      <c r="W95" s="4"/>
      <c r="X95" s="4"/>
      <c r="Y95" s="176"/>
      <c r="AB95" s="30"/>
      <c r="AC95" s="30"/>
      <c r="AD95" s="4"/>
      <c r="AE95" s="29"/>
      <c r="AF95" s="25"/>
      <c r="AG95" s="25"/>
      <c r="AH95" s="25"/>
      <c r="AI95" s="25"/>
      <c r="AJ95" s="25"/>
      <c r="AK95" s="4"/>
      <c r="AL95" s="103" t="s">
        <v>36</v>
      </c>
      <c r="AM95" s="84" t="s">
        <v>89</v>
      </c>
      <c r="AN95" s="176"/>
      <c r="AO95" s="30"/>
      <c r="AP95" s="30"/>
      <c r="AQ95" s="30"/>
      <c r="AR95" s="30"/>
      <c r="AS95" s="4"/>
      <c r="AT95" s="29"/>
      <c r="AU95" s="29"/>
      <c r="AV95" s="46"/>
      <c r="AW95" s="41" t="s">
        <v>25</v>
      </c>
      <c r="AX95" s="41">
        <v>0</v>
      </c>
      <c r="AY95" s="50"/>
    </row>
    <row r="96" spans="1:51">
      <c r="A96" s="258"/>
      <c r="B96" s="189" t="s">
        <v>9</v>
      </c>
      <c r="C96" s="190"/>
      <c r="D96" s="7">
        <v>0.57999999999999996</v>
      </c>
      <c r="E96" s="191"/>
      <c r="F96" s="192"/>
      <c r="G96" s="192"/>
      <c r="H96" s="192"/>
      <c r="I96" s="192"/>
      <c r="J96" s="192"/>
      <c r="K96" s="48"/>
      <c r="L96" s="48"/>
      <c r="M96" s="48"/>
      <c r="N96" s="94"/>
      <c r="Q96" s="4"/>
      <c r="R96" s="4"/>
      <c r="S96" s="18"/>
      <c r="T96" s="18"/>
      <c r="U96" s="18"/>
      <c r="V96" s="4"/>
      <c r="W96" s="4"/>
      <c r="X96" s="4"/>
      <c r="Y96" s="176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103" t="s">
        <v>37</v>
      </c>
      <c r="AM96" s="84" t="s">
        <v>90</v>
      </c>
      <c r="AN96" s="176"/>
      <c r="AO96" s="156" t="s">
        <v>113</v>
      </c>
      <c r="AP96" s="157"/>
      <c r="AQ96" s="4"/>
      <c r="AR96" s="4"/>
      <c r="AS96" s="4"/>
      <c r="AT96" s="4"/>
      <c r="AU96" s="4"/>
      <c r="AV96" s="46"/>
      <c r="AW96" s="4"/>
      <c r="AX96" s="4"/>
      <c r="AY96" s="50"/>
    </row>
    <row r="97" spans="1:51" ht="30">
      <c r="A97" s="258"/>
      <c r="B97" s="52"/>
      <c r="C97" s="52"/>
      <c r="D97" s="52"/>
      <c r="E97" s="52"/>
      <c r="H97" s="52"/>
      <c r="I97" s="52"/>
      <c r="J97" s="52"/>
      <c r="K97" s="52"/>
      <c r="L97" s="52"/>
      <c r="M97" s="47"/>
      <c r="N97" s="94"/>
      <c r="Q97" s="4"/>
      <c r="R97" s="4"/>
      <c r="S97" s="18"/>
      <c r="T97" s="18"/>
      <c r="U97" s="18"/>
      <c r="V97" s="4"/>
      <c r="W97" s="4"/>
      <c r="X97" s="4"/>
      <c r="Y97" s="176"/>
      <c r="Z97" s="4"/>
      <c r="AC97" s="4"/>
      <c r="AD97" s="4"/>
      <c r="AE97" s="4"/>
      <c r="AF97" s="4"/>
      <c r="AG97" s="4"/>
      <c r="AH97" s="4"/>
      <c r="AI97" s="4"/>
      <c r="AJ97" s="4"/>
      <c r="AK97" s="4"/>
      <c r="AL97" s="58" t="s">
        <v>96</v>
      </c>
      <c r="AM97" s="56" t="s">
        <v>91</v>
      </c>
      <c r="AN97" s="176"/>
      <c r="AO97" s="44" t="s">
        <v>29</v>
      </c>
      <c r="AP97" s="44" t="s">
        <v>76</v>
      </c>
      <c r="AQ97" s="4"/>
      <c r="AR97" s="4"/>
      <c r="AS97" s="4"/>
      <c r="AT97" s="4"/>
      <c r="AU97" s="4"/>
      <c r="AV97" s="46"/>
      <c r="AW97" s="4"/>
      <c r="AX97" s="4"/>
      <c r="AY97" s="50"/>
    </row>
    <row r="98" spans="1:51" ht="30">
      <c r="A98" s="258"/>
      <c r="B98" s="161" t="s">
        <v>15</v>
      </c>
      <c r="C98" s="161"/>
      <c r="D98" s="161"/>
      <c r="E98" s="4"/>
      <c r="H98" s="4"/>
      <c r="I98" s="4"/>
      <c r="J98" s="4"/>
      <c r="K98" s="4"/>
      <c r="L98" s="4"/>
      <c r="M98" s="4"/>
      <c r="N98" s="94"/>
      <c r="Q98" s="4"/>
      <c r="R98" s="4"/>
      <c r="S98" s="18"/>
      <c r="T98" s="18"/>
      <c r="U98" s="18"/>
      <c r="V98" s="4"/>
      <c r="W98" s="4"/>
      <c r="X98" s="4"/>
      <c r="Y98" s="176"/>
      <c r="Z98" s="227" t="s">
        <v>182</v>
      </c>
      <c r="AA98" s="228"/>
      <c r="AC98" s="4"/>
      <c r="AD98" s="4"/>
      <c r="AE98" s="4"/>
      <c r="AF98" s="4"/>
      <c r="AG98" s="4"/>
      <c r="AH98" s="4"/>
      <c r="AI98" s="4"/>
      <c r="AJ98" s="4"/>
      <c r="AK98" s="4"/>
      <c r="AL98" s="103" t="s">
        <v>97</v>
      </c>
      <c r="AM98" s="84" t="s">
        <v>92</v>
      </c>
      <c r="AN98" s="176"/>
      <c r="AO98" s="44" t="s">
        <v>30</v>
      </c>
      <c r="AP98" s="44" t="s">
        <v>79</v>
      </c>
      <c r="AQ98" s="4"/>
      <c r="AR98" s="4"/>
      <c r="AS98" s="4"/>
      <c r="AT98" s="4"/>
      <c r="AU98" s="4"/>
      <c r="AV98" s="46"/>
      <c r="AW98" s="4"/>
      <c r="AX98" s="4"/>
      <c r="AY98" s="50"/>
    </row>
    <row r="99" spans="1:51" ht="30">
      <c r="A99" s="258"/>
      <c r="B99" s="5" t="s">
        <v>10</v>
      </c>
      <c r="C99" s="8">
        <f>(C92-3)/3</f>
        <v>0</v>
      </c>
      <c r="D99" s="77">
        <f>C99*100</f>
        <v>0</v>
      </c>
      <c r="E99" s="4"/>
      <c r="H99" s="4"/>
      <c r="I99" s="4"/>
      <c r="J99" s="4"/>
      <c r="K99" s="4"/>
      <c r="L99" s="4"/>
      <c r="M99" s="4"/>
      <c r="N99" s="94"/>
      <c r="Q99" s="4"/>
      <c r="R99" s="4"/>
      <c r="S99" s="18"/>
      <c r="T99" s="18"/>
      <c r="U99" s="18"/>
      <c r="V99" s="4"/>
      <c r="W99" s="4"/>
      <c r="X99" s="4"/>
      <c r="Y99" s="176"/>
      <c r="Z99" s="225" t="s">
        <v>226</v>
      </c>
      <c r="AA99" s="226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103" t="s">
        <v>98</v>
      </c>
      <c r="AM99" s="84" t="s">
        <v>93</v>
      </c>
      <c r="AN99" s="176"/>
      <c r="AO99" s="44" t="s">
        <v>31</v>
      </c>
      <c r="AP99" s="44" t="s">
        <v>82</v>
      </c>
      <c r="AQ99" s="4"/>
      <c r="AR99" s="4"/>
      <c r="AS99" s="4"/>
      <c r="AT99" s="4"/>
      <c r="AU99" s="4"/>
      <c r="AV99" s="46"/>
      <c r="AW99" s="4"/>
      <c r="AX99" s="4"/>
      <c r="AY99" s="50"/>
    </row>
    <row r="100" spans="1:51">
      <c r="A100" s="259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96"/>
      <c r="N100" s="49"/>
      <c r="O100" s="96"/>
      <c r="P100" s="96"/>
      <c r="Q100" s="96"/>
      <c r="R100" s="96"/>
      <c r="S100" s="79"/>
      <c r="T100" s="79"/>
      <c r="U100" s="79"/>
      <c r="V100" s="96"/>
      <c r="W100" s="96"/>
      <c r="X100" s="96"/>
      <c r="Y100" s="177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51"/>
    </row>
    <row r="102" spans="1:51" ht="20">
      <c r="A102" s="257"/>
      <c r="B102" s="168" t="s">
        <v>170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9"/>
    </row>
    <row r="103" spans="1:51" ht="20">
      <c r="A103" s="258"/>
      <c r="B103" s="35" t="s">
        <v>0</v>
      </c>
      <c r="C103" s="35" t="s">
        <v>1</v>
      </c>
      <c r="D103" s="35" t="s">
        <v>2</v>
      </c>
      <c r="E103" s="35" t="s">
        <v>3</v>
      </c>
      <c r="F103" s="170" t="s">
        <v>8</v>
      </c>
      <c r="G103" s="35" t="s">
        <v>0</v>
      </c>
      <c r="H103" s="35" t="s">
        <v>1</v>
      </c>
      <c r="I103" s="35" t="s">
        <v>2</v>
      </c>
      <c r="J103" s="35" t="s">
        <v>3</v>
      </c>
      <c r="K103" s="35" t="s">
        <v>4</v>
      </c>
      <c r="L103" s="10" t="s">
        <v>5</v>
      </c>
      <c r="M103" s="23"/>
      <c r="N103" s="94"/>
      <c r="O103" s="156" t="s">
        <v>114</v>
      </c>
      <c r="P103" s="157"/>
      <c r="Q103" s="3"/>
      <c r="R103" s="171" t="s">
        <v>46</v>
      </c>
      <c r="S103" s="172"/>
      <c r="T103" s="172"/>
      <c r="U103" s="173"/>
      <c r="V103" s="3"/>
      <c r="W103" s="174" t="s">
        <v>52</v>
      </c>
      <c r="X103" s="175"/>
      <c r="Y103" s="176"/>
      <c r="Z103" s="178" t="s">
        <v>48</v>
      </c>
      <c r="AA103" s="179"/>
      <c r="AB103" s="179"/>
      <c r="AC103" s="180"/>
      <c r="AD103" s="3"/>
      <c r="AE103" s="178" t="s">
        <v>54</v>
      </c>
      <c r="AF103" s="179"/>
      <c r="AG103" s="179"/>
      <c r="AH103" s="179"/>
      <c r="AI103" s="179"/>
      <c r="AJ103" s="180"/>
      <c r="AK103" s="3"/>
      <c r="AL103" s="174" t="s">
        <v>55</v>
      </c>
      <c r="AM103" s="175"/>
      <c r="AN103" s="176"/>
      <c r="AO103" s="178" t="s">
        <v>49</v>
      </c>
      <c r="AP103" s="179"/>
      <c r="AQ103" s="179"/>
      <c r="AR103" s="180"/>
      <c r="AS103" s="4"/>
      <c r="AT103" s="174" t="s">
        <v>51</v>
      </c>
      <c r="AU103" s="175"/>
      <c r="AV103" s="36"/>
      <c r="AW103" s="174" t="s">
        <v>27</v>
      </c>
      <c r="AX103" s="175"/>
      <c r="AY103" s="50"/>
    </row>
    <row r="104" spans="1:51" ht="30">
      <c r="A104" s="258"/>
      <c r="B104" s="35" t="s">
        <v>1</v>
      </c>
      <c r="C104" s="2">
        <v>1</v>
      </c>
      <c r="D104" s="37">
        <v>3</v>
      </c>
      <c r="E104" s="37">
        <v>3</v>
      </c>
      <c r="F104" s="170"/>
      <c r="G104" s="35" t="s">
        <v>1</v>
      </c>
      <c r="H104" s="38">
        <f>C104/C107</f>
        <v>0.60000000000000009</v>
      </c>
      <c r="I104" s="37">
        <f>D104/D107</f>
        <v>0.6</v>
      </c>
      <c r="J104" s="37">
        <f>E104/E107</f>
        <v>0.6</v>
      </c>
      <c r="K104" s="37">
        <f>SUM(H104:J104)</f>
        <v>1.8000000000000003</v>
      </c>
      <c r="L104" s="2">
        <f>K104/C109</f>
        <v>0.60000000000000009</v>
      </c>
      <c r="M104" s="24"/>
      <c r="N104" s="94"/>
      <c r="O104" s="58" t="s">
        <v>17</v>
      </c>
      <c r="P104" s="56" t="s">
        <v>78</v>
      </c>
      <c r="Q104" s="18"/>
      <c r="R104" s="17" t="s">
        <v>26</v>
      </c>
      <c r="S104" s="35" t="s">
        <v>1</v>
      </c>
      <c r="T104" s="35" t="s">
        <v>2</v>
      </c>
      <c r="U104" s="35" t="s">
        <v>3</v>
      </c>
      <c r="V104" s="13"/>
      <c r="W104" s="32" t="s">
        <v>26</v>
      </c>
      <c r="X104" s="97" t="s">
        <v>53</v>
      </c>
      <c r="Y104" s="176"/>
      <c r="Z104" s="35" t="s">
        <v>32</v>
      </c>
      <c r="AA104" s="98" t="s">
        <v>47</v>
      </c>
      <c r="AB104" s="178" t="s">
        <v>43</v>
      </c>
      <c r="AC104" s="180"/>
      <c r="AD104" s="4"/>
      <c r="AE104" s="10" t="s">
        <v>26</v>
      </c>
      <c r="AF104" s="35" t="s">
        <v>35</v>
      </c>
      <c r="AG104" s="35" t="s">
        <v>36</v>
      </c>
      <c r="AH104" s="35" t="s">
        <v>37</v>
      </c>
      <c r="AI104" s="35" t="s">
        <v>97</v>
      </c>
      <c r="AJ104" s="35" t="s">
        <v>98</v>
      </c>
      <c r="AK104" s="4"/>
      <c r="AL104" s="10" t="s">
        <v>26</v>
      </c>
      <c r="AM104" s="97" t="s">
        <v>53</v>
      </c>
      <c r="AN104" s="176"/>
      <c r="AO104" s="10" t="s">
        <v>28</v>
      </c>
      <c r="AP104" s="10" t="s">
        <v>47</v>
      </c>
      <c r="AQ104" s="181" t="s">
        <v>43</v>
      </c>
      <c r="AR104" s="182"/>
      <c r="AS104" s="4"/>
      <c r="AT104" s="35" t="s">
        <v>26</v>
      </c>
      <c r="AU104" s="97" t="s">
        <v>53</v>
      </c>
      <c r="AV104" s="36"/>
      <c r="AW104" s="98" t="s">
        <v>26</v>
      </c>
      <c r="AX104" s="98" t="s">
        <v>50</v>
      </c>
      <c r="AY104" s="50"/>
    </row>
    <row r="105" spans="1:51">
      <c r="A105" s="258"/>
      <c r="B105" s="35" t="s">
        <v>2</v>
      </c>
      <c r="C105" s="37">
        <f>1/D104</f>
        <v>0.33333333333333331</v>
      </c>
      <c r="D105" s="2">
        <v>1</v>
      </c>
      <c r="E105" s="37">
        <v>1</v>
      </c>
      <c r="F105" s="170"/>
      <c r="G105" s="35" t="s">
        <v>2</v>
      </c>
      <c r="H105" s="37">
        <f>C105/C107</f>
        <v>0.2</v>
      </c>
      <c r="I105" s="38">
        <f>D105/D107</f>
        <v>0.2</v>
      </c>
      <c r="J105" s="37">
        <f>E105/E107</f>
        <v>0.2</v>
      </c>
      <c r="K105" s="37">
        <f>SUM(H105:J105)</f>
        <v>0.60000000000000009</v>
      </c>
      <c r="L105" s="2">
        <f>K105/C109</f>
        <v>0.20000000000000004</v>
      </c>
      <c r="M105" s="24"/>
      <c r="N105" s="94"/>
      <c r="O105" s="58" t="s">
        <v>18</v>
      </c>
      <c r="P105" s="56" t="s">
        <v>77</v>
      </c>
      <c r="Q105" s="18"/>
      <c r="R105" s="11" t="s">
        <v>17</v>
      </c>
      <c r="S105" s="9">
        <v>1</v>
      </c>
      <c r="T105" s="9">
        <v>-0.5</v>
      </c>
      <c r="U105" s="9">
        <v>0</v>
      </c>
      <c r="V105" s="3"/>
      <c r="W105" s="11" t="s">
        <v>17</v>
      </c>
      <c r="X105" s="1">
        <f>(S105*L104)+(T105*L105)+(U105*L106)</f>
        <v>0.50000000000000011</v>
      </c>
      <c r="Y105" s="176"/>
      <c r="Z105" s="15" t="s">
        <v>34</v>
      </c>
      <c r="AA105" s="15">
        <v>2</v>
      </c>
      <c r="AB105" s="15">
        <f>1/(1+AA105)</f>
        <v>0.33333333333333331</v>
      </c>
      <c r="AC105" s="15"/>
      <c r="AD105" s="4"/>
      <c r="AE105" s="11" t="s">
        <v>17</v>
      </c>
      <c r="AF105" s="28">
        <v>0</v>
      </c>
      <c r="AG105" s="28">
        <v>0</v>
      </c>
      <c r="AH105" s="28">
        <v>-1</v>
      </c>
      <c r="AI105" s="28">
        <v>0</v>
      </c>
      <c r="AJ105" s="28">
        <v>1</v>
      </c>
      <c r="AK105" s="4"/>
      <c r="AL105" s="11" t="s">
        <v>17</v>
      </c>
      <c r="AM105" s="1">
        <f>(AF105*AC106)+(AG105*AC107)+(AC108*AH105)+(AI105*AC110)+(AC111*AJ105)</f>
        <v>0.16666666666666669</v>
      </c>
      <c r="AN105" s="176"/>
      <c r="AO105" s="15" t="s">
        <v>29</v>
      </c>
      <c r="AP105" s="15">
        <v>3</v>
      </c>
      <c r="AQ105" s="15">
        <f>1/(1+AP105)</f>
        <v>0.25</v>
      </c>
      <c r="AR105" s="15"/>
      <c r="AS105" s="4"/>
      <c r="AT105" s="11" t="s">
        <v>17</v>
      </c>
      <c r="AU105" s="1">
        <f>AR106</f>
        <v>0.25</v>
      </c>
      <c r="AV105" s="36"/>
      <c r="AW105" s="40" t="s">
        <v>63</v>
      </c>
      <c r="AX105" s="40">
        <v>0</v>
      </c>
      <c r="AY105" s="50"/>
    </row>
    <row r="106" spans="1:51" ht="30">
      <c r="A106" s="258"/>
      <c r="B106" s="35" t="s">
        <v>3</v>
      </c>
      <c r="C106" s="37">
        <f>1/E104</f>
        <v>0.33333333333333331</v>
      </c>
      <c r="D106" s="37">
        <f>1/E105</f>
        <v>1</v>
      </c>
      <c r="E106" s="2">
        <v>1</v>
      </c>
      <c r="F106" s="170"/>
      <c r="G106" s="35" t="s">
        <v>3</v>
      </c>
      <c r="H106" s="37">
        <f>C106/C107</f>
        <v>0.2</v>
      </c>
      <c r="I106" s="37">
        <f>D106/D107</f>
        <v>0.2</v>
      </c>
      <c r="J106" s="38">
        <f>E106/E107</f>
        <v>0.2</v>
      </c>
      <c r="K106" s="37">
        <f>SUM(H106:J106)</f>
        <v>0.60000000000000009</v>
      </c>
      <c r="L106" s="2">
        <f>K106/C109</f>
        <v>0.20000000000000004</v>
      </c>
      <c r="M106" s="24"/>
      <c r="N106" s="94"/>
      <c r="O106" s="58" t="s">
        <v>20</v>
      </c>
      <c r="P106" s="56" t="s">
        <v>80</v>
      </c>
      <c r="Q106" s="18"/>
      <c r="R106" s="11" t="s">
        <v>18</v>
      </c>
      <c r="S106" s="9">
        <v>-0.5</v>
      </c>
      <c r="T106" s="9">
        <v>1</v>
      </c>
      <c r="U106" s="9">
        <v>0</v>
      </c>
      <c r="V106" s="19"/>
      <c r="W106" s="11" t="s">
        <v>18</v>
      </c>
      <c r="X106" s="1">
        <f>(S106*L104)+(T106*L105)+(U106*L106)</f>
        <v>-0.1</v>
      </c>
      <c r="Y106" s="176"/>
      <c r="Z106" s="16" t="s">
        <v>35</v>
      </c>
      <c r="AA106" s="16" t="s">
        <v>44</v>
      </c>
      <c r="AB106" s="16">
        <v>1</v>
      </c>
      <c r="AC106" s="16">
        <f>AB106*AB105</f>
        <v>0.33333333333333331</v>
      </c>
      <c r="AD106" s="4"/>
      <c r="AE106" s="11" t="s">
        <v>18</v>
      </c>
      <c r="AF106" s="28">
        <v>0</v>
      </c>
      <c r="AG106" s="28">
        <v>0</v>
      </c>
      <c r="AH106" s="28">
        <v>1</v>
      </c>
      <c r="AI106" s="28">
        <v>0</v>
      </c>
      <c r="AJ106" s="28">
        <v>-1</v>
      </c>
      <c r="AK106" s="4"/>
      <c r="AL106" s="11" t="s">
        <v>18</v>
      </c>
      <c r="AM106" s="1">
        <f>(AF106*AC106)+(AG106*AC107)+(AC108*AH106)+(AI106*AC110)+(AC111*AJ106)</f>
        <v>-0.16666666666666669</v>
      </c>
      <c r="AN106" s="176"/>
      <c r="AO106" s="16" t="s">
        <v>45</v>
      </c>
      <c r="AP106" s="16" t="s">
        <v>44</v>
      </c>
      <c r="AQ106" s="16">
        <v>1</v>
      </c>
      <c r="AR106" s="16">
        <f>AQ106*AQ105</f>
        <v>0.25</v>
      </c>
      <c r="AS106" s="4"/>
      <c r="AT106" s="11" t="s">
        <v>18</v>
      </c>
      <c r="AU106" s="1">
        <f>AR107</f>
        <v>0.25</v>
      </c>
      <c r="AV106" s="36"/>
      <c r="AW106" s="40" t="s">
        <v>16</v>
      </c>
      <c r="AX106" s="41">
        <v>0</v>
      </c>
      <c r="AY106" s="50"/>
    </row>
    <row r="107" spans="1:51">
      <c r="A107" s="258"/>
      <c r="B107" s="97" t="s">
        <v>4</v>
      </c>
      <c r="C107" s="39">
        <f>SUM(C104:C106)</f>
        <v>1.6666666666666665</v>
      </c>
      <c r="D107" s="39">
        <f>SUM(D104:D106)</f>
        <v>5</v>
      </c>
      <c r="E107" s="39">
        <f>SUM(E104:E106)</f>
        <v>5</v>
      </c>
      <c r="F107" s="170"/>
      <c r="G107" s="97" t="s">
        <v>4</v>
      </c>
      <c r="H107" s="39">
        <f>SUM(H104:H106)</f>
        <v>1</v>
      </c>
      <c r="I107" s="39">
        <f>SUM(I104:I106)</f>
        <v>1</v>
      </c>
      <c r="J107" s="39">
        <f>SUM(J104:J106)</f>
        <v>1</v>
      </c>
      <c r="K107" s="39">
        <f>SUM(K104:K106)</f>
        <v>3.0000000000000004</v>
      </c>
      <c r="L107" s="39">
        <f>SUM(L104:L106)</f>
        <v>1.0000000000000002</v>
      </c>
      <c r="M107" s="25"/>
      <c r="N107" s="94"/>
      <c r="O107" s="58" t="s">
        <v>21</v>
      </c>
      <c r="P107" s="56" t="s">
        <v>81</v>
      </c>
      <c r="Q107" s="18"/>
      <c r="R107" s="11" t="s">
        <v>20</v>
      </c>
      <c r="S107" s="9">
        <v>0</v>
      </c>
      <c r="T107" s="9">
        <v>0.5</v>
      </c>
      <c r="U107" s="9">
        <v>0</v>
      </c>
      <c r="V107" s="19"/>
      <c r="W107" s="11" t="s">
        <v>20</v>
      </c>
      <c r="X107" s="1">
        <f>(S107*L104)+(T107*L105)+(U107*L106)</f>
        <v>0.10000000000000002</v>
      </c>
      <c r="Y107" s="176"/>
      <c r="Z107" s="16" t="s">
        <v>36</v>
      </c>
      <c r="AA107" s="16" t="s">
        <v>44</v>
      </c>
      <c r="AB107" s="16">
        <v>1</v>
      </c>
      <c r="AC107" s="16">
        <f>AB107*AB105</f>
        <v>0.33333333333333331</v>
      </c>
      <c r="AD107" s="4"/>
      <c r="AE107" s="11" t="s">
        <v>20</v>
      </c>
      <c r="AF107" s="28">
        <v>0</v>
      </c>
      <c r="AG107" s="28">
        <v>0</v>
      </c>
      <c r="AH107" s="28">
        <v>1</v>
      </c>
      <c r="AI107" s="28">
        <v>0</v>
      </c>
      <c r="AJ107" s="28">
        <v>0</v>
      </c>
      <c r="AK107" s="4"/>
      <c r="AL107" s="11" t="s">
        <v>20</v>
      </c>
      <c r="AM107" s="1">
        <f>(AF107*AC106)+(AG107*AC107)+(AH107*AC108)+(AI107*AC110)+(AJ107*AC111)</f>
        <v>0.33333333333333331</v>
      </c>
      <c r="AN107" s="176"/>
      <c r="AO107" s="16" t="s">
        <v>58</v>
      </c>
      <c r="AP107" s="16" t="s">
        <v>44</v>
      </c>
      <c r="AQ107" s="16">
        <v>1</v>
      </c>
      <c r="AR107" s="16">
        <f>AQ107*AQ105</f>
        <v>0.25</v>
      </c>
      <c r="AS107" s="4"/>
      <c r="AT107" s="11" t="s">
        <v>20</v>
      </c>
      <c r="AU107" s="1">
        <f>AR109</f>
        <v>0.5</v>
      </c>
      <c r="AV107" s="36"/>
      <c r="AW107" s="42" t="s">
        <v>17</v>
      </c>
      <c r="AX107" s="42">
        <f>X105+AM105+AU105</f>
        <v>0.91666666666666674</v>
      </c>
      <c r="AY107" s="50"/>
    </row>
    <row r="108" spans="1:51" ht="45">
      <c r="A108" s="258"/>
      <c r="B108" s="54"/>
      <c r="C108" s="54"/>
      <c r="D108" s="54"/>
      <c r="E108" s="54"/>
      <c r="F108" s="54"/>
      <c r="G108" s="54"/>
      <c r="H108" s="54"/>
      <c r="I108" s="54"/>
      <c r="J108" s="54"/>
      <c r="M108" s="47"/>
      <c r="N108" s="94"/>
      <c r="O108" s="58" t="s">
        <v>23</v>
      </c>
      <c r="P108" s="56" t="s">
        <v>83</v>
      </c>
      <c r="Q108" s="4"/>
      <c r="R108" s="11" t="s">
        <v>21</v>
      </c>
      <c r="S108" s="9">
        <v>0</v>
      </c>
      <c r="T108" s="9">
        <v>-0.5</v>
      </c>
      <c r="U108" s="9">
        <v>0</v>
      </c>
      <c r="V108" s="19"/>
      <c r="W108" s="11" t="s">
        <v>21</v>
      </c>
      <c r="X108" s="1">
        <f>(S108*L104)+(T108*L105)+(U108*L106)</f>
        <v>-0.10000000000000002</v>
      </c>
      <c r="Y108" s="176"/>
      <c r="Z108" s="16" t="s">
        <v>37</v>
      </c>
      <c r="AA108" s="16" t="s">
        <v>44</v>
      </c>
      <c r="AB108" s="16">
        <v>1</v>
      </c>
      <c r="AC108" s="16">
        <f>AB108*AB105</f>
        <v>0.33333333333333331</v>
      </c>
      <c r="AD108" s="4"/>
      <c r="AE108" s="11" t="s">
        <v>21</v>
      </c>
      <c r="AF108" s="28">
        <v>0</v>
      </c>
      <c r="AG108" s="28">
        <v>0</v>
      </c>
      <c r="AH108" s="28">
        <v>-1</v>
      </c>
      <c r="AI108" s="28">
        <v>0</v>
      </c>
      <c r="AJ108" s="28">
        <v>0</v>
      </c>
      <c r="AK108" s="4"/>
      <c r="AL108" s="11" t="s">
        <v>21</v>
      </c>
      <c r="AM108" s="1">
        <f>(AF108*AC106)+(AG108*AC107)+(AH108*AC108)+(AI108*AC110)+(AJ108*AC111)</f>
        <v>-0.33333333333333331</v>
      </c>
      <c r="AN108" s="176"/>
      <c r="AO108" s="15" t="s">
        <v>30</v>
      </c>
      <c r="AP108" s="15">
        <v>1</v>
      </c>
      <c r="AQ108" s="15">
        <f>1/(1+AP108)</f>
        <v>0.5</v>
      </c>
      <c r="AR108" s="15"/>
      <c r="AS108" s="4"/>
      <c r="AT108" s="11" t="s">
        <v>21</v>
      </c>
      <c r="AU108" s="1">
        <f>AR110</f>
        <v>0.5</v>
      </c>
      <c r="AV108" s="36"/>
      <c r="AW108" s="42" t="s">
        <v>18</v>
      </c>
      <c r="AX108" s="42">
        <f>X106+AM106++AU106</f>
        <v>-1.6666666666666718E-2</v>
      </c>
      <c r="AY108" s="50"/>
    </row>
    <row r="109" spans="1:51" ht="30">
      <c r="A109" s="258"/>
      <c r="B109" s="98" t="s">
        <v>6</v>
      </c>
      <c r="C109" s="35">
        <v>3</v>
      </c>
      <c r="D109" s="4"/>
      <c r="E109" s="4"/>
      <c r="F109" s="4"/>
      <c r="G109" s="4"/>
      <c r="H109" s="4"/>
      <c r="I109" s="4"/>
      <c r="J109" s="4"/>
      <c r="M109" s="4"/>
      <c r="N109" s="94"/>
      <c r="O109" s="58" t="s">
        <v>24</v>
      </c>
      <c r="P109" s="56" t="s">
        <v>84</v>
      </c>
      <c r="Q109" s="4"/>
      <c r="R109" s="11" t="s">
        <v>23</v>
      </c>
      <c r="S109" s="9">
        <v>1</v>
      </c>
      <c r="T109" s="9">
        <v>0</v>
      </c>
      <c r="U109" s="9">
        <v>-0.5</v>
      </c>
      <c r="V109" s="19"/>
      <c r="W109" s="11" t="s">
        <v>23</v>
      </c>
      <c r="X109" s="1">
        <f>(S109*L104)+(T109*L105)+(U109*L106)</f>
        <v>0.50000000000000011</v>
      </c>
      <c r="Y109" s="176"/>
      <c r="Z109" s="31" t="s">
        <v>96</v>
      </c>
      <c r="AA109" s="31">
        <v>1</v>
      </c>
      <c r="AB109" s="31">
        <f>1/(1+AA109)</f>
        <v>0.5</v>
      </c>
      <c r="AC109" s="31"/>
      <c r="AD109" s="4"/>
      <c r="AE109" s="11" t="s">
        <v>23</v>
      </c>
      <c r="AF109" s="28">
        <v>0</v>
      </c>
      <c r="AG109" s="28">
        <v>0</v>
      </c>
      <c r="AH109" s="28">
        <v>0</v>
      </c>
      <c r="AI109" s="28">
        <v>0</v>
      </c>
      <c r="AJ109" s="28">
        <v>1</v>
      </c>
      <c r="AK109" s="4"/>
      <c r="AL109" s="11" t="s">
        <v>23</v>
      </c>
      <c r="AM109" s="1">
        <f>(AC106*AF109)+(AG109*AC107)+(AC108*AH109)+(AI109*AC110)+(AC111*AJ109)</f>
        <v>0.5</v>
      </c>
      <c r="AN109" s="176"/>
      <c r="AO109" s="16" t="s">
        <v>59</v>
      </c>
      <c r="AP109" s="16" t="s">
        <v>44</v>
      </c>
      <c r="AQ109" s="16">
        <v>1</v>
      </c>
      <c r="AR109" s="16">
        <f>AQ109*AQ108</f>
        <v>0.5</v>
      </c>
      <c r="AS109" s="4"/>
      <c r="AT109" s="11" t="s">
        <v>23</v>
      </c>
      <c r="AU109" s="1">
        <f>AR112</f>
        <v>0.33333333333333331</v>
      </c>
      <c r="AV109" s="36"/>
      <c r="AW109" s="41" t="s">
        <v>19</v>
      </c>
      <c r="AX109" s="41">
        <v>0</v>
      </c>
      <c r="AY109" s="50"/>
    </row>
    <row r="110" spans="1:51">
      <c r="A110" s="258"/>
      <c r="B110" s="53"/>
      <c r="C110" s="53"/>
      <c r="D110" s="53"/>
      <c r="E110" s="53"/>
      <c r="F110" s="53"/>
      <c r="G110" s="53"/>
      <c r="H110" s="53"/>
      <c r="I110" s="53"/>
      <c r="J110" s="53"/>
      <c r="M110" s="26"/>
      <c r="N110" s="94"/>
      <c r="O110" s="4"/>
      <c r="P110" s="4"/>
      <c r="Q110" s="4"/>
      <c r="R110" s="11" t="s">
        <v>24</v>
      </c>
      <c r="S110" s="9">
        <v>-0.5</v>
      </c>
      <c r="T110" s="9">
        <v>0</v>
      </c>
      <c r="U110" s="9">
        <v>1</v>
      </c>
      <c r="V110" s="19"/>
      <c r="W110" s="11" t="s">
        <v>24</v>
      </c>
      <c r="X110" s="1">
        <f>(S110*L104)+(T110*67)+(U110*L106)</f>
        <v>-0.1</v>
      </c>
      <c r="Y110" s="176"/>
      <c r="Z110" s="16" t="s">
        <v>97</v>
      </c>
      <c r="AA110" s="16" t="s">
        <v>44</v>
      </c>
      <c r="AB110" s="16">
        <v>1</v>
      </c>
      <c r="AC110" s="16">
        <f>AB110*AB109</f>
        <v>0.5</v>
      </c>
      <c r="AD110" s="4"/>
      <c r="AE110" s="11" t="s">
        <v>24</v>
      </c>
      <c r="AF110" s="28">
        <v>0</v>
      </c>
      <c r="AG110" s="28">
        <v>0</v>
      </c>
      <c r="AH110" s="28">
        <v>0</v>
      </c>
      <c r="AI110" s="28">
        <v>0</v>
      </c>
      <c r="AJ110" s="28">
        <v>-1</v>
      </c>
      <c r="AK110" s="4"/>
      <c r="AL110" s="11" t="s">
        <v>24</v>
      </c>
      <c r="AM110" s="1">
        <f>(AC106*AF110)+(AC107*AG110)+(AC108*AH110)+(AI110*AC110)+(AC111*AJ110)</f>
        <v>-0.5</v>
      </c>
      <c r="AN110" s="176"/>
      <c r="AO110" s="16" t="s">
        <v>60</v>
      </c>
      <c r="AP110" s="16" t="s">
        <v>44</v>
      </c>
      <c r="AQ110" s="16">
        <v>1</v>
      </c>
      <c r="AR110" s="16">
        <f>AQ110*AQ108</f>
        <v>0.5</v>
      </c>
      <c r="AS110" s="4"/>
      <c r="AT110" s="11" t="s">
        <v>24</v>
      </c>
      <c r="AU110" s="1">
        <f>AR113</f>
        <v>0.33333333333333331</v>
      </c>
      <c r="AV110" s="36"/>
      <c r="AW110" s="42" t="s">
        <v>20</v>
      </c>
      <c r="AX110" s="42">
        <f>X107+AM107+AU107</f>
        <v>0.93333333333333335</v>
      </c>
      <c r="AY110" s="50"/>
    </row>
    <row r="111" spans="1:51">
      <c r="A111" s="258"/>
      <c r="B111" s="183" t="s">
        <v>14</v>
      </c>
      <c r="C111" s="183"/>
      <c r="D111" s="4"/>
      <c r="E111" s="35" t="s">
        <v>38</v>
      </c>
      <c r="F111" s="35" t="s">
        <v>39</v>
      </c>
      <c r="G111" s="35" t="s">
        <v>40</v>
      </c>
      <c r="H111" s="10" t="s">
        <v>41</v>
      </c>
      <c r="I111" s="10" t="s">
        <v>42</v>
      </c>
      <c r="J111" s="4"/>
      <c r="M111" s="4"/>
      <c r="N111" s="94"/>
      <c r="O111" s="156" t="s">
        <v>112</v>
      </c>
      <c r="P111" s="157"/>
      <c r="Q111" s="4"/>
      <c r="R111" s="33"/>
      <c r="S111" s="25"/>
      <c r="T111" s="25"/>
      <c r="U111" s="25"/>
      <c r="V111" s="30"/>
      <c r="W111" s="29"/>
      <c r="X111" s="29"/>
      <c r="Y111" s="176"/>
      <c r="Z111" s="16" t="s">
        <v>98</v>
      </c>
      <c r="AA111" s="16" t="s">
        <v>44</v>
      </c>
      <c r="AB111" s="16">
        <v>1</v>
      </c>
      <c r="AC111" s="16">
        <f>AB111*AB109</f>
        <v>0.5</v>
      </c>
      <c r="AD111" s="4"/>
      <c r="AE111" s="29"/>
      <c r="AF111" s="25"/>
      <c r="AG111" s="25"/>
      <c r="AH111" s="25"/>
      <c r="AI111" s="25"/>
      <c r="AJ111" s="25"/>
      <c r="AK111" s="4"/>
      <c r="AL111" s="29"/>
      <c r="AM111" s="29"/>
      <c r="AN111" s="176"/>
      <c r="AO111" s="15" t="s">
        <v>31</v>
      </c>
      <c r="AP111" s="15">
        <v>2</v>
      </c>
      <c r="AQ111" s="15">
        <f>1/(1+AP111)</f>
        <v>0.33333333333333331</v>
      </c>
      <c r="AR111" s="15"/>
      <c r="AS111" s="4"/>
      <c r="AT111" s="29"/>
      <c r="AU111" s="29"/>
      <c r="AV111" s="46"/>
      <c r="AW111" s="42" t="s">
        <v>21</v>
      </c>
      <c r="AX111" s="42">
        <f>X108+AM108+AU108</f>
        <v>6.6666666666666652E-2</v>
      </c>
      <c r="AY111" s="50"/>
    </row>
    <row r="112" spans="1:51" ht="30">
      <c r="A112" s="258"/>
      <c r="B112" s="98" t="s">
        <v>7</v>
      </c>
      <c r="C112" s="76">
        <f>SUM(L104*C107,L105*D107,L106*E107)</f>
        <v>3</v>
      </c>
      <c r="D112" s="4"/>
      <c r="E112" s="35">
        <v>1</v>
      </c>
      <c r="F112" s="35">
        <v>3</v>
      </c>
      <c r="G112" s="35">
        <v>5</v>
      </c>
      <c r="H112" s="35">
        <v>7</v>
      </c>
      <c r="I112" s="35">
        <v>9</v>
      </c>
      <c r="J112" s="4"/>
      <c r="M112" s="4"/>
      <c r="N112" s="94"/>
      <c r="O112" s="57" t="s">
        <v>99</v>
      </c>
      <c r="P112" s="56" t="s">
        <v>102</v>
      </c>
      <c r="Q112" s="4"/>
      <c r="R112" s="33"/>
      <c r="S112" s="25"/>
      <c r="T112" s="25"/>
      <c r="U112" s="25"/>
      <c r="V112" s="30"/>
      <c r="W112" s="29"/>
      <c r="X112" s="29"/>
      <c r="Y112" s="176"/>
      <c r="Z112" s="30"/>
      <c r="AA112" s="30"/>
      <c r="AB112" s="30"/>
      <c r="AC112" s="30"/>
      <c r="AD112" s="4"/>
      <c r="AE112" s="29"/>
      <c r="AF112" s="25"/>
      <c r="AG112" s="25"/>
      <c r="AH112" s="25"/>
      <c r="AI112" s="25"/>
      <c r="AJ112" s="25"/>
      <c r="AK112" s="4"/>
      <c r="AL112" s="156" t="s">
        <v>115</v>
      </c>
      <c r="AM112" s="157"/>
      <c r="AN112" s="176"/>
      <c r="AO112" s="16" t="s">
        <v>61</v>
      </c>
      <c r="AP112" s="16" t="s">
        <v>44</v>
      </c>
      <c r="AQ112" s="16">
        <v>1</v>
      </c>
      <c r="AR112" s="16">
        <f>AQ112*AQ111</f>
        <v>0.33333333333333331</v>
      </c>
      <c r="AS112" s="4"/>
      <c r="AT112" s="29"/>
      <c r="AU112" s="29"/>
      <c r="AV112" s="46"/>
      <c r="AW112" s="41" t="s">
        <v>22</v>
      </c>
      <c r="AX112" s="41">
        <v>0</v>
      </c>
      <c r="AY112" s="50"/>
    </row>
    <row r="113" spans="1:51" ht="30">
      <c r="A113" s="258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26"/>
      <c r="N113" s="94"/>
      <c r="O113" s="57" t="s">
        <v>100</v>
      </c>
      <c r="P113" s="56" t="s">
        <v>103</v>
      </c>
      <c r="Q113" s="4"/>
      <c r="R113" s="4"/>
      <c r="S113" s="18"/>
      <c r="T113" s="18"/>
      <c r="U113" s="18"/>
      <c r="V113" s="19"/>
      <c r="W113" s="4"/>
      <c r="X113" s="4"/>
      <c r="Y113" s="176"/>
      <c r="Z113" s="30"/>
      <c r="AA113" s="30"/>
      <c r="AB113" s="30"/>
      <c r="AC113" s="30"/>
      <c r="AD113" s="4"/>
      <c r="AE113" s="29"/>
      <c r="AF113" s="25"/>
      <c r="AG113" s="25"/>
      <c r="AH113" s="25"/>
      <c r="AI113" s="25"/>
      <c r="AJ113" s="25"/>
      <c r="AK113" s="4"/>
      <c r="AL113" s="58" t="s">
        <v>34</v>
      </c>
      <c r="AM113" s="56" t="s">
        <v>87</v>
      </c>
      <c r="AN113" s="176"/>
      <c r="AO113" s="16" t="s">
        <v>62</v>
      </c>
      <c r="AP113" s="16" t="s">
        <v>44</v>
      </c>
      <c r="AQ113" s="16">
        <v>1</v>
      </c>
      <c r="AR113" s="16">
        <f>AQ113*AQ111</f>
        <v>0.33333333333333331</v>
      </c>
      <c r="AS113" s="4"/>
      <c r="AT113" s="29"/>
      <c r="AU113" s="29"/>
      <c r="AV113" s="46"/>
      <c r="AW113" s="42" t="s">
        <v>23</v>
      </c>
      <c r="AX113" s="42">
        <f>X109+AM109+AU109</f>
        <v>1.3333333333333333</v>
      </c>
      <c r="AY113" s="50"/>
    </row>
    <row r="114" spans="1:51" ht="30">
      <c r="A114" s="258"/>
      <c r="B114" s="185" t="s">
        <v>11</v>
      </c>
      <c r="C114" s="186"/>
      <c r="D114" s="6" t="s">
        <v>12</v>
      </c>
      <c r="E114" s="6">
        <v>1</v>
      </c>
      <c r="F114" s="6">
        <v>2</v>
      </c>
      <c r="G114" s="6">
        <v>3</v>
      </c>
      <c r="H114" s="6">
        <v>4</v>
      </c>
      <c r="I114" s="6">
        <v>5</v>
      </c>
      <c r="J114" s="6">
        <v>6</v>
      </c>
      <c r="K114" s="6">
        <v>7</v>
      </c>
      <c r="L114" s="6">
        <v>9</v>
      </c>
      <c r="M114" s="6">
        <v>10</v>
      </c>
      <c r="N114" s="94"/>
      <c r="O114" s="57" t="s">
        <v>101</v>
      </c>
      <c r="P114" s="56" t="s">
        <v>104</v>
      </c>
      <c r="Q114" s="4"/>
      <c r="R114" s="4"/>
      <c r="S114" s="18"/>
      <c r="T114" s="18"/>
      <c r="U114" s="18"/>
      <c r="V114" s="4"/>
      <c r="W114" s="4"/>
      <c r="X114" s="4"/>
      <c r="Y114" s="176"/>
      <c r="AB114" s="30"/>
      <c r="AC114" s="30"/>
      <c r="AD114" s="4"/>
      <c r="AE114" s="29"/>
      <c r="AF114" s="25"/>
      <c r="AG114" s="25"/>
      <c r="AH114" s="25"/>
      <c r="AI114" s="25"/>
      <c r="AJ114" s="25"/>
      <c r="AK114" s="4"/>
      <c r="AL114" s="103" t="s">
        <v>35</v>
      </c>
      <c r="AM114" s="84" t="s">
        <v>88</v>
      </c>
      <c r="AN114" s="176"/>
      <c r="AO114" s="19"/>
      <c r="AP114" s="19"/>
      <c r="AQ114" s="19"/>
      <c r="AR114" s="19"/>
      <c r="AS114" s="4"/>
      <c r="AT114" s="29"/>
      <c r="AU114" s="29"/>
      <c r="AV114" s="46"/>
      <c r="AW114" s="42" t="s">
        <v>24</v>
      </c>
      <c r="AX114" s="42">
        <f>X110+AM110+AU110</f>
        <v>-0.26666666666666666</v>
      </c>
      <c r="AY114" s="50"/>
    </row>
    <row r="115" spans="1:51">
      <c r="A115" s="258"/>
      <c r="B115" s="187"/>
      <c r="C115" s="188"/>
      <c r="D115" s="6" t="s">
        <v>13</v>
      </c>
      <c r="E115" s="35">
        <v>0</v>
      </c>
      <c r="F115" s="35">
        <v>0</v>
      </c>
      <c r="G115" s="35">
        <v>0.57999999999999996</v>
      </c>
      <c r="H115" s="35">
        <v>0.9</v>
      </c>
      <c r="I115" s="35">
        <v>1.1200000000000001</v>
      </c>
      <c r="J115" s="35">
        <v>1.24</v>
      </c>
      <c r="K115" s="35">
        <v>1.32</v>
      </c>
      <c r="L115" s="35">
        <v>1.46</v>
      </c>
      <c r="M115" s="35">
        <v>1.49</v>
      </c>
      <c r="N115" s="94"/>
      <c r="Q115" s="4"/>
      <c r="R115" s="4"/>
      <c r="S115" s="18"/>
      <c r="T115" s="18"/>
      <c r="U115" s="18"/>
      <c r="V115" s="4"/>
      <c r="W115" s="4"/>
      <c r="X115" s="4"/>
      <c r="Y115" s="176"/>
      <c r="AB115" s="30"/>
      <c r="AC115" s="30"/>
      <c r="AD115" s="4"/>
      <c r="AE115" s="29"/>
      <c r="AF115" s="25"/>
      <c r="AG115" s="25"/>
      <c r="AH115" s="25"/>
      <c r="AI115" s="25"/>
      <c r="AJ115" s="25"/>
      <c r="AK115" s="4"/>
      <c r="AL115" s="103" t="s">
        <v>36</v>
      </c>
      <c r="AM115" s="84" t="s">
        <v>89</v>
      </c>
      <c r="AN115" s="176"/>
      <c r="AO115" s="30"/>
      <c r="AP115" s="30"/>
      <c r="AQ115" s="30"/>
      <c r="AR115" s="30"/>
      <c r="AS115" s="4"/>
      <c r="AT115" s="29"/>
      <c r="AU115" s="29"/>
      <c r="AV115" s="46"/>
      <c r="AW115" s="41" t="s">
        <v>25</v>
      </c>
      <c r="AX115" s="41">
        <v>0</v>
      </c>
      <c r="AY115" s="50"/>
    </row>
    <row r="116" spans="1:51">
      <c r="A116" s="258"/>
      <c r="B116" s="189" t="s">
        <v>9</v>
      </c>
      <c r="C116" s="190"/>
      <c r="D116" s="7">
        <v>0.57999999999999996</v>
      </c>
      <c r="E116" s="191"/>
      <c r="F116" s="192"/>
      <c r="G116" s="192"/>
      <c r="H116" s="192"/>
      <c r="I116" s="192"/>
      <c r="J116" s="192"/>
      <c r="K116" s="48"/>
      <c r="L116" s="48"/>
      <c r="M116" s="48"/>
      <c r="N116" s="94"/>
      <c r="Q116" s="4"/>
      <c r="R116" s="4"/>
      <c r="S116" s="18"/>
      <c r="T116" s="18"/>
      <c r="U116" s="18"/>
      <c r="V116" s="4"/>
      <c r="W116" s="4"/>
      <c r="X116" s="4"/>
      <c r="Y116" s="176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103" t="s">
        <v>37</v>
      </c>
      <c r="AM116" s="84" t="s">
        <v>90</v>
      </c>
      <c r="AN116" s="176"/>
      <c r="AO116" s="156" t="s">
        <v>113</v>
      </c>
      <c r="AP116" s="157"/>
      <c r="AQ116" s="4"/>
      <c r="AR116" s="4"/>
      <c r="AS116" s="4"/>
      <c r="AT116" s="4"/>
      <c r="AU116" s="4"/>
      <c r="AV116" s="46"/>
      <c r="AW116" s="4"/>
      <c r="AX116" s="4"/>
      <c r="AY116" s="50"/>
    </row>
    <row r="117" spans="1:51" ht="30">
      <c r="A117" s="258"/>
      <c r="B117" s="52"/>
      <c r="C117" s="52"/>
      <c r="D117" s="52"/>
      <c r="E117" s="52"/>
      <c r="H117" s="52"/>
      <c r="I117" s="52"/>
      <c r="J117" s="52"/>
      <c r="K117" s="52"/>
      <c r="L117" s="52"/>
      <c r="M117" s="47"/>
      <c r="N117" s="94"/>
      <c r="Q117" s="4"/>
      <c r="R117" s="4"/>
      <c r="S117" s="18"/>
      <c r="T117" s="18"/>
      <c r="U117" s="18"/>
      <c r="V117" s="4"/>
      <c r="W117" s="4"/>
      <c r="X117" s="4"/>
      <c r="Y117" s="176"/>
      <c r="Z117" s="4"/>
      <c r="AC117" s="4"/>
      <c r="AD117" s="4"/>
      <c r="AE117" s="4"/>
      <c r="AF117" s="4"/>
      <c r="AG117" s="4"/>
      <c r="AH117" s="4"/>
      <c r="AI117" s="4"/>
      <c r="AJ117" s="4"/>
      <c r="AK117" s="4"/>
      <c r="AL117" s="58" t="s">
        <v>96</v>
      </c>
      <c r="AM117" s="56" t="s">
        <v>91</v>
      </c>
      <c r="AN117" s="176"/>
      <c r="AO117" s="44" t="s">
        <v>29</v>
      </c>
      <c r="AP117" s="44" t="s">
        <v>76</v>
      </c>
      <c r="AQ117" s="4"/>
      <c r="AR117" s="4"/>
      <c r="AS117" s="4"/>
      <c r="AT117" s="4"/>
      <c r="AU117" s="4"/>
      <c r="AV117" s="46"/>
      <c r="AW117" s="4"/>
      <c r="AX117" s="4"/>
      <c r="AY117" s="50"/>
    </row>
    <row r="118" spans="1:51" ht="30">
      <c r="A118" s="258"/>
      <c r="B118" s="161" t="s">
        <v>15</v>
      </c>
      <c r="C118" s="161"/>
      <c r="D118" s="161"/>
      <c r="E118" s="4"/>
      <c r="H118" s="4"/>
      <c r="I118" s="4"/>
      <c r="J118" s="4"/>
      <c r="K118" s="4"/>
      <c r="L118" s="4"/>
      <c r="M118" s="4"/>
      <c r="N118" s="94"/>
      <c r="Q118" s="4"/>
      <c r="R118" s="4"/>
      <c r="S118" s="18"/>
      <c r="T118" s="18"/>
      <c r="U118" s="18"/>
      <c r="V118" s="4"/>
      <c r="W118" s="4"/>
      <c r="X118" s="4"/>
      <c r="Y118" s="176"/>
      <c r="Z118" s="227" t="s">
        <v>182</v>
      </c>
      <c r="AA118" s="228"/>
      <c r="AC118" s="4"/>
      <c r="AD118" s="4"/>
      <c r="AE118" s="4"/>
      <c r="AF118" s="4"/>
      <c r="AG118" s="4"/>
      <c r="AH118" s="4"/>
      <c r="AI118" s="4"/>
      <c r="AJ118" s="4"/>
      <c r="AK118" s="4"/>
      <c r="AL118" s="103" t="s">
        <v>97</v>
      </c>
      <c r="AM118" s="84" t="s">
        <v>92</v>
      </c>
      <c r="AN118" s="176"/>
      <c r="AO118" s="44" t="s">
        <v>30</v>
      </c>
      <c r="AP118" s="44" t="s">
        <v>79</v>
      </c>
      <c r="AQ118" s="4"/>
      <c r="AR118" s="4"/>
      <c r="AS118" s="4"/>
      <c r="AT118" s="4"/>
      <c r="AU118" s="4"/>
      <c r="AV118" s="46"/>
      <c r="AW118" s="4"/>
      <c r="AX118" s="4"/>
      <c r="AY118" s="50"/>
    </row>
    <row r="119" spans="1:51" ht="30">
      <c r="A119" s="258"/>
      <c r="B119" s="5" t="s">
        <v>10</v>
      </c>
      <c r="C119" s="8">
        <f>(C112-3)/3</f>
        <v>0</v>
      </c>
      <c r="D119" s="77">
        <f>C119*100</f>
        <v>0</v>
      </c>
      <c r="E119" s="4"/>
      <c r="H119" s="4"/>
      <c r="I119" s="4"/>
      <c r="J119" s="4"/>
      <c r="K119" s="4"/>
      <c r="L119" s="4"/>
      <c r="M119" s="4"/>
      <c r="N119" s="94"/>
      <c r="Q119" s="4"/>
      <c r="R119" s="4"/>
      <c r="S119" s="18"/>
      <c r="T119" s="18"/>
      <c r="U119" s="18"/>
      <c r="V119" s="4"/>
      <c r="W119" s="4"/>
      <c r="X119" s="4"/>
      <c r="Y119" s="176"/>
      <c r="Z119" s="225" t="s">
        <v>226</v>
      </c>
      <c r="AA119" s="226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103" t="s">
        <v>98</v>
      </c>
      <c r="AM119" s="84" t="s">
        <v>93</v>
      </c>
      <c r="AN119" s="176"/>
      <c r="AO119" s="44" t="s">
        <v>31</v>
      </c>
      <c r="AP119" s="44" t="s">
        <v>82</v>
      </c>
      <c r="AQ119" s="4"/>
      <c r="AR119" s="4"/>
      <c r="AS119" s="4"/>
      <c r="AT119" s="4"/>
      <c r="AU119" s="4"/>
      <c r="AV119" s="46"/>
      <c r="AW119" s="4"/>
      <c r="AX119" s="4"/>
      <c r="AY119" s="50"/>
    </row>
    <row r="120" spans="1:51">
      <c r="A120" s="259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96"/>
      <c r="N120" s="49"/>
      <c r="O120" s="96"/>
      <c r="P120" s="96"/>
      <c r="Q120" s="96"/>
      <c r="R120" s="96"/>
      <c r="S120" s="79"/>
      <c r="T120" s="79"/>
      <c r="U120" s="79"/>
      <c r="V120" s="96"/>
      <c r="W120" s="96"/>
      <c r="X120" s="96"/>
      <c r="Y120" s="177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51"/>
    </row>
  </sheetData>
  <mergeCells count="169">
    <mergeCell ref="A2:A20"/>
    <mergeCell ref="B2:AY2"/>
    <mergeCell ref="F3:F7"/>
    <mergeCell ref="O3:P3"/>
    <mergeCell ref="R3:U3"/>
    <mergeCell ref="W3:X3"/>
    <mergeCell ref="Y3:Y20"/>
    <mergeCell ref="Z3:AC3"/>
    <mergeCell ref="AE3:AJ3"/>
    <mergeCell ref="AL3:AM3"/>
    <mergeCell ref="B18:D18"/>
    <mergeCell ref="Z18:AA18"/>
    <mergeCell ref="Z19:AA19"/>
    <mergeCell ref="B20:L20"/>
    <mergeCell ref="A1:AY1"/>
    <mergeCell ref="A22:A40"/>
    <mergeCell ref="B22:AY22"/>
    <mergeCell ref="F23:F27"/>
    <mergeCell ref="O23:P23"/>
    <mergeCell ref="R23:U23"/>
    <mergeCell ref="B11:C11"/>
    <mergeCell ref="O11:P11"/>
    <mergeCell ref="AL12:AM12"/>
    <mergeCell ref="B13:L13"/>
    <mergeCell ref="B14:C15"/>
    <mergeCell ref="B16:C16"/>
    <mergeCell ref="E16:J16"/>
    <mergeCell ref="AN3:AN19"/>
    <mergeCell ref="AO3:AR3"/>
    <mergeCell ref="AT3:AU3"/>
    <mergeCell ref="AW3:AX3"/>
    <mergeCell ref="AB4:AC4"/>
    <mergeCell ref="AQ4:AR4"/>
    <mergeCell ref="AO16:AP16"/>
    <mergeCell ref="AW23:AX23"/>
    <mergeCell ref="AB24:AC24"/>
    <mergeCell ref="AQ24:AR24"/>
    <mergeCell ref="B31:C31"/>
    <mergeCell ref="B33:L33"/>
    <mergeCell ref="B34:C35"/>
    <mergeCell ref="B36:C36"/>
    <mergeCell ref="E36:J36"/>
    <mergeCell ref="AO36:AP36"/>
    <mergeCell ref="B38:D38"/>
    <mergeCell ref="Z38:AA38"/>
    <mergeCell ref="AO23:AR23"/>
    <mergeCell ref="AT23:AU23"/>
    <mergeCell ref="O31:P31"/>
    <mergeCell ref="W23:X23"/>
    <mergeCell ref="Y23:Y40"/>
    <mergeCell ref="Z23:AC23"/>
    <mergeCell ref="AE23:AJ23"/>
    <mergeCell ref="AL23:AM23"/>
    <mergeCell ref="AN23:AN39"/>
    <mergeCell ref="AL32:AM32"/>
    <mergeCell ref="Z39:AA39"/>
    <mergeCell ref="AT43:AU43"/>
    <mergeCell ref="AW43:AX43"/>
    <mergeCell ref="AB44:AC44"/>
    <mergeCell ref="AQ44:AR44"/>
    <mergeCell ref="AO56:AP56"/>
    <mergeCell ref="B40:L40"/>
    <mergeCell ref="A42:A60"/>
    <mergeCell ref="B42:AY42"/>
    <mergeCell ref="F43:F47"/>
    <mergeCell ref="O43:P43"/>
    <mergeCell ref="R43:U43"/>
    <mergeCell ref="W43:X43"/>
    <mergeCell ref="Y43:Y60"/>
    <mergeCell ref="Z43:AC43"/>
    <mergeCell ref="AE43:AJ43"/>
    <mergeCell ref="B51:C51"/>
    <mergeCell ref="O51:P51"/>
    <mergeCell ref="AL52:AM52"/>
    <mergeCell ref="B53:L53"/>
    <mergeCell ref="B54:C55"/>
    <mergeCell ref="B56:C56"/>
    <mergeCell ref="E56:J56"/>
    <mergeCell ref="AL43:AM43"/>
    <mergeCell ref="B58:D58"/>
    <mergeCell ref="Z58:AA58"/>
    <mergeCell ref="Z59:AA59"/>
    <mergeCell ref="B60:L60"/>
    <mergeCell ref="A62:A80"/>
    <mergeCell ref="B62:AY62"/>
    <mergeCell ref="F63:F67"/>
    <mergeCell ref="O63:P63"/>
    <mergeCell ref="R63:U63"/>
    <mergeCell ref="W63:X63"/>
    <mergeCell ref="B73:L73"/>
    <mergeCell ref="B74:C75"/>
    <mergeCell ref="B76:C76"/>
    <mergeCell ref="E76:J76"/>
    <mergeCell ref="AO76:AP76"/>
    <mergeCell ref="B78:D78"/>
    <mergeCell ref="Z78:AA78"/>
    <mergeCell ref="AT63:AU63"/>
    <mergeCell ref="AW63:AX63"/>
    <mergeCell ref="AB64:AC64"/>
    <mergeCell ref="AQ64:AR64"/>
    <mergeCell ref="B71:C71"/>
    <mergeCell ref="O71:P71"/>
    <mergeCell ref="Z63:AC63"/>
    <mergeCell ref="AE63:AJ63"/>
    <mergeCell ref="AL63:AM63"/>
    <mergeCell ref="AN63:AN79"/>
    <mergeCell ref="AO63:AR63"/>
    <mergeCell ref="AL72:AM72"/>
    <mergeCell ref="Z79:AA79"/>
    <mergeCell ref="AO83:AR83"/>
    <mergeCell ref="AN43:AN59"/>
    <mergeCell ref="AO43:AR43"/>
    <mergeCell ref="AW83:AX83"/>
    <mergeCell ref="AB84:AC84"/>
    <mergeCell ref="AQ84:AR84"/>
    <mergeCell ref="AO96:AP96"/>
    <mergeCell ref="B80:L80"/>
    <mergeCell ref="A82:A100"/>
    <mergeCell ref="B82:AY82"/>
    <mergeCell ref="F83:F87"/>
    <mergeCell ref="O83:P83"/>
    <mergeCell ref="R83:U83"/>
    <mergeCell ref="W83:X83"/>
    <mergeCell ref="Y83:Y100"/>
    <mergeCell ref="Z83:AC83"/>
    <mergeCell ref="AE83:AJ83"/>
    <mergeCell ref="B91:C91"/>
    <mergeCell ref="O91:P91"/>
    <mergeCell ref="AL92:AM92"/>
    <mergeCell ref="B93:L93"/>
    <mergeCell ref="B94:C95"/>
    <mergeCell ref="B96:C96"/>
    <mergeCell ref="E96:J96"/>
    <mergeCell ref="AL83:AM83"/>
    <mergeCell ref="AN83:AN99"/>
    <mergeCell ref="Y63:Y80"/>
    <mergeCell ref="AO103:AR103"/>
    <mergeCell ref="AL112:AM112"/>
    <mergeCell ref="Z119:AA119"/>
    <mergeCell ref="B120:L120"/>
    <mergeCell ref="B113:L113"/>
    <mergeCell ref="B114:C115"/>
    <mergeCell ref="B116:C116"/>
    <mergeCell ref="E116:J116"/>
    <mergeCell ref="AT83:AU83"/>
    <mergeCell ref="AO116:AP116"/>
    <mergeCell ref="B118:D118"/>
    <mergeCell ref="Z118:AA118"/>
    <mergeCell ref="AT103:AU103"/>
    <mergeCell ref="B98:D98"/>
    <mergeCell ref="Z98:AA98"/>
    <mergeCell ref="Z99:AA99"/>
    <mergeCell ref="B100:L100"/>
    <mergeCell ref="A102:A120"/>
    <mergeCell ref="B102:AY102"/>
    <mergeCell ref="F103:F107"/>
    <mergeCell ref="O103:P103"/>
    <mergeCell ref="R103:U103"/>
    <mergeCell ref="W103:X103"/>
    <mergeCell ref="AW103:AX103"/>
    <mergeCell ref="AB104:AC104"/>
    <mergeCell ref="AQ104:AR104"/>
    <mergeCell ref="B111:C111"/>
    <mergeCell ref="O111:P111"/>
    <mergeCell ref="Y103:Y120"/>
    <mergeCell ref="Z103:AC103"/>
    <mergeCell ref="AE103:AJ103"/>
    <mergeCell ref="AL103:AM103"/>
    <mergeCell ref="AN103:AN11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F21" sqref="F21"/>
    </sheetView>
  </sheetViews>
  <sheetFormatPr baseColWidth="10" defaultRowHeight="15" x14ac:dyDescent="0"/>
  <sheetData>
    <row r="1" spans="1:14">
      <c r="A1" s="234" t="s">
        <v>128</v>
      </c>
      <c r="B1" s="234" t="s">
        <v>114</v>
      </c>
      <c r="C1" s="234"/>
      <c r="D1" s="234"/>
      <c r="E1" s="234"/>
      <c r="F1" s="234"/>
      <c r="G1" s="235"/>
      <c r="H1" s="238"/>
    </row>
    <row r="2" spans="1:14">
      <c r="A2" s="234"/>
      <c r="B2" s="236" t="s">
        <v>76</v>
      </c>
      <c r="C2" s="236"/>
      <c r="D2" s="236" t="s">
        <v>79</v>
      </c>
      <c r="E2" s="236"/>
      <c r="F2" s="236" t="s">
        <v>82</v>
      </c>
      <c r="G2" s="237"/>
      <c r="H2" s="238"/>
    </row>
    <row r="3" spans="1:14" ht="60">
      <c r="A3" s="6" t="s">
        <v>57</v>
      </c>
      <c r="B3" s="95" t="s">
        <v>143</v>
      </c>
      <c r="C3" s="95" t="s">
        <v>144</v>
      </c>
      <c r="D3" s="95" t="s">
        <v>145</v>
      </c>
      <c r="E3" s="95" t="s">
        <v>146</v>
      </c>
      <c r="F3" s="95" t="s">
        <v>154</v>
      </c>
      <c r="G3" s="89" t="s">
        <v>155</v>
      </c>
      <c r="H3" s="238"/>
    </row>
    <row r="4" spans="1:14">
      <c r="A4" s="35" t="s">
        <v>131</v>
      </c>
      <c r="B4" s="37" t="s">
        <v>121</v>
      </c>
      <c r="C4" s="37"/>
      <c r="D4" s="37" t="s">
        <v>121</v>
      </c>
      <c r="E4" s="37"/>
      <c r="F4" s="37" t="s">
        <v>121</v>
      </c>
      <c r="G4" s="90"/>
      <c r="H4" s="92"/>
    </row>
    <row r="5" spans="1:14">
      <c r="A5" s="35" t="s">
        <v>129</v>
      </c>
      <c r="B5" s="37" t="s">
        <v>121</v>
      </c>
      <c r="C5" s="37"/>
      <c r="D5" s="37" t="s">
        <v>121</v>
      </c>
      <c r="E5" s="37"/>
      <c r="F5" s="37" t="s">
        <v>121</v>
      </c>
      <c r="G5" s="90"/>
      <c r="H5" s="92"/>
    </row>
    <row r="6" spans="1:14">
      <c r="A6" s="35" t="s">
        <v>130</v>
      </c>
      <c r="B6" s="37" t="s">
        <v>121</v>
      </c>
      <c r="C6" s="37"/>
      <c r="D6" s="37" t="s">
        <v>121</v>
      </c>
      <c r="E6" s="37"/>
      <c r="F6" s="37" t="s">
        <v>121</v>
      </c>
      <c r="G6" s="90"/>
      <c r="H6" s="92"/>
    </row>
    <row r="7" spans="1:14">
      <c r="A7" s="35" t="s">
        <v>132</v>
      </c>
      <c r="B7" s="37" t="s">
        <v>121</v>
      </c>
      <c r="C7" s="37"/>
      <c r="D7" s="37" t="s">
        <v>121</v>
      </c>
      <c r="E7" s="37"/>
      <c r="F7" s="37" t="s">
        <v>121</v>
      </c>
      <c r="G7" s="90"/>
      <c r="H7" s="92"/>
    </row>
    <row r="8" spans="1:14">
      <c r="A8" s="35" t="s">
        <v>133</v>
      </c>
      <c r="B8" s="37" t="s">
        <v>121</v>
      </c>
      <c r="C8" s="37"/>
      <c r="D8" s="37" t="s">
        <v>121</v>
      </c>
      <c r="E8" s="37"/>
      <c r="F8" s="37" t="s">
        <v>121</v>
      </c>
      <c r="G8" s="90"/>
      <c r="H8" s="92"/>
    </row>
    <row r="9" spans="1:14">
      <c r="A9" s="81" t="s">
        <v>134</v>
      </c>
      <c r="B9" s="37" t="s">
        <v>121</v>
      </c>
      <c r="C9" s="37"/>
      <c r="D9" s="37" t="s">
        <v>121</v>
      </c>
      <c r="E9" s="37"/>
      <c r="F9" s="37" t="s">
        <v>121</v>
      </c>
      <c r="G9" s="90"/>
      <c r="H9" s="92"/>
    </row>
    <row r="10" spans="1:14">
      <c r="G10" s="78"/>
    </row>
    <row r="11" spans="1:14">
      <c r="A11" s="243" t="s">
        <v>128</v>
      </c>
      <c r="B11" s="245" t="s">
        <v>127</v>
      </c>
      <c r="C11" s="246"/>
      <c r="D11" s="246"/>
      <c r="E11" s="246"/>
      <c r="F11" s="246"/>
      <c r="G11" s="246"/>
      <c r="H11" s="246"/>
      <c r="I11" s="246"/>
      <c r="J11" s="246"/>
      <c r="K11" s="246"/>
      <c r="L11" s="246"/>
      <c r="M11" s="246"/>
      <c r="N11" s="247"/>
    </row>
    <row r="12" spans="1:14">
      <c r="A12" s="244"/>
      <c r="B12" s="248"/>
      <c r="C12" s="249"/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250"/>
    </row>
    <row r="13" spans="1:14">
      <c r="A13" s="95" t="s">
        <v>57</v>
      </c>
      <c r="B13" s="251"/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3"/>
    </row>
    <row r="14" spans="1:14" ht="41" customHeight="1">
      <c r="A14" s="98" t="s">
        <v>131</v>
      </c>
      <c r="B14" s="239" t="s">
        <v>142</v>
      </c>
      <c r="C14" s="240"/>
      <c r="D14" s="241"/>
      <c r="E14" s="11" t="s">
        <v>226</v>
      </c>
      <c r="F14" s="11" t="s">
        <v>201</v>
      </c>
      <c r="G14" s="9" t="s">
        <v>207</v>
      </c>
      <c r="H14" s="242" t="s">
        <v>217</v>
      </c>
      <c r="I14" s="242"/>
      <c r="J14" s="242"/>
      <c r="K14" s="242"/>
      <c r="L14" s="242"/>
      <c r="M14" s="242"/>
      <c r="N14" s="242"/>
    </row>
    <row r="15" spans="1:14" ht="41" customHeight="1">
      <c r="A15" s="98" t="s">
        <v>129</v>
      </c>
      <c r="B15" s="239" t="s">
        <v>142</v>
      </c>
      <c r="C15" s="240"/>
      <c r="D15" s="241"/>
      <c r="E15" s="11" t="s">
        <v>226</v>
      </c>
      <c r="F15" s="11" t="s">
        <v>201</v>
      </c>
      <c r="G15" s="9" t="s">
        <v>239</v>
      </c>
      <c r="H15" s="242" t="s">
        <v>263</v>
      </c>
      <c r="I15" s="242"/>
      <c r="J15" s="242"/>
      <c r="K15" s="242"/>
      <c r="L15" s="242"/>
      <c r="M15" s="242"/>
      <c r="N15" s="242"/>
    </row>
    <row r="16" spans="1:14" ht="41" customHeight="1">
      <c r="A16" s="98" t="s">
        <v>130</v>
      </c>
      <c r="B16" s="239" t="s">
        <v>142</v>
      </c>
      <c r="C16" s="240"/>
      <c r="D16" s="241"/>
      <c r="E16" s="11" t="s">
        <v>226</v>
      </c>
      <c r="F16" s="11" t="s">
        <v>201</v>
      </c>
      <c r="G16" s="9" t="s">
        <v>240</v>
      </c>
      <c r="H16" s="242" t="s">
        <v>264</v>
      </c>
      <c r="I16" s="242"/>
      <c r="J16" s="242"/>
      <c r="K16" s="242"/>
      <c r="L16" s="242"/>
      <c r="M16" s="242"/>
      <c r="N16" s="242"/>
    </row>
    <row r="17" spans="1:14" ht="41" customHeight="1">
      <c r="A17" s="98" t="s">
        <v>132</v>
      </c>
      <c r="B17" s="239" t="s">
        <v>142</v>
      </c>
      <c r="C17" s="240"/>
      <c r="D17" s="241"/>
      <c r="E17" s="11" t="s">
        <v>226</v>
      </c>
      <c r="F17" s="11" t="s">
        <v>201</v>
      </c>
      <c r="G17" s="9" t="s">
        <v>243</v>
      </c>
      <c r="H17" s="242" t="s">
        <v>265</v>
      </c>
      <c r="I17" s="242"/>
      <c r="J17" s="242"/>
      <c r="K17" s="242"/>
      <c r="L17" s="242"/>
      <c r="M17" s="242"/>
      <c r="N17" s="242"/>
    </row>
    <row r="18" spans="1:14" ht="41" customHeight="1">
      <c r="A18" s="98" t="s">
        <v>133</v>
      </c>
      <c r="B18" s="239" t="s">
        <v>142</v>
      </c>
      <c r="C18" s="240"/>
      <c r="D18" s="241"/>
      <c r="E18" s="11" t="s">
        <v>226</v>
      </c>
      <c r="F18" s="11" t="s">
        <v>201</v>
      </c>
      <c r="G18" s="9" t="s">
        <v>241</v>
      </c>
      <c r="H18" s="242" t="s">
        <v>266</v>
      </c>
      <c r="I18" s="242"/>
      <c r="J18" s="242"/>
      <c r="K18" s="242"/>
      <c r="L18" s="242"/>
      <c r="M18" s="242"/>
      <c r="N18" s="242"/>
    </row>
    <row r="19" spans="1:14" ht="41" customHeight="1">
      <c r="A19" s="98" t="s">
        <v>134</v>
      </c>
      <c r="B19" s="239" t="s">
        <v>142</v>
      </c>
      <c r="C19" s="240"/>
      <c r="D19" s="241"/>
      <c r="E19" s="11" t="s">
        <v>226</v>
      </c>
      <c r="F19" s="11" t="s">
        <v>201</v>
      </c>
      <c r="G19" s="9" t="s">
        <v>242</v>
      </c>
      <c r="H19" s="242" t="s">
        <v>267</v>
      </c>
      <c r="I19" s="242"/>
      <c r="J19" s="242"/>
      <c r="K19" s="242"/>
      <c r="L19" s="242"/>
      <c r="M19" s="242"/>
      <c r="N19" s="242"/>
    </row>
  </sheetData>
  <mergeCells count="20">
    <mergeCell ref="A1:A2"/>
    <mergeCell ref="B1:G1"/>
    <mergeCell ref="H1:H3"/>
    <mergeCell ref="B2:C2"/>
    <mergeCell ref="D2:E2"/>
    <mergeCell ref="F2:G2"/>
    <mergeCell ref="A11:A12"/>
    <mergeCell ref="B11:N13"/>
    <mergeCell ref="B14:D14"/>
    <mergeCell ref="H14:N14"/>
    <mergeCell ref="B15:D15"/>
    <mergeCell ref="H15:N15"/>
    <mergeCell ref="B19:D19"/>
    <mergeCell ref="H19:N19"/>
    <mergeCell ref="B16:D16"/>
    <mergeCell ref="H16:N16"/>
    <mergeCell ref="B17:D17"/>
    <mergeCell ref="H17:N17"/>
    <mergeCell ref="B18:D18"/>
    <mergeCell ref="H18:N1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0"/>
  <sheetViews>
    <sheetView topLeftCell="AF61" workbookViewId="0">
      <selection activeCell="B17" sqref="B17:D17"/>
    </sheetView>
  </sheetViews>
  <sheetFormatPr baseColWidth="10" defaultRowHeight="15" x14ac:dyDescent="0"/>
  <cols>
    <col min="1" max="1" width="2.33203125" customWidth="1"/>
    <col min="14" max="14" width="2.33203125" customWidth="1"/>
    <col min="17" max="17" width="2.6640625" customWidth="1"/>
    <col min="18" max="18" width="7.83203125" customWidth="1"/>
    <col min="19" max="21" width="5.33203125" customWidth="1"/>
    <col min="22" max="22" width="1.33203125" customWidth="1"/>
    <col min="23" max="23" width="8" customWidth="1"/>
    <col min="24" max="24" width="7.1640625" customWidth="1"/>
    <col min="25" max="25" width="2" customWidth="1"/>
    <col min="30" max="30" width="2.33203125" customWidth="1"/>
    <col min="31" max="31" width="8.6640625" customWidth="1"/>
    <col min="32" max="36" width="5.6640625" customWidth="1"/>
    <col min="37" max="37" width="2.5" customWidth="1"/>
    <col min="38" max="38" width="8.33203125" customWidth="1"/>
    <col min="40" max="40" width="2.33203125" customWidth="1"/>
    <col min="45" max="45" width="1.6640625" customWidth="1"/>
    <col min="46" max="46" width="9" customWidth="1"/>
    <col min="48" max="48" width="1.33203125" customWidth="1"/>
    <col min="51" max="51" width="1.6640625" customWidth="1"/>
  </cols>
  <sheetData>
    <row r="1" spans="1:51" ht="25">
      <c r="A1" s="231" t="s">
        <v>270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3"/>
    </row>
    <row r="2" spans="1:51" ht="20">
      <c r="A2" s="257"/>
      <c r="B2" s="168" t="s">
        <v>137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9"/>
    </row>
    <row r="3" spans="1:51" ht="52" customHeight="1">
      <c r="A3" s="258"/>
      <c r="B3" s="35" t="s">
        <v>0</v>
      </c>
      <c r="C3" s="35" t="s">
        <v>1</v>
      </c>
      <c r="D3" s="35" t="s">
        <v>2</v>
      </c>
      <c r="E3" s="35" t="s">
        <v>3</v>
      </c>
      <c r="F3" s="170" t="s">
        <v>8</v>
      </c>
      <c r="G3" s="35" t="s">
        <v>0</v>
      </c>
      <c r="H3" s="35" t="s">
        <v>1</v>
      </c>
      <c r="I3" s="35" t="s">
        <v>2</v>
      </c>
      <c r="J3" s="35" t="s">
        <v>3</v>
      </c>
      <c r="K3" s="35" t="s">
        <v>4</v>
      </c>
      <c r="L3" s="10" t="s">
        <v>5</v>
      </c>
      <c r="M3" s="23"/>
      <c r="N3" s="94"/>
      <c r="O3" s="156" t="s">
        <v>114</v>
      </c>
      <c r="P3" s="157"/>
      <c r="Q3" s="3"/>
      <c r="R3" s="171" t="s">
        <v>46</v>
      </c>
      <c r="S3" s="172"/>
      <c r="T3" s="172"/>
      <c r="U3" s="173"/>
      <c r="V3" s="3"/>
      <c r="W3" s="174" t="s">
        <v>52</v>
      </c>
      <c r="X3" s="175"/>
      <c r="Y3" s="176"/>
      <c r="Z3" s="178" t="s">
        <v>48</v>
      </c>
      <c r="AA3" s="179"/>
      <c r="AB3" s="179"/>
      <c r="AC3" s="180"/>
      <c r="AD3" s="3"/>
      <c r="AE3" s="178" t="s">
        <v>54</v>
      </c>
      <c r="AF3" s="179"/>
      <c r="AG3" s="179"/>
      <c r="AH3" s="179"/>
      <c r="AI3" s="179"/>
      <c r="AJ3" s="180"/>
      <c r="AK3" s="3"/>
      <c r="AL3" s="174" t="s">
        <v>55</v>
      </c>
      <c r="AM3" s="175"/>
      <c r="AN3" s="176"/>
      <c r="AO3" s="178" t="s">
        <v>49</v>
      </c>
      <c r="AP3" s="179"/>
      <c r="AQ3" s="179"/>
      <c r="AR3" s="180"/>
      <c r="AS3" s="4"/>
      <c r="AT3" s="174" t="s">
        <v>51</v>
      </c>
      <c r="AU3" s="175"/>
      <c r="AV3" s="36"/>
      <c r="AW3" s="174" t="s">
        <v>27</v>
      </c>
      <c r="AX3" s="175"/>
      <c r="AY3" s="50"/>
    </row>
    <row r="4" spans="1:51" ht="30">
      <c r="A4" s="258"/>
      <c r="B4" s="35" t="s">
        <v>1</v>
      </c>
      <c r="C4" s="2">
        <v>1</v>
      </c>
      <c r="D4" s="37">
        <v>3</v>
      </c>
      <c r="E4" s="37">
        <v>3</v>
      </c>
      <c r="F4" s="170"/>
      <c r="G4" s="35" t="s">
        <v>1</v>
      </c>
      <c r="H4" s="38">
        <f>C4/C7</f>
        <v>0.60000000000000009</v>
      </c>
      <c r="I4" s="37">
        <f>D4/D7</f>
        <v>0.6</v>
      </c>
      <c r="J4" s="37">
        <f>E4/E7</f>
        <v>0.6</v>
      </c>
      <c r="K4" s="37">
        <f>SUM(H4:J4)</f>
        <v>1.8000000000000003</v>
      </c>
      <c r="L4" s="2">
        <f>K4/C9</f>
        <v>0.60000000000000009</v>
      </c>
      <c r="M4" s="24"/>
      <c r="N4" s="94"/>
      <c r="O4" s="58" t="s">
        <v>17</v>
      </c>
      <c r="P4" s="56" t="s">
        <v>78</v>
      </c>
      <c r="Q4" s="18"/>
      <c r="R4" s="17" t="s">
        <v>26</v>
      </c>
      <c r="S4" s="35" t="s">
        <v>1</v>
      </c>
      <c r="T4" s="35" t="s">
        <v>2</v>
      </c>
      <c r="U4" s="35" t="s">
        <v>3</v>
      </c>
      <c r="V4" s="13"/>
      <c r="W4" s="32" t="s">
        <v>26</v>
      </c>
      <c r="X4" s="97" t="s">
        <v>53</v>
      </c>
      <c r="Y4" s="176"/>
      <c r="Z4" s="35" t="s">
        <v>32</v>
      </c>
      <c r="AA4" s="98" t="s">
        <v>47</v>
      </c>
      <c r="AB4" s="178" t="s">
        <v>43</v>
      </c>
      <c r="AC4" s="180"/>
      <c r="AD4" s="4"/>
      <c r="AE4" s="10" t="s">
        <v>26</v>
      </c>
      <c r="AF4" s="35" t="s">
        <v>35</v>
      </c>
      <c r="AG4" s="35" t="s">
        <v>36</v>
      </c>
      <c r="AH4" s="35" t="s">
        <v>37</v>
      </c>
      <c r="AI4" s="35" t="s">
        <v>97</v>
      </c>
      <c r="AJ4" s="35" t="s">
        <v>98</v>
      </c>
      <c r="AK4" s="4"/>
      <c r="AL4" s="10" t="s">
        <v>26</v>
      </c>
      <c r="AM4" s="97" t="s">
        <v>53</v>
      </c>
      <c r="AN4" s="176"/>
      <c r="AO4" s="10" t="s">
        <v>28</v>
      </c>
      <c r="AP4" s="10" t="s">
        <v>47</v>
      </c>
      <c r="AQ4" s="181" t="s">
        <v>43</v>
      </c>
      <c r="AR4" s="182"/>
      <c r="AS4" s="4"/>
      <c r="AT4" s="35" t="s">
        <v>26</v>
      </c>
      <c r="AU4" s="97" t="s">
        <v>53</v>
      </c>
      <c r="AV4" s="36"/>
      <c r="AW4" s="98" t="s">
        <v>26</v>
      </c>
      <c r="AX4" s="98" t="s">
        <v>50</v>
      </c>
      <c r="AY4" s="50"/>
    </row>
    <row r="5" spans="1:51">
      <c r="A5" s="258"/>
      <c r="B5" s="35" t="s">
        <v>2</v>
      </c>
      <c r="C5" s="37">
        <f>1/D4</f>
        <v>0.33333333333333331</v>
      </c>
      <c r="D5" s="2">
        <v>1</v>
      </c>
      <c r="E5" s="37">
        <v>1</v>
      </c>
      <c r="F5" s="170"/>
      <c r="G5" s="35" t="s">
        <v>2</v>
      </c>
      <c r="H5" s="37">
        <f>C5/C7</f>
        <v>0.2</v>
      </c>
      <c r="I5" s="38">
        <f>D5/D7</f>
        <v>0.2</v>
      </c>
      <c r="J5" s="37">
        <f>E5/E7</f>
        <v>0.2</v>
      </c>
      <c r="K5" s="37">
        <f>SUM(H5:J5)</f>
        <v>0.60000000000000009</v>
      </c>
      <c r="L5" s="2">
        <f>K5/C9</f>
        <v>0.20000000000000004</v>
      </c>
      <c r="M5" s="24"/>
      <c r="N5" s="94"/>
      <c r="O5" s="58" t="s">
        <v>18</v>
      </c>
      <c r="P5" s="56" t="s">
        <v>77</v>
      </c>
      <c r="Q5" s="18"/>
      <c r="R5" s="11" t="s">
        <v>17</v>
      </c>
      <c r="S5" s="9">
        <v>1</v>
      </c>
      <c r="T5" s="9">
        <v>-0.5</v>
      </c>
      <c r="U5" s="9">
        <v>0</v>
      </c>
      <c r="V5" s="3"/>
      <c r="W5" s="11" t="s">
        <v>17</v>
      </c>
      <c r="X5" s="1">
        <f>(S5*L4)+(T5*L5)+(U5*L6)</f>
        <v>0.50000000000000011</v>
      </c>
      <c r="Y5" s="176"/>
      <c r="Z5" s="15" t="s">
        <v>34</v>
      </c>
      <c r="AA5" s="15">
        <v>1</v>
      </c>
      <c r="AB5" s="15">
        <f>1/(1+AA5)</f>
        <v>0.5</v>
      </c>
      <c r="AC5" s="15"/>
      <c r="AD5" s="4"/>
      <c r="AE5" s="11" t="s">
        <v>17</v>
      </c>
      <c r="AF5" s="28">
        <v>1</v>
      </c>
      <c r="AG5" s="28">
        <v>0</v>
      </c>
      <c r="AH5" s="28">
        <v>0</v>
      </c>
      <c r="AI5" s="28">
        <v>0</v>
      </c>
      <c r="AJ5" s="28">
        <v>1</v>
      </c>
      <c r="AK5" s="4"/>
      <c r="AL5" s="11" t="s">
        <v>17</v>
      </c>
      <c r="AM5" s="1">
        <f>(AF5*AC6)+(AG5*AC7)+(AC8*AH5)+(AI5*AC10)+(AC11*AJ5)</f>
        <v>0.83333333333333326</v>
      </c>
      <c r="AN5" s="176"/>
      <c r="AO5" s="15" t="s">
        <v>29</v>
      </c>
      <c r="AP5" s="15">
        <v>1</v>
      </c>
      <c r="AQ5" s="15">
        <f>1/(1+AP5)</f>
        <v>0.5</v>
      </c>
      <c r="AR5" s="15"/>
      <c r="AS5" s="4"/>
      <c r="AT5" s="11" t="s">
        <v>17</v>
      </c>
      <c r="AU5" s="1">
        <f>AR6</f>
        <v>0.5</v>
      </c>
      <c r="AV5" s="36"/>
      <c r="AW5" s="40" t="s">
        <v>63</v>
      </c>
      <c r="AX5" s="40">
        <v>0</v>
      </c>
      <c r="AY5" s="50"/>
    </row>
    <row r="6" spans="1:51" ht="30">
      <c r="A6" s="258"/>
      <c r="B6" s="35" t="s">
        <v>3</v>
      </c>
      <c r="C6" s="37">
        <f>1/E4</f>
        <v>0.33333333333333331</v>
      </c>
      <c r="D6" s="37">
        <f>1/E5</f>
        <v>1</v>
      </c>
      <c r="E6" s="2">
        <v>1</v>
      </c>
      <c r="F6" s="170"/>
      <c r="G6" s="35" t="s">
        <v>3</v>
      </c>
      <c r="H6" s="37">
        <f>C6/C7</f>
        <v>0.2</v>
      </c>
      <c r="I6" s="37">
        <f>D6/D7</f>
        <v>0.2</v>
      </c>
      <c r="J6" s="38">
        <f>E6/E7</f>
        <v>0.2</v>
      </c>
      <c r="K6" s="37">
        <f>SUM(H6:J6)</f>
        <v>0.60000000000000009</v>
      </c>
      <c r="L6" s="2">
        <f>K6/C9</f>
        <v>0.20000000000000004</v>
      </c>
      <c r="M6" s="24"/>
      <c r="N6" s="94"/>
      <c r="O6" s="58" t="s">
        <v>20</v>
      </c>
      <c r="P6" s="56" t="s">
        <v>80</v>
      </c>
      <c r="Q6" s="18"/>
      <c r="R6" s="11" t="s">
        <v>18</v>
      </c>
      <c r="S6" s="9">
        <v>-0.5</v>
      </c>
      <c r="T6" s="9">
        <v>1</v>
      </c>
      <c r="U6" s="9">
        <v>0</v>
      </c>
      <c r="V6" s="19"/>
      <c r="W6" s="11" t="s">
        <v>18</v>
      </c>
      <c r="X6" s="1">
        <f>(S6*L4)+(T6*L5)+(U6*L6)</f>
        <v>-0.1</v>
      </c>
      <c r="Y6" s="176"/>
      <c r="Z6" s="16" t="s">
        <v>35</v>
      </c>
      <c r="AA6" s="16" t="s">
        <v>44</v>
      </c>
      <c r="AB6" s="16">
        <v>1</v>
      </c>
      <c r="AC6" s="16">
        <f>AB6*AB5</f>
        <v>0.5</v>
      </c>
      <c r="AD6" s="4"/>
      <c r="AE6" s="11" t="s">
        <v>18</v>
      </c>
      <c r="AF6" s="28">
        <v>-1</v>
      </c>
      <c r="AG6" s="28">
        <v>0</v>
      </c>
      <c r="AH6" s="28">
        <v>1</v>
      </c>
      <c r="AI6" s="28">
        <v>0</v>
      </c>
      <c r="AJ6" s="28">
        <v>-1</v>
      </c>
      <c r="AK6" s="4"/>
      <c r="AL6" s="11" t="s">
        <v>18</v>
      </c>
      <c r="AM6" s="1">
        <f>(AF6*AC6)+(AG6*AC7)+(AC8*AH6)+(AI6*AC10)+(AC11*AJ6)</f>
        <v>-0.33333333333333331</v>
      </c>
      <c r="AN6" s="176"/>
      <c r="AO6" s="16" t="s">
        <v>45</v>
      </c>
      <c r="AP6" s="16" t="s">
        <v>44</v>
      </c>
      <c r="AQ6" s="16">
        <v>1</v>
      </c>
      <c r="AR6" s="16">
        <f>AQ6*AQ5</f>
        <v>0.5</v>
      </c>
      <c r="AS6" s="4"/>
      <c r="AT6" s="11" t="s">
        <v>18</v>
      </c>
      <c r="AU6" s="1">
        <f>AR7</f>
        <v>0.5</v>
      </c>
      <c r="AV6" s="36"/>
      <c r="AW6" s="40" t="s">
        <v>16</v>
      </c>
      <c r="AX6" s="41">
        <v>0</v>
      </c>
      <c r="AY6" s="50"/>
    </row>
    <row r="7" spans="1:51">
      <c r="A7" s="258"/>
      <c r="B7" s="97" t="s">
        <v>4</v>
      </c>
      <c r="C7" s="39">
        <f>SUM(C4:C6)</f>
        <v>1.6666666666666665</v>
      </c>
      <c r="D7" s="39">
        <f>SUM(D4:D6)</f>
        <v>5</v>
      </c>
      <c r="E7" s="39">
        <f>SUM(E4:E6)</f>
        <v>5</v>
      </c>
      <c r="F7" s="170"/>
      <c r="G7" s="97" t="s">
        <v>4</v>
      </c>
      <c r="H7" s="39">
        <f>SUM(H4:H6)</f>
        <v>1</v>
      </c>
      <c r="I7" s="39">
        <f>SUM(I4:I6)</f>
        <v>1</v>
      </c>
      <c r="J7" s="39">
        <f>SUM(J4:J6)</f>
        <v>1</v>
      </c>
      <c r="K7" s="39">
        <f>SUM(K4:K6)</f>
        <v>3.0000000000000004</v>
      </c>
      <c r="L7" s="39">
        <f>SUM(L4:L6)</f>
        <v>1.0000000000000002</v>
      </c>
      <c r="M7" s="25"/>
      <c r="N7" s="94"/>
      <c r="O7" s="58" t="s">
        <v>21</v>
      </c>
      <c r="P7" s="56" t="s">
        <v>81</v>
      </c>
      <c r="Q7" s="18"/>
      <c r="R7" s="11" t="s">
        <v>20</v>
      </c>
      <c r="S7" s="9">
        <v>0</v>
      </c>
      <c r="T7" s="9">
        <v>0.5</v>
      </c>
      <c r="U7" s="9">
        <v>0</v>
      </c>
      <c r="V7" s="19"/>
      <c r="W7" s="11" t="s">
        <v>20</v>
      </c>
      <c r="X7" s="1">
        <f>(S7*L4)+(T7*L5)+(U7*L6)</f>
        <v>0.10000000000000002</v>
      </c>
      <c r="Y7" s="176"/>
      <c r="Z7" s="16" t="s">
        <v>36</v>
      </c>
      <c r="AA7" s="16" t="s">
        <v>44</v>
      </c>
      <c r="AB7" s="16">
        <v>1</v>
      </c>
      <c r="AC7" s="16">
        <f>AB7*AB5</f>
        <v>0.5</v>
      </c>
      <c r="AD7" s="4"/>
      <c r="AE7" s="11" t="s">
        <v>20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4"/>
      <c r="AL7" s="11" t="s">
        <v>20</v>
      </c>
      <c r="AM7" s="1">
        <f>(AF7*AC6)+(AG7*AC7)+(AH7*AC8)+(AI7*AC10)+(AJ7*AC11)</f>
        <v>0</v>
      </c>
      <c r="AN7" s="176"/>
      <c r="AO7" s="16" t="s">
        <v>58</v>
      </c>
      <c r="AP7" s="16" t="s">
        <v>44</v>
      </c>
      <c r="AQ7" s="16">
        <v>1</v>
      </c>
      <c r="AR7" s="16">
        <f>AQ7*AQ5</f>
        <v>0.5</v>
      </c>
      <c r="AS7" s="4"/>
      <c r="AT7" s="11" t="s">
        <v>20</v>
      </c>
      <c r="AU7" s="1">
        <f>AR9</f>
        <v>0.33333333333333331</v>
      </c>
      <c r="AV7" s="36"/>
      <c r="AW7" s="42" t="s">
        <v>17</v>
      </c>
      <c r="AX7" s="42">
        <f>X5+AM5+AU5</f>
        <v>1.8333333333333335</v>
      </c>
      <c r="AY7" s="50"/>
    </row>
    <row r="8" spans="1:51" ht="45">
      <c r="A8" s="258"/>
      <c r="B8" s="54"/>
      <c r="C8" s="54"/>
      <c r="D8" s="54"/>
      <c r="E8" s="54"/>
      <c r="F8" s="54"/>
      <c r="G8" s="54"/>
      <c r="H8" s="54"/>
      <c r="I8" s="54"/>
      <c r="J8" s="54"/>
      <c r="M8" s="47"/>
      <c r="N8" s="94"/>
      <c r="O8" s="58" t="s">
        <v>23</v>
      </c>
      <c r="P8" s="56" t="s">
        <v>83</v>
      </c>
      <c r="Q8" s="4"/>
      <c r="R8" s="11" t="s">
        <v>21</v>
      </c>
      <c r="S8" s="9">
        <v>0</v>
      </c>
      <c r="T8" s="9">
        <v>-0.5</v>
      </c>
      <c r="U8" s="9">
        <v>0</v>
      </c>
      <c r="V8" s="19"/>
      <c r="W8" s="11" t="s">
        <v>21</v>
      </c>
      <c r="X8" s="1">
        <f>(S8*L4)+(T8*L5)+(U8*L6)</f>
        <v>-0.10000000000000002</v>
      </c>
      <c r="Y8" s="176"/>
      <c r="Z8" s="16" t="s">
        <v>37</v>
      </c>
      <c r="AA8" s="16" t="s">
        <v>44</v>
      </c>
      <c r="AB8" s="16">
        <v>1</v>
      </c>
      <c r="AC8" s="16">
        <f>AB8*AB5</f>
        <v>0.5</v>
      </c>
      <c r="AD8" s="4"/>
      <c r="AE8" s="11" t="s">
        <v>21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4"/>
      <c r="AL8" s="11" t="s">
        <v>21</v>
      </c>
      <c r="AM8" s="1">
        <f>(AF8*AC6)+(AG8*AC7)+(AH8*AC8)+(AI8*AC10)+(AJ8*AC11)</f>
        <v>0</v>
      </c>
      <c r="AN8" s="176"/>
      <c r="AO8" s="15" t="s">
        <v>30</v>
      </c>
      <c r="AP8" s="15">
        <v>2</v>
      </c>
      <c r="AQ8" s="15">
        <f>1/(1+AP8)</f>
        <v>0.33333333333333331</v>
      </c>
      <c r="AR8" s="15"/>
      <c r="AS8" s="4"/>
      <c r="AT8" s="11" t="s">
        <v>21</v>
      </c>
      <c r="AU8" s="1">
        <f>AR10</f>
        <v>0.33333333333333331</v>
      </c>
      <c r="AV8" s="36"/>
      <c r="AW8" s="42" t="s">
        <v>18</v>
      </c>
      <c r="AX8" s="42">
        <f>X6+AM6++AU6</f>
        <v>6.6666666666666652E-2</v>
      </c>
      <c r="AY8" s="50"/>
    </row>
    <row r="9" spans="1:51" ht="30">
      <c r="A9" s="258"/>
      <c r="B9" s="98" t="s">
        <v>6</v>
      </c>
      <c r="C9" s="35">
        <v>3</v>
      </c>
      <c r="D9" s="4"/>
      <c r="E9" s="4"/>
      <c r="F9" s="4"/>
      <c r="G9" s="4"/>
      <c r="H9" s="4"/>
      <c r="I9" s="4"/>
      <c r="J9" s="4"/>
      <c r="M9" s="4"/>
      <c r="N9" s="94"/>
      <c r="O9" s="58" t="s">
        <v>24</v>
      </c>
      <c r="P9" s="56" t="s">
        <v>84</v>
      </c>
      <c r="Q9" s="4"/>
      <c r="R9" s="11" t="s">
        <v>23</v>
      </c>
      <c r="S9" s="9">
        <v>1</v>
      </c>
      <c r="T9" s="9">
        <v>0</v>
      </c>
      <c r="U9" s="9">
        <v>-0.5</v>
      </c>
      <c r="V9" s="19"/>
      <c r="W9" s="11" t="s">
        <v>23</v>
      </c>
      <c r="X9" s="1">
        <f>(S9*L4)+(T9*L5)+(U9*L6)</f>
        <v>0.50000000000000011</v>
      </c>
      <c r="Y9" s="176"/>
      <c r="Z9" s="31" t="s">
        <v>96</v>
      </c>
      <c r="AA9" s="31">
        <v>2</v>
      </c>
      <c r="AB9" s="31">
        <f>1/(1+AA9)</f>
        <v>0.33333333333333331</v>
      </c>
      <c r="AC9" s="31"/>
      <c r="AD9" s="4"/>
      <c r="AE9" s="11" t="s">
        <v>23</v>
      </c>
      <c r="AF9" s="28">
        <v>1</v>
      </c>
      <c r="AG9" s="28">
        <v>0</v>
      </c>
      <c r="AH9" s="28">
        <v>0</v>
      </c>
      <c r="AI9" s="28">
        <v>0</v>
      </c>
      <c r="AJ9" s="28">
        <v>1</v>
      </c>
      <c r="AK9" s="4"/>
      <c r="AL9" s="11" t="s">
        <v>23</v>
      </c>
      <c r="AM9" s="1">
        <f>(AC6*AF9)+(AG9*AC7)+(AC8*AH9)+(AI9*AC10)+(AC11*AJ9)</f>
        <v>0.83333333333333326</v>
      </c>
      <c r="AN9" s="176"/>
      <c r="AO9" s="16" t="s">
        <v>59</v>
      </c>
      <c r="AP9" s="16" t="s">
        <v>44</v>
      </c>
      <c r="AQ9" s="16">
        <v>1</v>
      </c>
      <c r="AR9" s="16">
        <f>AQ9*AQ8</f>
        <v>0.33333333333333331</v>
      </c>
      <c r="AS9" s="4"/>
      <c r="AT9" s="11" t="s">
        <v>23</v>
      </c>
      <c r="AU9" s="1">
        <f>AR12</f>
        <v>0.25</v>
      </c>
      <c r="AV9" s="36"/>
      <c r="AW9" s="41" t="s">
        <v>19</v>
      </c>
      <c r="AX9" s="41">
        <v>0</v>
      </c>
      <c r="AY9" s="50"/>
    </row>
    <row r="10" spans="1:51">
      <c r="A10" s="258"/>
      <c r="B10" s="53"/>
      <c r="C10" s="53"/>
      <c r="D10" s="53"/>
      <c r="E10" s="53"/>
      <c r="F10" s="53"/>
      <c r="G10" s="53"/>
      <c r="H10" s="53"/>
      <c r="I10" s="53"/>
      <c r="J10" s="53"/>
      <c r="M10" s="26"/>
      <c r="N10" s="94"/>
      <c r="O10" s="4"/>
      <c r="P10" s="4"/>
      <c r="Q10" s="4"/>
      <c r="R10" s="11" t="s">
        <v>24</v>
      </c>
      <c r="S10" s="9">
        <v>-0.5</v>
      </c>
      <c r="T10" s="9">
        <v>0</v>
      </c>
      <c r="U10" s="9">
        <v>1</v>
      </c>
      <c r="V10" s="19"/>
      <c r="W10" s="11" t="s">
        <v>24</v>
      </c>
      <c r="X10" s="1">
        <f>(S10*L4)+(T10*67)+(U10*L6)</f>
        <v>-0.1</v>
      </c>
      <c r="Y10" s="176"/>
      <c r="Z10" s="16" t="s">
        <v>97</v>
      </c>
      <c r="AA10" s="16" t="s">
        <v>44</v>
      </c>
      <c r="AB10" s="16">
        <v>1</v>
      </c>
      <c r="AC10" s="16">
        <f>AB10*AB9</f>
        <v>0.33333333333333331</v>
      </c>
      <c r="AD10" s="4"/>
      <c r="AE10" s="11" t="s">
        <v>24</v>
      </c>
      <c r="AF10" s="28">
        <v>-1</v>
      </c>
      <c r="AG10" s="28">
        <v>0</v>
      </c>
      <c r="AH10" s="28">
        <v>0</v>
      </c>
      <c r="AI10" s="28">
        <v>0</v>
      </c>
      <c r="AJ10" s="28">
        <v>-1</v>
      </c>
      <c r="AK10" s="4"/>
      <c r="AL10" s="11" t="s">
        <v>24</v>
      </c>
      <c r="AM10" s="1">
        <f>(AC6*AF10)+(AC7*AG10)+(AC8*AH10)+(AI10*AC10)+(AC11*AJ10)</f>
        <v>-0.83333333333333326</v>
      </c>
      <c r="AN10" s="176"/>
      <c r="AO10" s="16" t="s">
        <v>60</v>
      </c>
      <c r="AP10" s="16" t="s">
        <v>44</v>
      </c>
      <c r="AQ10" s="16">
        <v>1</v>
      </c>
      <c r="AR10" s="16">
        <f>AQ10*AQ8</f>
        <v>0.33333333333333331</v>
      </c>
      <c r="AS10" s="4"/>
      <c r="AT10" s="11" t="s">
        <v>24</v>
      </c>
      <c r="AU10" s="1">
        <f>AR13</f>
        <v>0.25</v>
      </c>
      <c r="AV10" s="36"/>
      <c r="AW10" s="42" t="s">
        <v>20</v>
      </c>
      <c r="AX10" s="42">
        <f>X7+AM7+AU7</f>
        <v>0.43333333333333335</v>
      </c>
      <c r="AY10" s="50"/>
    </row>
    <row r="11" spans="1:51">
      <c r="A11" s="258"/>
      <c r="B11" s="183" t="s">
        <v>14</v>
      </c>
      <c r="C11" s="183"/>
      <c r="D11" s="4"/>
      <c r="E11" s="35" t="s">
        <v>38</v>
      </c>
      <c r="F11" s="35" t="s">
        <v>39</v>
      </c>
      <c r="G11" s="35" t="s">
        <v>40</v>
      </c>
      <c r="H11" s="10" t="s">
        <v>41</v>
      </c>
      <c r="I11" s="10" t="s">
        <v>42</v>
      </c>
      <c r="J11" s="4"/>
      <c r="M11" s="4"/>
      <c r="N11" s="94"/>
      <c r="O11" s="156" t="s">
        <v>112</v>
      </c>
      <c r="P11" s="157"/>
      <c r="Q11" s="4"/>
      <c r="R11" s="33"/>
      <c r="S11" s="25"/>
      <c r="T11" s="25"/>
      <c r="U11" s="25"/>
      <c r="V11" s="30"/>
      <c r="W11" s="29"/>
      <c r="X11" s="29"/>
      <c r="Y11" s="176"/>
      <c r="Z11" s="16" t="s">
        <v>98</v>
      </c>
      <c r="AA11" s="16" t="s">
        <v>44</v>
      </c>
      <c r="AB11" s="16">
        <v>1</v>
      </c>
      <c r="AC11" s="16">
        <f>AB11*AB9</f>
        <v>0.33333333333333331</v>
      </c>
      <c r="AD11" s="4"/>
      <c r="AE11" s="29"/>
      <c r="AF11" s="25"/>
      <c r="AG11" s="25"/>
      <c r="AH11" s="25"/>
      <c r="AI11" s="25"/>
      <c r="AJ11" s="25"/>
      <c r="AK11" s="4"/>
      <c r="AL11" s="29"/>
      <c r="AM11" s="29"/>
      <c r="AN11" s="176"/>
      <c r="AO11" s="15" t="s">
        <v>31</v>
      </c>
      <c r="AP11" s="15">
        <v>3</v>
      </c>
      <c r="AQ11" s="15">
        <f>1/(1+AP11)</f>
        <v>0.25</v>
      </c>
      <c r="AR11" s="15"/>
      <c r="AS11" s="4"/>
      <c r="AT11" s="29"/>
      <c r="AU11" s="29"/>
      <c r="AV11" s="46"/>
      <c r="AW11" s="42" t="s">
        <v>21</v>
      </c>
      <c r="AX11" s="42">
        <f>X8+AM8+AU8</f>
        <v>0.23333333333333328</v>
      </c>
      <c r="AY11" s="50"/>
    </row>
    <row r="12" spans="1:51" ht="30">
      <c r="A12" s="258"/>
      <c r="B12" s="98" t="s">
        <v>7</v>
      </c>
      <c r="C12" s="76">
        <f>SUM(L4*C7,L5*D7,L6*E7)</f>
        <v>3</v>
      </c>
      <c r="D12" s="4"/>
      <c r="E12" s="35">
        <v>1</v>
      </c>
      <c r="F12" s="35">
        <v>3</v>
      </c>
      <c r="G12" s="35">
        <v>5</v>
      </c>
      <c r="H12" s="35">
        <v>7</v>
      </c>
      <c r="I12" s="35">
        <v>9</v>
      </c>
      <c r="J12" s="4"/>
      <c r="M12" s="4"/>
      <c r="N12" s="94"/>
      <c r="O12" s="57" t="s">
        <v>99</v>
      </c>
      <c r="P12" s="56" t="s">
        <v>102</v>
      </c>
      <c r="Q12" s="4"/>
      <c r="R12" s="33"/>
      <c r="S12" s="25"/>
      <c r="T12" s="25"/>
      <c r="U12" s="25"/>
      <c r="V12" s="30"/>
      <c r="W12" s="29"/>
      <c r="X12" s="29"/>
      <c r="Y12" s="176"/>
      <c r="Z12" s="30"/>
      <c r="AA12" s="30"/>
      <c r="AB12" s="30"/>
      <c r="AC12" s="30"/>
      <c r="AD12" s="4"/>
      <c r="AE12" s="29"/>
      <c r="AF12" s="25"/>
      <c r="AG12" s="25"/>
      <c r="AH12" s="25"/>
      <c r="AI12" s="25"/>
      <c r="AJ12" s="25"/>
      <c r="AK12" s="4"/>
      <c r="AL12" s="156" t="s">
        <v>115</v>
      </c>
      <c r="AM12" s="157"/>
      <c r="AN12" s="176"/>
      <c r="AO12" s="16" t="s">
        <v>61</v>
      </c>
      <c r="AP12" s="16" t="s">
        <v>44</v>
      </c>
      <c r="AQ12" s="16">
        <v>1</v>
      </c>
      <c r="AR12" s="16">
        <f>AQ12*AQ11</f>
        <v>0.25</v>
      </c>
      <c r="AS12" s="4"/>
      <c r="AT12" s="29"/>
      <c r="AU12" s="29"/>
      <c r="AV12" s="46"/>
      <c r="AW12" s="41" t="s">
        <v>22</v>
      </c>
      <c r="AX12" s="41">
        <v>0</v>
      </c>
      <c r="AY12" s="50"/>
    </row>
    <row r="13" spans="1:51" ht="30">
      <c r="A13" s="258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26"/>
      <c r="N13" s="94"/>
      <c r="O13" s="57" t="s">
        <v>100</v>
      </c>
      <c r="P13" s="56" t="s">
        <v>103</v>
      </c>
      <c r="Q13" s="4"/>
      <c r="R13" s="4"/>
      <c r="S13" s="18"/>
      <c r="T13" s="18"/>
      <c r="U13" s="18"/>
      <c r="V13" s="19"/>
      <c r="W13" s="4"/>
      <c r="X13" s="4"/>
      <c r="Y13" s="176"/>
      <c r="Z13" s="30"/>
      <c r="AA13" s="30"/>
      <c r="AB13" s="30"/>
      <c r="AC13" s="30"/>
      <c r="AD13" s="4"/>
      <c r="AE13" s="29"/>
      <c r="AF13" s="25"/>
      <c r="AG13" s="25"/>
      <c r="AH13" s="25"/>
      <c r="AI13" s="25"/>
      <c r="AJ13" s="25"/>
      <c r="AK13" s="4"/>
      <c r="AL13" s="58" t="s">
        <v>34</v>
      </c>
      <c r="AM13" s="56" t="s">
        <v>87</v>
      </c>
      <c r="AN13" s="176"/>
      <c r="AO13" s="16" t="s">
        <v>62</v>
      </c>
      <c r="AP13" s="16" t="s">
        <v>44</v>
      </c>
      <c r="AQ13" s="16">
        <v>1</v>
      </c>
      <c r="AR13" s="16">
        <f>AQ13*AQ11</f>
        <v>0.25</v>
      </c>
      <c r="AS13" s="4"/>
      <c r="AT13" s="29"/>
      <c r="AU13" s="29"/>
      <c r="AV13" s="46"/>
      <c r="AW13" s="42" t="s">
        <v>23</v>
      </c>
      <c r="AX13" s="42">
        <f>X9+AM9+AU9</f>
        <v>1.5833333333333335</v>
      </c>
      <c r="AY13" s="50"/>
    </row>
    <row r="14" spans="1:51" ht="30">
      <c r="A14" s="258"/>
      <c r="B14" s="185" t="s">
        <v>11</v>
      </c>
      <c r="C14" s="186"/>
      <c r="D14" s="6" t="s">
        <v>12</v>
      </c>
      <c r="E14" s="6">
        <v>1</v>
      </c>
      <c r="F14" s="6">
        <v>2</v>
      </c>
      <c r="G14" s="6">
        <v>3</v>
      </c>
      <c r="H14" s="6">
        <v>4</v>
      </c>
      <c r="I14" s="6">
        <v>5</v>
      </c>
      <c r="J14" s="6">
        <v>6</v>
      </c>
      <c r="K14" s="6">
        <v>7</v>
      </c>
      <c r="L14" s="6">
        <v>9</v>
      </c>
      <c r="M14" s="6">
        <v>10</v>
      </c>
      <c r="N14" s="94"/>
      <c r="O14" s="57" t="s">
        <v>101</v>
      </c>
      <c r="P14" s="56" t="s">
        <v>104</v>
      </c>
      <c r="Q14" s="4"/>
      <c r="R14" s="4"/>
      <c r="S14" s="18"/>
      <c r="T14" s="18"/>
      <c r="U14" s="18"/>
      <c r="V14" s="4"/>
      <c r="W14" s="4"/>
      <c r="X14" s="4"/>
      <c r="Y14" s="176"/>
      <c r="AB14" s="30"/>
      <c r="AC14" s="30"/>
      <c r="AD14" s="4"/>
      <c r="AE14" s="29"/>
      <c r="AF14" s="25"/>
      <c r="AG14" s="25"/>
      <c r="AH14" s="25"/>
      <c r="AI14" s="25"/>
      <c r="AJ14" s="25"/>
      <c r="AK14" s="4"/>
      <c r="AL14" s="103" t="s">
        <v>35</v>
      </c>
      <c r="AM14" s="84" t="s">
        <v>88</v>
      </c>
      <c r="AN14" s="176"/>
      <c r="AO14" s="19"/>
      <c r="AP14" s="19"/>
      <c r="AQ14" s="19"/>
      <c r="AR14" s="19"/>
      <c r="AS14" s="4"/>
      <c r="AT14" s="29"/>
      <c r="AU14" s="29"/>
      <c r="AV14" s="46"/>
      <c r="AW14" s="42" t="s">
        <v>24</v>
      </c>
      <c r="AX14" s="42">
        <f>X10+AM10+AU10</f>
        <v>-0.68333333333333324</v>
      </c>
      <c r="AY14" s="50"/>
    </row>
    <row r="15" spans="1:51">
      <c r="A15" s="258"/>
      <c r="B15" s="187"/>
      <c r="C15" s="188"/>
      <c r="D15" s="6" t="s">
        <v>13</v>
      </c>
      <c r="E15" s="35">
        <v>0</v>
      </c>
      <c r="F15" s="35">
        <v>0</v>
      </c>
      <c r="G15" s="35">
        <v>0.57999999999999996</v>
      </c>
      <c r="H15" s="35">
        <v>0.9</v>
      </c>
      <c r="I15" s="35">
        <v>1.1200000000000001</v>
      </c>
      <c r="J15" s="35">
        <v>1.24</v>
      </c>
      <c r="K15" s="35">
        <v>1.32</v>
      </c>
      <c r="L15" s="35">
        <v>1.46</v>
      </c>
      <c r="M15" s="35">
        <v>1.49</v>
      </c>
      <c r="N15" s="94"/>
      <c r="Q15" s="4"/>
      <c r="R15" s="4"/>
      <c r="S15" s="18"/>
      <c r="T15" s="18"/>
      <c r="U15" s="18"/>
      <c r="V15" s="4"/>
      <c r="W15" s="4"/>
      <c r="X15" s="4"/>
      <c r="Y15" s="176"/>
      <c r="AB15" s="30"/>
      <c r="AC15" s="30"/>
      <c r="AD15" s="4"/>
      <c r="AE15" s="29"/>
      <c r="AF15" s="25"/>
      <c r="AG15" s="25"/>
      <c r="AH15" s="25"/>
      <c r="AI15" s="25"/>
      <c r="AJ15" s="25"/>
      <c r="AK15" s="4"/>
      <c r="AL15" s="103" t="s">
        <v>36</v>
      </c>
      <c r="AM15" s="84" t="s">
        <v>89</v>
      </c>
      <c r="AN15" s="176"/>
      <c r="AO15" s="30"/>
      <c r="AP15" s="30"/>
      <c r="AQ15" s="30"/>
      <c r="AR15" s="30"/>
      <c r="AS15" s="4"/>
      <c r="AT15" s="29"/>
      <c r="AU15" s="29"/>
      <c r="AV15" s="46"/>
      <c r="AW15" s="41" t="s">
        <v>25</v>
      </c>
      <c r="AX15" s="41">
        <v>0</v>
      </c>
      <c r="AY15" s="50"/>
    </row>
    <row r="16" spans="1:51">
      <c r="A16" s="258"/>
      <c r="B16" s="189" t="s">
        <v>9</v>
      </c>
      <c r="C16" s="190"/>
      <c r="D16" s="7">
        <v>0.57999999999999996</v>
      </c>
      <c r="E16" s="191"/>
      <c r="F16" s="192"/>
      <c r="G16" s="192"/>
      <c r="H16" s="192"/>
      <c r="I16" s="192"/>
      <c r="J16" s="192"/>
      <c r="K16" s="48"/>
      <c r="L16" s="48"/>
      <c r="M16" s="48"/>
      <c r="N16" s="94"/>
      <c r="Q16" s="4"/>
      <c r="R16" s="4"/>
      <c r="S16" s="18"/>
      <c r="T16" s="18"/>
      <c r="U16" s="18"/>
      <c r="V16" s="4"/>
      <c r="W16" s="4"/>
      <c r="X16" s="4"/>
      <c r="Y16" s="17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103" t="s">
        <v>37</v>
      </c>
      <c r="AM16" s="84" t="s">
        <v>90</v>
      </c>
      <c r="AN16" s="176"/>
      <c r="AO16" s="156" t="s">
        <v>113</v>
      </c>
      <c r="AP16" s="157"/>
      <c r="AQ16" s="4"/>
      <c r="AR16" s="4"/>
      <c r="AS16" s="4"/>
      <c r="AT16" s="4"/>
      <c r="AU16" s="4"/>
      <c r="AV16" s="46"/>
      <c r="AW16" s="4"/>
      <c r="AX16" s="4"/>
      <c r="AY16" s="50"/>
    </row>
    <row r="17" spans="1:51" ht="30">
      <c r="A17" s="258"/>
      <c r="B17" s="52"/>
      <c r="C17" s="52"/>
      <c r="D17" s="52"/>
      <c r="E17" s="52"/>
      <c r="H17" s="52"/>
      <c r="I17" s="52"/>
      <c r="J17" s="52"/>
      <c r="K17" s="52"/>
      <c r="L17" s="52"/>
      <c r="M17" s="47"/>
      <c r="N17" s="94"/>
      <c r="Q17" s="4"/>
      <c r="R17" s="4"/>
      <c r="S17" s="18"/>
      <c r="T17" s="18"/>
      <c r="U17" s="18"/>
      <c r="V17" s="4"/>
      <c r="W17" s="4"/>
      <c r="X17" s="4"/>
      <c r="Y17" s="176"/>
      <c r="Z17" s="4"/>
      <c r="AC17" s="4"/>
      <c r="AD17" s="4"/>
      <c r="AE17" s="4"/>
      <c r="AF17" s="4"/>
      <c r="AG17" s="4"/>
      <c r="AH17" s="4"/>
      <c r="AI17" s="4"/>
      <c r="AJ17" s="4"/>
      <c r="AK17" s="4"/>
      <c r="AL17" s="58" t="s">
        <v>96</v>
      </c>
      <c r="AM17" s="56" t="s">
        <v>91</v>
      </c>
      <c r="AN17" s="176"/>
      <c r="AO17" s="44" t="s">
        <v>29</v>
      </c>
      <c r="AP17" s="44" t="s">
        <v>76</v>
      </c>
      <c r="AQ17" s="4"/>
      <c r="AR17" s="4"/>
      <c r="AS17" s="4"/>
      <c r="AT17" s="4"/>
      <c r="AU17" s="4"/>
      <c r="AV17" s="46"/>
      <c r="AW17" s="4"/>
      <c r="AX17" s="4"/>
      <c r="AY17" s="50"/>
    </row>
    <row r="18" spans="1:51" ht="30">
      <c r="A18" s="258"/>
      <c r="B18" s="161" t="s">
        <v>15</v>
      </c>
      <c r="C18" s="161"/>
      <c r="D18" s="161"/>
      <c r="E18" s="4"/>
      <c r="H18" s="4"/>
      <c r="I18" s="4"/>
      <c r="J18" s="4"/>
      <c r="K18" s="4"/>
      <c r="L18" s="4"/>
      <c r="M18" s="4"/>
      <c r="N18" s="94"/>
      <c r="Q18" s="4"/>
      <c r="R18" s="4"/>
      <c r="S18" s="18"/>
      <c r="T18" s="18"/>
      <c r="U18" s="18"/>
      <c r="V18" s="4"/>
      <c r="W18" s="4"/>
      <c r="X18" s="4"/>
      <c r="Y18" s="176"/>
      <c r="Z18" s="227" t="s">
        <v>182</v>
      </c>
      <c r="AA18" s="228"/>
      <c r="AC18" s="4"/>
      <c r="AD18" s="4"/>
      <c r="AE18" s="4"/>
      <c r="AF18" s="4"/>
      <c r="AG18" s="4"/>
      <c r="AH18" s="4"/>
      <c r="AI18" s="4"/>
      <c r="AJ18" s="4"/>
      <c r="AK18" s="4"/>
      <c r="AL18" s="103" t="s">
        <v>97</v>
      </c>
      <c r="AM18" s="84" t="s">
        <v>92</v>
      </c>
      <c r="AN18" s="176"/>
      <c r="AO18" s="44" t="s">
        <v>30</v>
      </c>
      <c r="AP18" s="44" t="s">
        <v>79</v>
      </c>
      <c r="AQ18" s="4"/>
      <c r="AR18" s="4"/>
      <c r="AS18" s="4"/>
      <c r="AT18" s="4"/>
      <c r="AU18" s="4"/>
      <c r="AV18" s="46"/>
      <c r="AW18" s="4"/>
      <c r="AX18" s="4"/>
      <c r="AY18" s="50"/>
    </row>
    <row r="19" spans="1:51" ht="30">
      <c r="A19" s="258"/>
      <c r="B19" s="5" t="s">
        <v>10</v>
      </c>
      <c r="C19" s="8">
        <f>(C12-3)/3</f>
        <v>0</v>
      </c>
      <c r="D19" s="77">
        <f>C19*100</f>
        <v>0</v>
      </c>
      <c r="E19" s="4"/>
      <c r="H19" s="4"/>
      <c r="I19" s="4"/>
      <c r="J19" s="4"/>
      <c r="K19" s="4"/>
      <c r="L19" s="4"/>
      <c r="M19" s="4"/>
      <c r="N19" s="94"/>
      <c r="Q19" s="4"/>
      <c r="R19" s="4"/>
      <c r="S19" s="18"/>
      <c r="T19" s="18"/>
      <c r="U19" s="18"/>
      <c r="V19" s="4"/>
      <c r="W19" s="4"/>
      <c r="X19" s="4"/>
      <c r="Y19" s="176"/>
      <c r="Z19" s="225" t="s">
        <v>268</v>
      </c>
      <c r="AA19" s="226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103" t="s">
        <v>98</v>
      </c>
      <c r="AM19" s="84" t="s">
        <v>93</v>
      </c>
      <c r="AN19" s="176"/>
      <c r="AO19" s="44" t="s">
        <v>31</v>
      </c>
      <c r="AP19" s="44" t="s">
        <v>82</v>
      </c>
      <c r="AQ19" s="4"/>
      <c r="AR19" s="4"/>
      <c r="AS19" s="4"/>
      <c r="AT19" s="4"/>
      <c r="AU19" s="4"/>
      <c r="AV19" s="46"/>
      <c r="AW19" s="4"/>
      <c r="AX19" s="4"/>
      <c r="AY19" s="50"/>
    </row>
    <row r="20" spans="1:51">
      <c r="A20" s="259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96"/>
      <c r="N20" s="49"/>
      <c r="O20" s="96"/>
      <c r="P20" s="96"/>
      <c r="Q20" s="96"/>
      <c r="R20" s="96"/>
      <c r="S20" s="79"/>
      <c r="T20" s="79"/>
      <c r="U20" s="79"/>
      <c r="V20" s="96"/>
      <c r="W20" s="96"/>
      <c r="X20" s="96"/>
      <c r="Y20" s="177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51"/>
    </row>
    <row r="22" spans="1:51" ht="20">
      <c r="A22" s="257"/>
      <c r="B22" s="168" t="s">
        <v>140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9"/>
    </row>
    <row r="23" spans="1:51" ht="20">
      <c r="A23" s="258"/>
      <c r="B23" s="35" t="s">
        <v>0</v>
      </c>
      <c r="C23" s="35" t="s">
        <v>1</v>
      </c>
      <c r="D23" s="35" t="s">
        <v>2</v>
      </c>
      <c r="E23" s="35" t="s">
        <v>3</v>
      </c>
      <c r="F23" s="170" t="s">
        <v>8</v>
      </c>
      <c r="G23" s="35" t="s">
        <v>0</v>
      </c>
      <c r="H23" s="35" t="s">
        <v>1</v>
      </c>
      <c r="I23" s="35" t="s">
        <v>2</v>
      </c>
      <c r="J23" s="35" t="s">
        <v>3</v>
      </c>
      <c r="K23" s="35" t="s">
        <v>4</v>
      </c>
      <c r="L23" s="10" t="s">
        <v>5</v>
      </c>
      <c r="M23" s="23"/>
      <c r="N23" s="94"/>
      <c r="O23" s="156" t="s">
        <v>114</v>
      </c>
      <c r="P23" s="157"/>
      <c r="Q23" s="3"/>
      <c r="R23" s="171" t="s">
        <v>46</v>
      </c>
      <c r="S23" s="172"/>
      <c r="T23" s="172"/>
      <c r="U23" s="173"/>
      <c r="V23" s="3"/>
      <c r="W23" s="174" t="s">
        <v>52</v>
      </c>
      <c r="X23" s="175"/>
      <c r="Y23" s="176"/>
      <c r="Z23" s="178" t="s">
        <v>48</v>
      </c>
      <c r="AA23" s="179"/>
      <c r="AB23" s="179"/>
      <c r="AC23" s="180"/>
      <c r="AD23" s="3"/>
      <c r="AE23" s="178" t="s">
        <v>54</v>
      </c>
      <c r="AF23" s="179"/>
      <c r="AG23" s="179"/>
      <c r="AH23" s="179"/>
      <c r="AI23" s="179"/>
      <c r="AJ23" s="180"/>
      <c r="AK23" s="3"/>
      <c r="AL23" s="174" t="s">
        <v>55</v>
      </c>
      <c r="AM23" s="175"/>
      <c r="AN23" s="176"/>
      <c r="AO23" s="178" t="s">
        <v>49</v>
      </c>
      <c r="AP23" s="179"/>
      <c r="AQ23" s="179"/>
      <c r="AR23" s="180"/>
      <c r="AS23" s="4"/>
      <c r="AT23" s="174" t="s">
        <v>51</v>
      </c>
      <c r="AU23" s="175"/>
      <c r="AV23" s="36"/>
      <c r="AW23" s="174" t="s">
        <v>27</v>
      </c>
      <c r="AX23" s="175"/>
      <c r="AY23" s="50"/>
    </row>
    <row r="24" spans="1:51" ht="30">
      <c r="A24" s="258"/>
      <c r="B24" s="35" t="s">
        <v>1</v>
      </c>
      <c r="C24" s="2">
        <v>1</v>
      </c>
      <c r="D24" s="37">
        <v>3</v>
      </c>
      <c r="E24" s="37">
        <v>3</v>
      </c>
      <c r="F24" s="170"/>
      <c r="G24" s="35" t="s">
        <v>1</v>
      </c>
      <c r="H24" s="38">
        <f>C24/C27</f>
        <v>0.60000000000000009</v>
      </c>
      <c r="I24" s="37">
        <f>D24/D27</f>
        <v>0.6</v>
      </c>
      <c r="J24" s="37">
        <f>E24/E27</f>
        <v>0.6</v>
      </c>
      <c r="K24" s="37">
        <f>SUM(H24:J24)</f>
        <v>1.8000000000000003</v>
      </c>
      <c r="L24" s="2">
        <f>K24/C29</f>
        <v>0.60000000000000009</v>
      </c>
      <c r="M24" s="24"/>
      <c r="N24" s="94"/>
      <c r="O24" s="58" t="s">
        <v>17</v>
      </c>
      <c r="P24" s="56" t="s">
        <v>78</v>
      </c>
      <c r="Q24" s="18"/>
      <c r="R24" s="17" t="s">
        <v>26</v>
      </c>
      <c r="S24" s="35" t="s">
        <v>1</v>
      </c>
      <c r="T24" s="35" t="s">
        <v>2</v>
      </c>
      <c r="U24" s="35" t="s">
        <v>3</v>
      </c>
      <c r="V24" s="13"/>
      <c r="W24" s="32" t="s">
        <v>26</v>
      </c>
      <c r="X24" s="97" t="s">
        <v>53</v>
      </c>
      <c r="Y24" s="176"/>
      <c r="Z24" s="35" t="s">
        <v>32</v>
      </c>
      <c r="AA24" s="98" t="s">
        <v>47</v>
      </c>
      <c r="AB24" s="178" t="s">
        <v>43</v>
      </c>
      <c r="AC24" s="180"/>
      <c r="AD24" s="4"/>
      <c r="AE24" s="10" t="s">
        <v>26</v>
      </c>
      <c r="AF24" s="35" t="s">
        <v>35</v>
      </c>
      <c r="AG24" s="35" t="s">
        <v>36</v>
      </c>
      <c r="AH24" s="35" t="s">
        <v>37</v>
      </c>
      <c r="AI24" s="35" t="s">
        <v>97</v>
      </c>
      <c r="AJ24" s="35" t="s">
        <v>98</v>
      </c>
      <c r="AK24" s="4"/>
      <c r="AL24" s="10" t="s">
        <v>26</v>
      </c>
      <c r="AM24" s="97" t="s">
        <v>53</v>
      </c>
      <c r="AN24" s="176"/>
      <c r="AO24" s="10" t="s">
        <v>28</v>
      </c>
      <c r="AP24" s="10" t="s">
        <v>47</v>
      </c>
      <c r="AQ24" s="181" t="s">
        <v>43</v>
      </c>
      <c r="AR24" s="182"/>
      <c r="AS24" s="4"/>
      <c r="AT24" s="35" t="s">
        <v>26</v>
      </c>
      <c r="AU24" s="97" t="s">
        <v>53</v>
      </c>
      <c r="AV24" s="36"/>
      <c r="AW24" s="98" t="s">
        <v>26</v>
      </c>
      <c r="AX24" s="98" t="s">
        <v>50</v>
      </c>
      <c r="AY24" s="50"/>
    </row>
    <row r="25" spans="1:51">
      <c r="A25" s="258"/>
      <c r="B25" s="35" t="s">
        <v>2</v>
      </c>
      <c r="C25" s="37">
        <f>1/D24</f>
        <v>0.33333333333333331</v>
      </c>
      <c r="D25" s="2">
        <v>1</v>
      </c>
      <c r="E25" s="37">
        <v>1</v>
      </c>
      <c r="F25" s="170"/>
      <c r="G25" s="35" t="s">
        <v>2</v>
      </c>
      <c r="H25" s="37">
        <f>C25/C27</f>
        <v>0.2</v>
      </c>
      <c r="I25" s="38">
        <f>D25/D27</f>
        <v>0.2</v>
      </c>
      <c r="J25" s="37">
        <f>E25/E27</f>
        <v>0.2</v>
      </c>
      <c r="K25" s="37">
        <f>SUM(H25:J25)</f>
        <v>0.60000000000000009</v>
      </c>
      <c r="L25" s="2">
        <f>K25/C29</f>
        <v>0.20000000000000004</v>
      </c>
      <c r="M25" s="24"/>
      <c r="N25" s="94"/>
      <c r="O25" s="58" t="s">
        <v>18</v>
      </c>
      <c r="P25" s="56" t="s">
        <v>77</v>
      </c>
      <c r="Q25" s="18"/>
      <c r="R25" s="11" t="s">
        <v>17</v>
      </c>
      <c r="S25" s="9">
        <v>1</v>
      </c>
      <c r="T25" s="9">
        <v>-0.5</v>
      </c>
      <c r="U25" s="9">
        <v>0</v>
      </c>
      <c r="V25" s="3"/>
      <c r="W25" s="11" t="s">
        <v>17</v>
      </c>
      <c r="X25" s="1">
        <f>(S25*L24)+(T25*L25)+(U25*L26)</f>
        <v>0.50000000000000011</v>
      </c>
      <c r="Y25" s="176"/>
      <c r="Z25" s="15" t="s">
        <v>34</v>
      </c>
      <c r="AA25" s="15">
        <v>1</v>
      </c>
      <c r="AB25" s="15">
        <f>1/(1+AA25)</f>
        <v>0.5</v>
      </c>
      <c r="AC25" s="15"/>
      <c r="AD25" s="4"/>
      <c r="AE25" s="11" t="s">
        <v>17</v>
      </c>
      <c r="AF25" s="28">
        <v>1</v>
      </c>
      <c r="AG25" s="28">
        <v>0</v>
      </c>
      <c r="AH25" s="28">
        <v>0</v>
      </c>
      <c r="AI25" s="28">
        <v>0</v>
      </c>
      <c r="AJ25" s="28">
        <v>1</v>
      </c>
      <c r="AK25" s="4"/>
      <c r="AL25" s="11" t="s">
        <v>17</v>
      </c>
      <c r="AM25" s="1">
        <f>(AF25*AC26)+(AG25*AC27)+(AC28*AH25)+(AI25*AC30)+(AC31*AJ25)</f>
        <v>0.83333333333333326</v>
      </c>
      <c r="AN25" s="176"/>
      <c r="AO25" s="15" t="s">
        <v>29</v>
      </c>
      <c r="AP25" s="15">
        <v>1</v>
      </c>
      <c r="AQ25" s="15">
        <f>1/(1+AP25)</f>
        <v>0.5</v>
      </c>
      <c r="AR25" s="15"/>
      <c r="AS25" s="4"/>
      <c r="AT25" s="11" t="s">
        <v>17</v>
      </c>
      <c r="AU25" s="1">
        <f>AR26</f>
        <v>0.5</v>
      </c>
      <c r="AV25" s="36"/>
      <c r="AW25" s="40" t="s">
        <v>63</v>
      </c>
      <c r="AX25" s="40">
        <v>0</v>
      </c>
      <c r="AY25" s="50"/>
    </row>
    <row r="26" spans="1:51" ht="30">
      <c r="A26" s="258"/>
      <c r="B26" s="35" t="s">
        <v>3</v>
      </c>
      <c r="C26" s="37">
        <f>1/E24</f>
        <v>0.33333333333333331</v>
      </c>
      <c r="D26" s="37">
        <f>1/E25</f>
        <v>1</v>
      </c>
      <c r="E26" s="2">
        <v>1</v>
      </c>
      <c r="F26" s="170"/>
      <c r="G26" s="35" t="s">
        <v>3</v>
      </c>
      <c r="H26" s="37">
        <f>C26/C27</f>
        <v>0.2</v>
      </c>
      <c r="I26" s="37">
        <f>D26/D27</f>
        <v>0.2</v>
      </c>
      <c r="J26" s="38">
        <f>E26/E27</f>
        <v>0.2</v>
      </c>
      <c r="K26" s="37">
        <f>SUM(H26:J26)</f>
        <v>0.60000000000000009</v>
      </c>
      <c r="L26" s="2">
        <f>K26/C29</f>
        <v>0.20000000000000004</v>
      </c>
      <c r="M26" s="24"/>
      <c r="N26" s="94"/>
      <c r="O26" s="58" t="s">
        <v>20</v>
      </c>
      <c r="P26" s="56" t="s">
        <v>80</v>
      </c>
      <c r="Q26" s="18"/>
      <c r="R26" s="11" t="s">
        <v>18</v>
      </c>
      <c r="S26" s="9">
        <v>-0.5</v>
      </c>
      <c r="T26" s="9">
        <v>1</v>
      </c>
      <c r="U26" s="9">
        <v>0</v>
      </c>
      <c r="V26" s="19"/>
      <c r="W26" s="11" t="s">
        <v>18</v>
      </c>
      <c r="X26" s="1">
        <f>(S26*L24)+(T26*L25)+(U26*L26)</f>
        <v>-0.1</v>
      </c>
      <c r="Y26" s="176"/>
      <c r="Z26" s="16" t="s">
        <v>35</v>
      </c>
      <c r="AA26" s="16" t="s">
        <v>44</v>
      </c>
      <c r="AB26" s="16">
        <v>1</v>
      </c>
      <c r="AC26" s="16">
        <f>AB26*AB25</f>
        <v>0.5</v>
      </c>
      <c r="AD26" s="4"/>
      <c r="AE26" s="11" t="s">
        <v>18</v>
      </c>
      <c r="AF26" s="28">
        <v>-1</v>
      </c>
      <c r="AG26" s="28">
        <v>0</v>
      </c>
      <c r="AH26" s="28">
        <v>1</v>
      </c>
      <c r="AI26" s="28">
        <v>0</v>
      </c>
      <c r="AJ26" s="28">
        <v>-1</v>
      </c>
      <c r="AK26" s="4"/>
      <c r="AL26" s="11" t="s">
        <v>18</v>
      </c>
      <c r="AM26" s="1">
        <f>(AF26*AC26)+(AG26*AC27)+(AC28*AH26)+(AI26*AC30)+(AC31*AJ26)</f>
        <v>-0.33333333333333331</v>
      </c>
      <c r="AN26" s="176"/>
      <c r="AO26" s="16" t="s">
        <v>45</v>
      </c>
      <c r="AP26" s="16" t="s">
        <v>44</v>
      </c>
      <c r="AQ26" s="16">
        <v>1</v>
      </c>
      <c r="AR26" s="16">
        <f>AQ26*AQ25</f>
        <v>0.5</v>
      </c>
      <c r="AS26" s="4"/>
      <c r="AT26" s="11" t="s">
        <v>18</v>
      </c>
      <c r="AU26" s="1">
        <f>AR27</f>
        <v>0.5</v>
      </c>
      <c r="AV26" s="36"/>
      <c r="AW26" s="40" t="s">
        <v>16</v>
      </c>
      <c r="AX26" s="41">
        <v>0</v>
      </c>
      <c r="AY26" s="50"/>
    </row>
    <row r="27" spans="1:51">
      <c r="A27" s="258"/>
      <c r="B27" s="97" t="s">
        <v>4</v>
      </c>
      <c r="C27" s="39">
        <f>SUM(C24:C26)</f>
        <v>1.6666666666666665</v>
      </c>
      <c r="D27" s="39">
        <f>SUM(D24:D26)</f>
        <v>5</v>
      </c>
      <c r="E27" s="39">
        <f>SUM(E24:E26)</f>
        <v>5</v>
      </c>
      <c r="F27" s="170"/>
      <c r="G27" s="97" t="s">
        <v>4</v>
      </c>
      <c r="H27" s="39">
        <f>SUM(H24:H26)</f>
        <v>1</v>
      </c>
      <c r="I27" s="39">
        <f>SUM(I24:I26)</f>
        <v>1</v>
      </c>
      <c r="J27" s="39">
        <f>SUM(J24:J26)</f>
        <v>1</v>
      </c>
      <c r="K27" s="39">
        <f>SUM(K24:K26)</f>
        <v>3.0000000000000004</v>
      </c>
      <c r="L27" s="39">
        <f>SUM(L24:L26)</f>
        <v>1.0000000000000002</v>
      </c>
      <c r="M27" s="25"/>
      <c r="N27" s="94"/>
      <c r="O27" s="58" t="s">
        <v>21</v>
      </c>
      <c r="P27" s="56" t="s">
        <v>81</v>
      </c>
      <c r="Q27" s="18"/>
      <c r="R27" s="11" t="s">
        <v>20</v>
      </c>
      <c r="S27" s="9">
        <v>0</v>
      </c>
      <c r="T27" s="9">
        <v>0.5</v>
      </c>
      <c r="U27" s="9">
        <v>0</v>
      </c>
      <c r="V27" s="19"/>
      <c r="W27" s="11" t="s">
        <v>20</v>
      </c>
      <c r="X27" s="1">
        <f>(S27*L24)+(T27*L25)+(U27*L26)</f>
        <v>0.10000000000000002</v>
      </c>
      <c r="Y27" s="176"/>
      <c r="Z27" s="16" t="s">
        <v>36</v>
      </c>
      <c r="AA27" s="16" t="s">
        <v>44</v>
      </c>
      <c r="AB27" s="16">
        <v>1</v>
      </c>
      <c r="AC27" s="16">
        <f>AB27*AB25</f>
        <v>0.5</v>
      </c>
      <c r="AD27" s="4"/>
      <c r="AE27" s="11" t="s">
        <v>20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4"/>
      <c r="AL27" s="11" t="s">
        <v>20</v>
      </c>
      <c r="AM27" s="1">
        <f>(AF27*AC26)+(AG27*AC27)+(AH27*AC28)+(AI27*AC30)+(AJ27*AC31)</f>
        <v>0</v>
      </c>
      <c r="AN27" s="176"/>
      <c r="AO27" s="16" t="s">
        <v>58</v>
      </c>
      <c r="AP27" s="16" t="s">
        <v>44</v>
      </c>
      <c r="AQ27" s="16">
        <v>1</v>
      </c>
      <c r="AR27" s="16">
        <f>AQ27*AQ25</f>
        <v>0.5</v>
      </c>
      <c r="AS27" s="4"/>
      <c r="AT27" s="11" t="s">
        <v>20</v>
      </c>
      <c r="AU27" s="1">
        <f>AR29</f>
        <v>0.25</v>
      </c>
      <c r="AV27" s="36"/>
      <c r="AW27" s="42" t="s">
        <v>17</v>
      </c>
      <c r="AX27" s="42">
        <f>X25+AM25+AU25</f>
        <v>1.8333333333333335</v>
      </c>
      <c r="AY27" s="50"/>
    </row>
    <row r="28" spans="1:51" ht="45">
      <c r="A28" s="258"/>
      <c r="B28" s="54"/>
      <c r="C28" s="54"/>
      <c r="D28" s="54"/>
      <c r="E28" s="54"/>
      <c r="F28" s="54"/>
      <c r="G28" s="54"/>
      <c r="H28" s="54"/>
      <c r="I28" s="54"/>
      <c r="J28" s="54"/>
      <c r="M28" s="47"/>
      <c r="N28" s="94"/>
      <c r="O28" s="58" t="s">
        <v>23</v>
      </c>
      <c r="P28" s="56" t="s">
        <v>83</v>
      </c>
      <c r="Q28" s="4"/>
      <c r="R28" s="11" t="s">
        <v>21</v>
      </c>
      <c r="S28" s="9">
        <v>0</v>
      </c>
      <c r="T28" s="9">
        <v>-0.5</v>
      </c>
      <c r="U28" s="9">
        <v>0</v>
      </c>
      <c r="V28" s="19"/>
      <c r="W28" s="11" t="s">
        <v>21</v>
      </c>
      <c r="X28" s="1">
        <f>(S28*L24)+(T28*L25)+(U28*L26)</f>
        <v>-0.10000000000000002</v>
      </c>
      <c r="Y28" s="176"/>
      <c r="Z28" s="16" t="s">
        <v>37</v>
      </c>
      <c r="AA28" s="16" t="s">
        <v>44</v>
      </c>
      <c r="AB28" s="16">
        <v>1</v>
      </c>
      <c r="AC28" s="16">
        <f>AB28*AB25</f>
        <v>0.5</v>
      </c>
      <c r="AD28" s="4"/>
      <c r="AE28" s="11" t="s">
        <v>21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4"/>
      <c r="AL28" s="11" t="s">
        <v>21</v>
      </c>
      <c r="AM28" s="1">
        <f>(AF28*AC26)+(AG28*AC27)+(AH28*AC28)+(AI28*AC30)+(AJ28*AC31)</f>
        <v>0</v>
      </c>
      <c r="AN28" s="176"/>
      <c r="AO28" s="15" t="s">
        <v>30</v>
      </c>
      <c r="AP28" s="15">
        <v>3</v>
      </c>
      <c r="AQ28" s="15">
        <f>1/(1+AP28)</f>
        <v>0.25</v>
      </c>
      <c r="AR28" s="15"/>
      <c r="AS28" s="4"/>
      <c r="AT28" s="11" t="s">
        <v>21</v>
      </c>
      <c r="AU28" s="1">
        <f>AR30</f>
        <v>0.25</v>
      </c>
      <c r="AV28" s="36"/>
      <c r="AW28" s="42" t="s">
        <v>18</v>
      </c>
      <c r="AX28" s="42">
        <f>X26+AM26++AU26</f>
        <v>6.6666666666666652E-2</v>
      </c>
      <c r="AY28" s="50"/>
    </row>
    <row r="29" spans="1:51" ht="30">
      <c r="A29" s="258"/>
      <c r="B29" s="98" t="s">
        <v>6</v>
      </c>
      <c r="C29" s="35">
        <v>3</v>
      </c>
      <c r="D29" s="4"/>
      <c r="E29" s="4"/>
      <c r="F29" s="4"/>
      <c r="G29" s="4"/>
      <c r="H29" s="4"/>
      <c r="I29" s="4"/>
      <c r="J29" s="4"/>
      <c r="M29" s="4"/>
      <c r="N29" s="94"/>
      <c r="O29" s="58" t="s">
        <v>24</v>
      </c>
      <c r="P29" s="56" t="s">
        <v>84</v>
      </c>
      <c r="Q29" s="4"/>
      <c r="R29" s="11" t="s">
        <v>23</v>
      </c>
      <c r="S29" s="9">
        <v>1</v>
      </c>
      <c r="T29" s="9">
        <v>0</v>
      </c>
      <c r="U29" s="9">
        <v>-0.5</v>
      </c>
      <c r="V29" s="19"/>
      <c r="W29" s="11" t="s">
        <v>23</v>
      </c>
      <c r="X29" s="1">
        <f>(S29*L24)+(T29*L25)+(U29*L26)</f>
        <v>0.50000000000000011</v>
      </c>
      <c r="Y29" s="176"/>
      <c r="Z29" s="31" t="s">
        <v>96</v>
      </c>
      <c r="AA29" s="31">
        <v>2</v>
      </c>
      <c r="AB29" s="31">
        <f>1/(1+AA29)</f>
        <v>0.33333333333333331</v>
      </c>
      <c r="AC29" s="31"/>
      <c r="AD29" s="4"/>
      <c r="AE29" s="11" t="s">
        <v>23</v>
      </c>
      <c r="AF29" s="28">
        <v>1</v>
      </c>
      <c r="AG29" s="28">
        <v>0</v>
      </c>
      <c r="AH29" s="28">
        <v>0</v>
      </c>
      <c r="AI29" s="28">
        <v>0</v>
      </c>
      <c r="AJ29" s="28">
        <v>1</v>
      </c>
      <c r="AK29" s="4"/>
      <c r="AL29" s="11" t="s">
        <v>23</v>
      </c>
      <c r="AM29" s="1">
        <f>(AC26*AF29)+(AG29*AC27)+(AC28*AH29)+(AI29*AC30)+(AC31*AJ29)</f>
        <v>0.83333333333333326</v>
      </c>
      <c r="AN29" s="176"/>
      <c r="AO29" s="16" t="s">
        <v>59</v>
      </c>
      <c r="AP29" s="16" t="s">
        <v>44</v>
      </c>
      <c r="AQ29" s="16">
        <v>1</v>
      </c>
      <c r="AR29" s="16">
        <f>AQ29*AQ28</f>
        <v>0.25</v>
      </c>
      <c r="AS29" s="4"/>
      <c r="AT29" s="11" t="s">
        <v>23</v>
      </c>
      <c r="AU29" s="1">
        <f>AR32</f>
        <v>0.33333333333333331</v>
      </c>
      <c r="AV29" s="36"/>
      <c r="AW29" s="41" t="s">
        <v>19</v>
      </c>
      <c r="AX29" s="41">
        <v>0</v>
      </c>
      <c r="AY29" s="50"/>
    </row>
    <row r="30" spans="1:51">
      <c r="A30" s="258"/>
      <c r="B30" s="53"/>
      <c r="C30" s="53"/>
      <c r="D30" s="53"/>
      <c r="E30" s="53"/>
      <c r="F30" s="53"/>
      <c r="G30" s="53"/>
      <c r="H30" s="53"/>
      <c r="I30" s="53"/>
      <c r="J30" s="53"/>
      <c r="M30" s="26"/>
      <c r="N30" s="94"/>
      <c r="O30" s="4"/>
      <c r="P30" s="4"/>
      <c r="Q30" s="4"/>
      <c r="R30" s="11" t="s">
        <v>24</v>
      </c>
      <c r="S30" s="9">
        <v>-0.5</v>
      </c>
      <c r="T30" s="9">
        <v>0</v>
      </c>
      <c r="U30" s="9">
        <v>1</v>
      </c>
      <c r="V30" s="19"/>
      <c r="W30" s="11" t="s">
        <v>24</v>
      </c>
      <c r="X30" s="1">
        <f>(S30*L24)+(T30*67)+(U30*L26)</f>
        <v>-0.1</v>
      </c>
      <c r="Y30" s="176"/>
      <c r="Z30" s="16" t="s">
        <v>97</v>
      </c>
      <c r="AA30" s="16" t="s">
        <v>44</v>
      </c>
      <c r="AB30" s="16">
        <v>1</v>
      </c>
      <c r="AC30" s="16">
        <f>AB30*AB29</f>
        <v>0.33333333333333331</v>
      </c>
      <c r="AD30" s="4"/>
      <c r="AE30" s="11" t="s">
        <v>24</v>
      </c>
      <c r="AF30" s="28">
        <v>-1</v>
      </c>
      <c r="AG30" s="28">
        <v>0</v>
      </c>
      <c r="AH30" s="28">
        <v>0</v>
      </c>
      <c r="AI30" s="28">
        <v>0</v>
      </c>
      <c r="AJ30" s="28">
        <v>-1</v>
      </c>
      <c r="AK30" s="4"/>
      <c r="AL30" s="11" t="s">
        <v>24</v>
      </c>
      <c r="AM30" s="1">
        <f>(AC26*AF30)+(AC27*AG30)+(AC28*AH30)+(AI30*AC30)+(AC31*AJ30)</f>
        <v>-0.83333333333333326</v>
      </c>
      <c r="AN30" s="176"/>
      <c r="AO30" s="16" t="s">
        <v>60</v>
      </c>
      <c r="AP30" s="16" t="s">
        <v>44</v>
      </c>
      <c r="AQ30" s="16">
        <v>1</v>
      </c>
      <c r="AR30" s="16">
        <f>AQ30*AQ28</f>
        <v>0.25</v>
      </c>
      <c r="AS30" s="4"/>
      <c r="AT30" s="11" t="s">
        <v>24</v>
      </c>
      <c r="AU30" s="1">
        <f>AR33</f>
        <v>0.33333333333333331</v>
      </c>
      <c r="AV30" s="36"/>
      <c r="AW30" s="42" t="s">
        <v>20</v>
      </c>
      <c r="AX30" s="42">
        <f>X27+AM27+AU27</f>
        <v>0.35000000000000003</v>
      </c>
      <c r="AY30" s="50"/>
    </row>
    <row r="31" spans="1:51">
      <c r="A31" s="258"/>
      <c r="B31" s="183" t="s">
        <v>14</v>
      </c>
      <c r="C31" s="183"/>
      <c r="D31" s="4"/>
      <c r="E31" s="35" t="s">
        <v>38</v>
      </c>
      <c r="F31" s="35" t="s">
        <v>39</v>
      </c>
      <c r="G31" s="35" t="s">
        <v>40</v>
      </c>
      <c r="H31" s="10" t="s">
        <v>41</v>
      </c>
      <c r="I31" s="10" t="s">
        <v>42</v>
      </c>
      <c r="J31" s="4"/>
      <c r="M31" s="4"/>
      <c r="N31" s="94"/>
      <c r="O31" s="156" t="s">
        <v>112</v>
      </c>
      <c r="P31" s="157"/>
      <c r="Q31" s="4"/>
      <c r="R31" s="33"/>
      <c r="S31" s="25"/>
      <c r="T31" s="25"/>
      <c r="U31" s="25"/>
      <c r="V31" s="30"/>
      <c r="W31" s="29"/>
      <c r="X31" s="29"/>
      <c r="Y31" s="176"/>
      <c r="Z31" s="16" t="s">
        <v>98</v>
      </c>
      <c r="AA31" s="16" t="s">
        <v>44</v>
      </c>
      <c r="AB31" s="16">
        <v>1</v>
      </c>
      <c r="AC31" s="16">
        <f>AB31*AB29</f>
        <v>0.33333333333333331</v>
      </c>
      <c r="AD31" s="4"/>
      <c r="AE31" s="29"/>
      <c r="AF31" s="25"/>
      <c r="AG31" s="25"/>
      <c r="AH31" s="25"/>
      <c r="AI31" s="25"/>
      <c r="AJ31" s="25"/>
      <c r="AK31" s="4"/>
      <c r="AL31" s="29"/>
      <c r="AM31" s="29"/>
      <c r="AN31" s="176"/>
      <c r="AO31" s="15" t="s">
        <v>31</v>
      </c>
      <c r="AP31" s="15">
        <v>2</v>
      </c>
      <c r="AQ31" s="15">
        <f>1/(1+AP31)</f>
        <v>0.33333333333333331</v>
      </c>
      <c r="AR31" s="15"/>
      <c r="AS31" s="4"/>
      <c r="AT31" s="29"/>
      <c r="AU31" s="29"/>
      <c r="AV31" s="46"/>
      <c r="AW31" s="42" t="s">
        <v>21</v>
      </c>
      <c r="AX31" s="42">
        <f>X28+AM28+AU28</f>
        <v>0.14999999999999997</v>
      </c>
      <c r="AY31" s="50"/>
    </row>
    <row r="32" spans="1:51" ht="30">
      <c r="A32" s="258"/>
      <c r="B32" s="98" t="s">
        <v>7</v>
      </c>
      <c r="C32" s="76">
        <f>SUM(L24*C27,L25*D27,L26*E27)</f>
        <v>3</v>
      </c>
      <c r="D32" s="4"/>
      <c r="E32" s="35">
        <v>1</v>
      </c>
      <c r="F32" s="35">
        <v>3</v>
      </c>
      <c r="G32" s="35">
        <v>5</v>
      </c>
      <c r="H32" s="35">
        <v>7</v>
      </c>
      <c r="I32" s="35">
        <v>9</v>
      </c>
      <c r="J32" s="4"/>
      <c r="M32" s="4"/>
      <c r="N32" s="94"/>
      <c r="O32" s="57" t="s">
        <v>99</v>
      </c>
      <c r="P32" s="56" t="s">
        <v>102</v>
      </c>
      <c r="Q32" s="4"/>
      <c r="R32" s="33"/>
      <c r="S32" s="25"/>
      <c r="T32" s="25"/>
      <c r="U32" s="25"/>
      <c r="V32" s="30"/>
      <c r="W32" s="29"/>
      <c r="X32" s="29"/>
      <c r="Y32" s="176"/>
      <c r="Z32" s="30"/>
      <c r="AA32" s="30"/>
      <c r="AB32" s="30"/>
      <c r="AC32" s="30"/>
      <c r="AD32" s="4"/>
      <c r="AE32" s="29"/>
      <c r="AF32" s="25"/>
      <c r="AG32" s="25"/>
      <c r="AH32" s="25"/>
      <c r="AI32" s="25"/>
      <c r="AJ32" s="25"/>
      <c r="AK32" s="4"/>
      <c r="AL32" s="156" t="s">
        <v>115</v>
      </c>
      <c r="AM32" s="157"/>
      <c r="AN32" s="176"/>
      <c r="AO32" s="16" t="s">
        <v>61</v>
      </c>
      <c r="AP32" s="16" t="s">
        <v>44</v>
      </c>
      <c r="AQ32" s="16">
        <v>1</v>
      </c>
      <c r="AR32" s="16">
        <f>AQ32*AQ31</f>
        <v>0.33333333333333331</v>
      </c>
      <c r="AS32" s="4"/>
      <c r="AT32" s="29"/>
      <c r="AU32" s="29"/>
      <c r="AV32" s="46"/>
      <c r="AW32" s="41" t="s">
        <v>22</v>
      </c>
      <c r="AX32" s="41">
        <v>0</v>
      </c>
      <c r="AY32" s="50"/>
    </row>
    <row r="33" spans="1:51" ht="30">
      <c r="A33" s="258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26"/>
      <c r="N33" s="94"/>
      <c r="O33" s="57" t="s">
        <v>100</v>
      </c>
      <c r="P33" s="56" t="s">
        <v>103</v>
      </c>
      <c r="Q33" s="4"/>
      <c r="R33" s="4"/>
      <c r="S33" s="18"/>
      <c r="T33" s="18"/>
      <c r="U33" s="18"/>
      <c r="V33" s="19"/>
      <c r="W33" s="4"/>
      <c r="X33" s="4"/>
      <c r="Y33" s="176"/>
      <c r="Z33" s="30"/>
      <c r="AA33" s="30"/>
      <c r="AB33" s="30"/>
      <c r="AC33" s="30"/>
      <c r="AD33" s="4"/>
      <c r="AE33" s="29"/>
      <c r="AF33" s="25"/>
      <c r="AG33" s="25"/>
      <c r="AH33" s="25"/>
      <c r="AI33" s="25"/>
      <c r="AJ33" s="25"/>
      <c r="AK33" s="4"/>
      <c r="AL33" s="58" t="s">
        <v>34</v>
      </c>
      <c r="AM33" s="56" t="s">
        <v>87</v>
      </c>
      <c r="AN33" s="176"/>
      <c r="AO33" s="16" t="s">
        <v>62</v>
      </c>
      <c r="AP33" s="16" t="s">
        <v>44</v>
      </c>
      <c r="AQ33" s="16">
        <v>1</v>
      </c>
      <c r="AR33" s="16">
        <f>AQ33*AQ31</f>
        <v>0.33333333333333331</v>
      </c>
      <c r="AS33" s="4"/>
      <c r="AT33" s="29"/>
      <c r="AU33" s="29"/>
      <c r="AV33" s="46"/>
      <c r="AW33" s="42" t="s">
        <v>23</v>
      </c>
      <c r="AX33" s="42">
        <f>X29+AM29+AU29</f>
        <v>1.6666666666666667</v>
      </c>
      <c r="AY33" s="50"/>
    </row>
    <row r="34" spans="1:51" ht="30">
      <c r="A34" s="258"/>
      <c r="B34" s="185" t="s">
        <v>11</v>
      </c>
      <c r="C34" s="186"/>
      <c r="D34" s="6" t="s">
        <v>12</v>
      </c>
      <c r="E34" s="6">
        <v>1</v>
      </c>
      <c r="F34" s="6">
        <v>2</v>
      </c>
      <c r="G34" s="6">
        <v>3</v>
      </c>
      <c r="H34" s="6">
        <v>4</v>
      </c>
      <c r="I34" s="6">
        <v>5</v>
      </c>
      <c r="J34" s="6">
        <v>6</v>
      </c>
      <c r="K34" s="6">
        <v>7</v>
      </c>
      <c r="L34" s="6">
        <v>9</v>
      </c>
      <c r="M34" s="6">
        <v>10</v>
      </c>
      <c r="N34" s="94"/>
      <c r="O34" s="57" t="s">
        <v>101</v>
      </c>
      <c r="P34" s="56" t="s">
        <v>104</v>
      </c>
      <c r="Q34" s="4"/>
      <c r="R34" s="4"/>
      <c r="S34" s="18"/>
      <c r="T34" s="18"/>
      <c r="U34" s="18"/>
      <c r="V34" s="4"/>
      <c r="W34" s="4"/>
      <c r="X34" s="4"/>
      <c r="Y34" s="176"/>
      <c r="AB34" s="30"/>
      <c r="AC34" s="30"/>
      <c r="AD34" s="4"/>
      <c r="AE34" s="29"/>
      <c r="AF34" s="25"/>
      <c r="AG34" s="25"/>
      <c r="AH34" s="25"/>
      <c r="AI34" s="25"/>
      <c r="AJ34" s="25"/>
      <c r="AK34" s="4"/>
      <c r="AL34" s="103" t="s">
        <v>35</v>
      </c>
      <c r="AM34" s="84" t="s">
        <v>88</v>
      </c>
      <c r="AN34" s="176"/>
      <c r="AO34" s="19"/>
      <c r="AP34" s="19"/>
      <c r="AQ34" s="19"/>
      <c r="AR34" s="19"/>
      <c r="AS34" s="4"/>
      <c r="AT34" s="29"/>
      <c r="AU34" s="29"/>
      <c r="AV34" s="46"/>
      <c r="AW34" s="42" t="s">
        <v>24</v>
      </c>
      <c r="AX34" s="42">
        <f>X30+AM30+AU30</f>
        <v>-0.59999999999999987</v>
      </c>
      <c r="AY34" s="50"/>
    </row>
    <row r="35" spans="1:51">
      <c r="A35" s="258"/>
      <c r="B35" s="187"/>
      <c r="C35" s="188"/>
      <c r="D35" s="6" t="s">
        <v>13</v>
      </c>
      <c r="E35" s="35">
        <v>0</v>
      </c>
      <c r="F35" s="35">
        <v>0</v>
      </c>
      <c r="G35" s="35">
        <v>0.57999999999999996</v>
      </c>
      <c r="H35" s="35">
        <v>0.9</v>
      </c>
      <c r="I35" s="35">
        <v>1.1200000000000001</v>
      </c>
      <c r="J35" s="35">
        <v>1.24</v>
      </c>
      <c r="K35" s="35">
        <v>1.32</v>
      </c>
      <c r="L35" s="35">
        <v>1.46</v>
      </c>
      <c r="M35" s="35">
        <v>1.49</v>
      </c>
      <c r="N35" s="94"/>
      <c r="Q35" s="4"/>
      <c r="R35" s="4"/>
      <c r="S35" s="18"/>
      <c r="T35" s="18"/>
      <c r="U35" s="18"/>
      <c r="V35" s="4"/>
      <c r="W35" s="4"/>
      <c r="X35" s="4"/>
      <c r="Y35" s="176"/>
      <c r="AB35" s="30"/>
      <c r="AC35" s="30"/>
      <c r="AD35" s="4"/>
      <c r="AE35" s="29"/>
      <c r="AF35" s="25"/>
      <c r="AG35" s="25"/>
      <c r="AH35" s="25"/>
      <c r="AI35" s="25"/>
      <c r="AJ35" s="25"/>
      <c r="AK35" s="4"/>
      <c r="AL35" s="103" t="s">
        <v>36</v>
      </c>
      <c r="AM35" s="84" t="s">
        <v>89</v>
      </c>
      <c r="AN35" s="176"/>
      <c r="AO35" s="30"/>
      <c r="AP35" s="30"/>
      <c r="AQ35" s="30"/>
      <c r="AR35" s="30"/>
      <c r="AS35" s="4"/>
      <c r="AT35" s="29"/>
      <c r="AU35" s="29"/>
      <c r="AV35" s="46"/>
      <c r="AW35" s="41" t="s">
        <v>25</v>
      </c>
      <c r="AX35" s="41">
        <v>0</v>
      </c>
      <c r="AY35" s="50"/>
    </row>
    <row r="36" spans="1:51">
      <c r="A36" s="258"/>
      <c r="B36" s="189" t="s">
        <v>9</v>
      </c>
      <c r="C36" s="190"/>
      <c r="D36" s="7">
        <v>0.57999999999999996</v>
      </c>
      <c r="E36" s="191"/>
      <c r="F36" s="192"/>
      <c r="G36" s="192"/>
      <c r="H36" s="192"/>
      <c r="I36" s="192"/>
      <c r="J36" s="192"/>
      <c r="K36" s="48"/>
      <c r="L36" s="48"/>
      <c r="M36" s="48"/>
      <c r="N36" s="94"/>
      <c r="Q36" s="4"/>
      <c r="R36" s="4"/>
      <c r="S36" s="18"/>
      <c r="T36" s="18"/>
      <c r="U36" s="18"/>
      <c r="V36" s="4"/>
      <c r="W36" s="4"/>
      <c r="X36" s="4"/>
      <c r="Y36" s="176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103" t="s">
        <v>37</v>
      </c>
      <c r="AM36" s="84" t="s">
        <v>90</v>
      </c>
      <c r="AN36" s="176"/>
      <c r="AO36" s="156" t="s">
        <v>113</v>
      </c>
      <c r="AP36" s="157"/>
      <c r="AQ36" s="4"/>
      <c r="AR36" s="4"/>
      <c r="AS36" s="4"/>
      <c r="AT36" s="4"/>
      <c r="AU36" s="4"/>
      <c r="AV36" s="46"/>
      <c r="AW36" s="4"/>
      <c r="AX36" s="4"/>
      <c r="AY36" s="50"/>
    </row>
    <row r="37" spans="1:51" ht="30">
      <c r="A37" s="258"/>
      <c r="B37" s="52"/>
      <c r="C37" s="52"/>
      <c r="D37" s="52"/>
      <c r="E37" s="52"/>
      <c r="H37" s="52"/>
      <c r="I37" s="52"/>
      <c r="J37" s="52"/>
      <c r="K37" s="52"/>
      <c r="L37" s="52"/>
      <c r="M37" s="47"/>
      <c r="N37" s="94"/>
      <c r="Q37" s="4"/>
      <c r="R37" s="4"/>
      <c r="S37" s="18"/>
      <c r="T37" s="18"/>
      <c r="U37" s="18"/>
      <c r="V37" s="4"/>
      <c r="W37" s="4"/>
      <c r="X37" s="4"/>
      <c r="Y37" s="176"/>
      <c r="Z37" s="4"/>
      <c r="AC37" s="4"/>
      <c r="AD37" s="4"/>
      <c r="AE37" s="4"/>
      <c r="AF37" s="4"/>
      <c r="AG37" s="4"/>
      <c r="AH37" s="4"/>
      <c r="AI37" s="4"/>
      <c r="AJ37" s="4"/>
      <c r="AK37" s="4"/>
      <c r="AL37" s="58" t="s">
        <v>96</v>
      </c>
      <c r="AM37" s="56" t="s">
        <v>91</v>
      </c>
      <c r="AN37" s="176"/>
      <c r="AO37" s="44" t="s">
        <v>29</v>
      </c>
      <c r="AP37" s="44" t="s">
        <v>76</v>
      </c>
      <c r="AQ37" s="4"/>
      <c r="AR37" s="4"/>
      <c r="AS37" s="4"/>
      <c r="AT37" s="4"/>
      <c r="AU37" s="4"/>
      <c r="AV37" s="46"/>
      <c r="AW37" s="4"/>
      <c r="AX37" s="4"/>
      <c r="AY37" s="50"/>
    </row>
    <row r="38" spans="1:51" ht="30">
      <c r="A38" s="258"/>
      <c r="B38" s="161" t="s">
        <v>15</v>
      </c>
      <c r="C38" s="161"/>
      <c r="D38" s="161"/>
      <c r="E38" s="4"/>
      <c r="H38" s="4"/>
      <c r="I38" s="4"/>
      <c r="J38" s="4"/>
      <c r="K38" s="4"/>
      <c r="L38" s="4"/>
      <c r="M38" s="4"/>
      <c r="N38" s="94"/>
      <c r="Q38" s="4"/>
      <c r="R38" s="4"/>
      <c r="S38" s="18"/>
      <c r="T38" s="18"/>
      <c r="U38" s="18"/>
      <c r="V38" s="4"/>
      <c r="W38" s="4"/>
      <c r="X38" s="4"/>
      <c r="Y38" s="176"/>
      <c r="Z38" s="227" t="s">
        <v>182</v>
      </c>
      <c r="AA38" s="228"/>
      <c r="AC38" s="4"/>
      <c r="AD38" s="4"/>
      <c r="AE38" s="4"/>
      <c r="AF38" s="4"/>
      <c r="AG38" s="4"/>
      <c r="AH38" s="4"/>
      <c r="AI38" s="4"/>
      <c r="AJ38" s="4"/>
      <c r="AK38" s="4"/>
      <c r="AL38" s="103" t="s">
        <v>97</v>
      </c>
      <c r="AM38" s="84" t="s">
        <v>92</v>
      </c>
      <c r="AN38" s="176"/>
      <c r="AO38" s="44" t="s">
        <v>30</v>
      </c>
      <c r="AP38" s="44" t="s">
        <v>79</v>
      </c>
      <c r="AQ38" s="4"/>
      <c r="AR38" s="4"/>
      <c r="AS38" s="4"/>
      <c r="AT38" s="4"/>
      <c r="AU38" s="4"/>
      <c r="AV38" s="46"/>
      <c r="AW38" s="4"/>
      <c r="AX38" s="4"/>
      <c r="AY38" s="50"/>
    </row>
    <row r="39" spans="1:51" ht="30">
      <c r="A39" s="258"/>
      <c r="B39" s="5" t="s">
        <v>10</v>
      </c>
      <c r="C39" s="8">
        <f>(C32-3)/3</f>
        <v>0</v>
      </c>
      <c r="D39" s="77">
        <f>C39*100</f>
        <v>0</v>
      </c>
      <c r="E39" s="4"/>
      <c r="H39" s="4"/>
      <c r="I39" s="4"/>
      <c r="J39" s="4"/>
      <c r="K39" s="4"/>
      <c r="L39" s="4"/>
      <c r="M39" s="4"/>
      <c r="N39" s="94"/>
      <c r="Q39" s="4"/>
      <c r="R39" s="4"/>
      <c r="S39" s="18"/>
      <c r="T39" s="18"/>
      <c r="U39" s="18"/>
      <c r="V39" s="4"/>
      <c r="W39" s="4"/>
      <c r="X39" s="4"/>
      <c r="Y39" s="176"/>
      <c r="Z39" s="225" t="s">
        <v>268</v>
      </c>
      <c r="AA39" s="226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103" t="s">
        <v>98</v>
      </c>
      <c r="AM39" s="84" t="s">
        <v>93</v>
      </c>
      <c r="AN39" s="176"/>
      <c r="AO39" s="44" t="s">
        <v>31</v>
      </c>
      <c r="AP39" s="44" t="s">
        <v>82</v>
      </c>
      <c r="AQ39" s="4"/>
      <c r="AR39" s="4"/>
      <c r="AS39" s="4"/>
      <c r="AT39" s="4"/>
      <c r="AU39" s="4"/>
      <c r="AV39" s="46"/>
      <c r="AW39" s="4"/>
      <c r="AX39" s="4"/>
      <c r="AY39" s="50"/>
    </row>
    <row r="40" spans="1:51">
      <c r="A40" s="259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96"/>
      <c r="N40" s="49"/>
      <c r="O40" s="96"/>
      <c r="P40" s="96"/>
      <c r="Q40" s="96"/>
      <c r="R40" s="96"/>
      <c r="S40" s="79"/>
      <c r="T40" s="79"/>
      <c r="U40" s="79"/>
      <c r="V40" s="96"/>
      <c r="W40" s="96"/>
      <c r="X40" s="96"/>
      <c r="Y40" s="177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51"/>
    </row>
    <row r="42" spans="1:51" ht="20">
      <c r="A42" s="257"/>
      <c r="B42" s="168" t="s">
        <v>160</v>
      </c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9"/>
    </row>
    <row r="43" spans="1:51" ht="20">
      <c r="A43" s="258"/>
      <c r="B43" s="35" t="s">
        <v>0</v>
      </c>
      <c r="C43" s="35" t="s">
        <v>1</v>
      </c>
      <c r="D43" s="35" t="s">
        <v>2</v>
      </c>
      <c r="E43" s="35" t="s">
        <v>3</v>
      </c>
      <c r="F43" s="170" t="s">
        <v>8</v>
      </c>
      <c r="G43" s="35" t="s">
        <v>0</v>
      </c>
      <c r="H43" s="35" t="s">
        <v>1</v>
      </c>
      <c r="I43" s="35" t="s">
        <v>2</v>
      </c>
      <c r="J43" s="35" t="s">
        <v>3</v>
      </c>
      <c r="K43" s="35" t="s">
        <v>4</v>
      </c>
      <c r="L43" s="10" t="s">
        <v>5</v>
      </c>
      <c r="M43" s="23"/>
      <c r="N43" s="94"/>
      <c r="O43" s="156" t="s">
        <v>114</v>
      </c>
      <c r="P43" s="157"/>
      <c r="Q43" s="3"/>
      <c r="R43" s="171" t="s">
        <v>46</v>
      </c>
      <c r="S43" s="172"/>
      <c r="T43" s="172"/>
      <c r="U43" s="173"/>
      <c r="V43" s="3"/>
      <c r="W43" s="174" t="s">
        <v>52</v>
      </c>
      <c r="X43" s="175"/>
      <c r="Y43" s="176"/>
      <c r="Z43" s="178" t="s">
        <v>48</v>
      </c>
      <c r="AA43" s="179"/>
      <c r="AB43" s="179"/>
      <c r="AC43" s="180"/>
      <c r="AD43" s="3"/>
      <c r="AE43" s="178" t="s">
        <v>54</v>
      </c>
      <c r="AF43" s="179"/>
      <c r="AG43" s="179"/>
      <c r="AH43" s="179"/>
      <c r="AI43" s="179"/>
      <c r="AJ43" s="180"/>
      <c r="AK43" s="3"/>
      <c r="AL43" s="174" t="s">
        <v>55</v>
      </c>
      <c r="AM43" s="175"/>
      <c r="AN43" s="176"/>
      <c r="AO43" s="178" t="s">
        <v>49</v>
      </c>
      <c r="AP43" s="179"/>
      <c r="AQ43" s="179"/>
      <c r="AR43" s="180"/>
      <c r="AS43" s="4"/>
      <c r="AT43" s="174" t="s">
        <v>51</v>
      </c>
      <c r="AU43" s="175"/>
      <c r="AV43" s="36"/>
      <c r="AW43" s="174" t="s">
        <v>27</v>
      </c>
      <c r="AX43" s="175"/>
      <c r="AY43" s="50"/>
    </row>
    <row r="44" spans="1:51" ht="30">
      <c r="A44" s="258"/>
      <c r="B44" s="35" t="s">
        <v>1</v>
      </c>
      <c r="C44" s="2">
        <v>1</v>
      </c>
      <c r="D44" s="37">
        <v>3</v>
      </c>
      <c r="E44" s="37">
        <v>3</v>
      </c>
      <c r="F44" s="170"/>
      <c r="G44" s="35" t="s">
        <v>1</v>
      </c>
      <c r="H44" s="38">
        <f>C44/C47</f>
        <v>0.60000000000000009</v>
      </c>
      <c r="I44" s="37">
        <f>D44/D47</f>
        <v>0.6</v>
      </c>
      <c r="J44" s="37">
        <f>E44/E47</f>
        <v>0.6</v>
      </c>
      <c r="K44" s="37">
        <f>SUM(H44:J44)</f>
        <v>1.8000000000000003</v>
      </c>
      <c r="L44" s="2">
        <f>K44/C49</f>
        <v>0.60000000000000009</v>
      </c>
      <c r="M44" s="24"/>
      <c r="N44" s="94"/>
      <c r="O44" s="58" t="s">
        <v>17</v>
      </c>
      <c r="P44" s="56" t="s">
        <v>78</v>
      </c>
      <c r="Q44" s="18"/>
      <c r="R44" s="17" t="s">
        <v>26</v>
      </c>
      <c r="S44" s="35" t="s">
        <v>1</v>
      </c>
      <c r="T44" s="35" t="s">
        <v>2</v>
      </c>
      <c r="U44" s="35" t="s">
        <v>3</v>
      </c>
      <c r="V44" s="13"/>
      <c r="W44" s="32" t="s">
        <v>26</v>
      </c>
      <c r="X44" s="97" t="s">
        <v>53</v>
      </c>
      <c r="Y44" s="176"/>
      <c r="Z44" s="35" t="s">
        <v>32</v>
      </c>
      <c r="AA44" s="98" t="s">
        <v>47</v>
      </c>
      <c r="AB44" s="178" t="s">
        <v>43</v>
      </c>
      <c r="AC44" s="180"/>
      <c r="AD44" s="4"/>
      <c r="AE44" s="10" t="s">
        <v>26</v>
      </c>
      <c r="AF44" s="35" t="s">
        <v>35</v>
      </c>
      <c r="AG44" s="35" t="s">
        <v>36</v>
      </c>
      <c r="AH44" s="35" t="s">
        <v>37</v>
      </c>
      <c r="AI44" s="35" t="s">
        <v>97</v>
      </c>
      <c r="AJ44" s="35" t="s">
        <v>98</v>
      </c>
      <c r="AK44" s="4"/>
      <c r="AL44" s="10" t="s">
        <v>26</v>
      </c>
      <c r="AM44" s="97" t="s">
        <v>53</v>
      </c>
      <c r="AN44" s="176"/>
      <c r="AO44" s="10" t="s">
        <v>28</v>
      </c>
      <c r="AP44" s="10" t="s">
        <v>47</v>
      </c>
      <c r="AQ44" s="181" t="s">
        <v>43</v>
      </c>
      <c r="AR44" s="182"/>
      <c r="AS44" s="4"/>
      <c r="AT44" s="35" t="s">
        <v>26</v>
      </c>
      <c r="AU44" s="97" t="s">
        <v>53</v>
      </c>
      <c r="AV44" s="36"/>
      <c r="AW44" s="98" t="s">
        <v>26</v>
      </c>
      <c r="AX44" s="98" t="s">
        <v>50</v>
      </c>
      <c r="AY44" s="50"/>
    </row>
    <row r="45" spans="1:51">
      <c r="A45" s="258"/>
      <c r="B45" s="35" t="s">
        <v>2</v>
      </c>
      <c r="C45" s="37">
        <f>1/D44</f>
        <v>0.33333333333333331</v>
      </c>
      <c r="D45" s="2">
        <v>1</v>
      </c>
      <c r="E45" s="37">
        <v>1</v>
      </c>
      <c r="F45" s="170"/>
      <c r="G45" s="35" t="s">
        <v>2</v>
      </c>
      <c r="H45" s="37">
        <f>C45/C47</f>
        <v>0.2</v>
      </c>
      <c r="I45" s="38">
        <f>D45/D47</f>
        <v>0.2</v>
      </c>
      <c r="J45" s="37">
        <f>E45/E47</f>
        <v>0.2</v>
      </c>
      <c r="K45" s="37">
        <f>SUM(H45:J45)</f>
        <v>0.60000000000000009</v>
      </c>
      <c r="L45" s="2">
        <f>K45/C49</f>
        <v>0.20000000000000004</v>
      </c>
      <c r="M45" s="24"/>
      <c r="N45" s="94"/>
      <c r="O45" s="58" t="s">
        <v>18</v>
      </c>
      <c r="P45" s="56" t="s">
        <v>77</v>
      </c>
      <c r="Q45" s="18"/>
      <c r="R45" s="11" t="s">
        <v>17</v>
      </c>
      <c r="S45" s="9">
        <v>1</v>
      </c>
      <c r="T45" s="9">
        <v>-0.5</v>
      </c>
      <c r="U45" s="9">
        <v>0</v>
      </c>
      <c r="V45" s="3"/>
      <c r="W45" s="11" t="s">
        <v>17</v>
      </c>
      <c r="X45" s="1">
        <f>(S45*L44)+(T45*L45)+(U45*L46)</f>
        <v>0.50000000000000011</v>
      </c>
      <c r="Y45" s="176"/>
      <c r="Z45" s="15" t="s">
        <v>34</v>
      </c>
      <c r="AA45" s="15">
        <v>1</v>
      </c>
      <c r="AB45" s="15">
        <f>1/(1+AA45)</f>
        <v>0.5</v>
      </c>
      <c r="AC45" s="15"/>
      <c r="AD45" s="4"/>
      <c r="AE45" s="11" t="s">
        <v>17</v>
      </c>
      <c r="AF45" s="28">
        <v>1</v>
      </c>
      <c r="AG45" s="28">
        <v>0</v>
      </c>
      <c r="AH45" s="28">
        <v>0</v>
      </c>
      <c r="AI45" s="28">
        <v>0</v>
      </c>
      <c r="AJ45" s="28">
        <v>1</v>
      </c>
      <c r="AK45" s="4"/>
      <c r="AL45" s="11" t="s">
        <v>17</v>
      </c>
      <c r="AM45" s="1">
        <f>(AF45*AC46)+(AG45*AC47)+(AC48*AH45)+(AI45*AC50)+(AC51*AJ45)</f>
        <v>0.83333333333333326</v>
      </c>
      <c r="AN45" s="176"/>
      <c r="AO45" s="15" t="s">
        <v>29</v>
      </c>
      <c r="AP45" s="15">
        <v>2</v>
      </c>
      <c r="AQ45" s="15">
        <f>1/(1+AP45)</f>
        <v>0.33333333333333331</v>
      </c>
      <c r="AR45" s="15"/>
      <c r="AS45" s="4"/>
      <c r="AT45" s="11" t="s">
        <v>17</v>
      </c>
      <c r="AU45" s="1">
        <f>AR46</f>
        <v>0.33333333333333331</v>
      </c>
      <c r="AV45" s="36"/>
      <c r="AW45" s="40" t="s">
        <v>63</v>
      </c>
      <c r="AX45" s="40">
        <v>0</v>
      </c>
      <c r="AY45" s="50"/>
    </row>
    <row r="46" spans="1:51" ht="30">
      <c r="A46" s="258"/>
      <c r="B46" s="35" t="s">
        <v>3</v>
      </c>
      <c r="C46" s="37">
        <f>1/E44</f>
        <v>0.33333333333333331</v>
      </c>
      <c r="D46" s="37">
        <f>1/E45</f>
        <v>1</v>
      </c>
      <c r="E46" s="2">
        <v>1</v>
      </c>
      <c r="F46" s="170"/>
      <c r="G46" s="35" t="s">
        <v>3</v>
      </c>
      <c r="H46" s="37">
        <f>C46/C47</f>
        <v>0.2</v>
      </c>
      <c r="I46" s="37">
        <f>D46/D47</f>
        <v>0.2</v>
      </c>
      <c r="J46" s="38">
        <f>E46/E47</f>
        <v>0.2</v>
      </c>
      <c r="K46" s="37">
        <f>SUM(H46:J46)</f>
        <v>0.60000000000000009</v>
      </c>
      <c r="L46" s="2">
        <f>K46/C49</f>
        <v>0.20000000000000004</v>
      </c>
      <c r="M46" s="24"/>
      <c r="N46" s="94"/>
      <c r="O46" s="58" t="s">
        <v>20</v>
      </c>
      <c r="P46" s="56" t="s">
        <v>80</v>
      </c>
      <c r="Q46" s="18"/>
      <c r="R46" s="11" t="s">
        <v>18</v>
      </c>
      <c r="S46" s="9">
        <v>-0.5</v>
      </c>
      <c r="T46" s="9">
        <v>1</v>
      </c>
      <c r="U46" s="9">
        <v>0</v>
      </c>
      <c r="V46" s="19"/>
      <c r="W46" s="11" t="s">
        <v>18</v>
      </c>
      <c r="X46" s="1">
        <f>(S46*L44)+(T46*L45)+(U46*L46)</f>
        <v>-0.1</v>
      </c>
      <c r="Y46" s="176"/>
      <c r="Z46" s="16" t="s">
        <v>35</v>
      </c>
      <c r="AA46" s="16" t="s">
        <v>44</v>
      </c>
      <c r="AB46" s="16">
        <v>1</v>
      </c>
      <c r="AC46" s="16">
        <f>AB46*AB45</f>
        <v>0.5</v>
      </c>
      <c r="AD46" s="4"/>
      <c r="AE46" s="11" t="s">
        <v>18</v>
      </c>
      <c r="AF46" s="28">
        <v>-1</v>
      </c>
      <c r="AG46" s="28">
        <v>0</v>
      </c>
      <c r="AH46" s="28">
        <v>1</v>
      </c>
      <c r="AI46" s="28">
        <v>0</v>
      </c>
      <c r="AJ46" s="28">
        <v>-1</v>
      </c>
      <c r="AK46" s="4"/>
      <c r="AL46" s="11" t="s">
        <v>18</v>
      </c>
      <c r="AM46" s="1">
        <f>(AF46*AC46)+(AG46*AC47)+(AC48*AH46)+(AI46*AC50)+(AC51*AJ46)</f>
        <v>-0.33333333333333331</v>
      </c>
      <c r="AN46" s="176"/>
      <c r="AO46" s="16" t="s">
        <v>45</v>
      </c>
      <c r="AP46" s="16" t="s">
        <v>44</v>
      </c>
      <c r="AQ46" s="16">
        <v>1</v>
      </c>
      <c r="AR46" s="16">
        <f>AQ46*AQ45</f>
        <v>0.33333333333333331</v>
      </c>
      <c r="AS46" s="4"/>
      <c r="AT46" s="11" t="s">
        <v>18</v>
      </c>
      <c r="AU46" s="1">
        <f>AR47</f>
        <v>0.33333333333333331</v>
      </c>
      <c r="AV46" s="36"/>
      <c r="AW46" s="40" t="s">
        <v>16</v>
      </c>
      <c r="AX46" s="41">
        <v>0</v>
      </c>
      <c r="AY46" s="50"/>
    </row>
    <row r="47" spans="1:51">
      <c r="A47" s="258"/>
      <c r="B47" s="97" t="s">
        <v>4</v>
      </c>
      <c r="C47" s="39">
        <f>SUM(C44:C46)</f>
        <v>1.6666666666666665</v>
      </c>
      <c r="D47" s="39">
        <f>SUM(D44:D46)</f>
        <v>5</v>
      </c>
      <c r="E47" s="39">
        <f>SUM(E44:E46)</f>
        <v>5</v>
      </c>
      <c r="F47" s="170"/>
      <c r="G47" s="97" t="s">
        <v>4</v>
      </c>
      <c r="H47" s="39">
        <f>SUM(H44:H46)</f>
        <v>1</v>
      </c>
      <c r="I47" s="39">
        <f>SUM(I44:I46)</f>
        <v>1</v>
      </c>
      <c r="J47" s="39">
        <f>SUM(J44:J46)</f>
        <v>1</v>
      </c>
      <c r="K47" s="39">
        <f>SUM(K44:K46)</f>
        <v>3.0000000000000004</v>
      </c>
      <c r="L47" s="39">
        <f>SUM(L44:L46)</f>
        <v>1.0000000000000002</v>
      </c>
      <c r="M47" s="25"/>
      <c r="N47" s="94"/>
      <c r="O47" s="58" t="s">
        <v>21</v>
      </c>
      <c r="P47" s="56" t="s">
        <v>81</v>
      </c>
      <c r="Q47" s="18"/>
      <c r="R47" s="11" t="s">
        <v>20</v>
      </c>
      <c r="S47" s="9">
        <v>0</v>
      </c>
      <c r="T47" s="9">
        <v>0.5</v>
      </c>
      <c r="U47" s="9">
        <v>0</v>
      </c>
      <c r="V47" s="19"/>
      <c r="W47" s="11" t="s">
        <v>20</v>
      </c>
      <c r="X47" s="1">
        <f>(S47*L44)+(T47*L45)+(U47*L46)</f>
        <v>0.10000000000000002</v>
      </c>
      <c r="Y47" s="176"/>
      <c r="Z47" s="16" t="s">
        <v>36</v>
      </c>
      <c r="AA47" s="16" t="s">
        <v>44</v>
      </c>
      <c r="AB47" s="16">
        <v>1</v>
      </c>
      <c r="AC47" s="16">
        <f>AB47*AB45</f>
        <v>0.5</v>
      </c>
      <c r="AD47" s="4"/>
      <c r="AE47" s="11" t="s">
        <v>20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4"/>
      <c r="AL47" s="11" t="s">
        <v>20</v>
      </c>
      <c r="AM47" s="1">
        <f>(AF47*AC46)+(AG47*AC47)+(AH47*AC48)+(AI47*AC50)+(AJ47*AC51)</f>
        <v>0</v>
      </c>
      <c r="AN47" s="176"/>
      <c r="AO47" s="16" t="s">
        <v>58</v>
      </c>
      <c r="AP47" s="16" t="s">
        <v>44</v>
      </c>
      <c r="AQ47" s="16">
        <v>1</v>
      </c>
      <c r="AR47" s="16">
        <f>AQ47*AQ45</f>
        <v>0.33333333333333331</v>
      </c>
      <c r="AS47" s="4"/>
      <c r="AT47" s="11" t="s">
        <v>20</v>
      </c>
      <c r="AU47" s="1">
        <f>AR49</f>
        <v>0.25</v>
      </c>
      <c r="AV47" s="36"/>
      <c r="AW47" s="42" t="s">
        <v>17</v>
      </c>
      <c r="AX47" s="42">
        <f>X45+AM45+AU45</f>
        <v>1.6666666666666667</v>
      </c>
      <c r="AY47" s="50"/>
    </row>
    <row r="48" spans="1:51" ht="45">
      <c r="A48" s="258"/>
      <c r="B48" s="54"/>
      <c r="C48" s="54"/>
      <c r="D48" s="54"/>
      <c r="E48" s="54"/>
      <c r="F48" s="54"/>
      <c r="G48" s="54"/>
      <c r="H48" s="54"/>
      <c r="I48" s="54"/>
      <c r="J48" s="54"/>
      <c r="M48" s="47"/>
      <c r="N48" s="94"/>
      <c r="O48" s="58" t="s">
        <v>23</v>
      </c>
      <c r="P48" s="56" t="s">
        <v>83</v>
      </c>
      <c r="Q48" s="4"/>
      <c r="R48" s="11" t="s">
        <v>21</v>
      </c>
      <c r="S48" s="9">
        <v>0</v>
      </c>
      <c r="T48" s="9">
        <v>-0.5</v>
      </c>
      <c r="U48" s="9">
        <v>0</v>
      </c>
      <c r="V48" s="19"/>
      <c r="W48" s="11" t="s">
        <v>21</v>
      </c>
      <c r="X48" s="1">
        <f>(S48*L44)+(T48*L45)+(U48*L46)</f>
        <v>-0.10000000000000002</v>
      </c>
      <c r="Y48" s="176"/>
      <c r="Z48" s="16" t="s">
        <v>37</v>
      </c>
      <c r="AA48" s="16" t="s">
        <v>44</v>
      </c>
      <c r="AB48" s="16">
        <v>1</v>
      </c>
      <c r="AC48" s="16">
        <f>AB48*AB45</f>
        <v>0.5</v>
      </c>
      <c r="AD48" s="4"/>
      <c r="AE48" s="11" t="s">
        <v>21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4"/>
      <c r="AL48" s="11" t="s">
        <v>21</v>
      </c>
      <c r="AM48" s="1">
        <f>(AF48*AC46)+(AG48*AC47)+(AH48*AC48)+(AI48*AC50)+(AJ48*AC51)</f>
        <v>0</v>
      </c>
      <c r="AN48" s="176"/>
      <c r="AO48" s="15" t="s">
        <v>30</v>
      </c>
      <c r="AP48" s="15">
        <v>3</v>
      </c>
      <c r="AQ48" s="15">
        <f>1/(1+AP48)</f>
        <v>0.25</v>
      </c>
      <c r="AR48" s="15"/>
      <c r="AS48" s="4"/>
      <c r="AT48" s="11" t="s">
        <v>21</v>
      </c>
      <c r="AU48" s="1">
        <f>AR50</f>
        <v>0.25</v>
      </c>
      <c r="AV48" s="36"/>
      <c r="AW48" s="42" t="s">
        <v>18</v>
      </c>
      <c r="AX48" s="42">
        <f>X46+AM46++AU46</f>
        <v>-0.10000000000000003</v>
      </c>
      <c r="AY48" s="50"/>
    </row>
    <row r="49" spans="1:51" ht="30">
      <c r="A49" s="258"/>
      <c r="B49" s="98" t="s">
        <v>6</v>
      </c>
      <c r="C49" s="35">
        <v>3</v>
      </c>
      <c r="D49" s="4"/>
      <c r="E49" s="4"/>
      <c r="F49" s="4"/>
      <c r="G49" s="4"/>
      <c r="H49" s="4"/>
      <c r="I49" s="4"/>
      <c r="J49" s="4"/>
      <c r="M49" s="4"/>
      <c r="N49" s="94"/>
      <c r="O49" s="58" t="s">
        <v>24</v>
      </c>
      <c r="P49" s="56" t="s">
        <v>84</v>
      </c>
      <c r="Q49" s="4"/>
      <c r="R49" s="11" t="s">
        <v>23</v>
      </c>
      <c r="S49" s="9">
        <v>1</v>
      </c>
      <c r="T49" s="9">
        <v>0</v>
      </c>
      <c r="U49" s="9">
        <v>-0.5</v>
      </c>
      <c r="V49" s="19"/>
      <c r="W49" s="11" t="s">
        <v>23</v>
      </c>
      <c r="X49" s="1">
        <f>(S49*L44)+(T49*L45)+(U49*L46)</f>
        <v>0.50000000000000011</v>
      </c>
      <c r="Y49" s="176"/>
      <c r="Z49" s="31" t="s">
        <v>96</v>
      </c>
      <c r="AA49" s="31">
        <v>2</v>
      </c>
      <c r="AB49" s="31">
        <f>1/(1+AA49)</f>
        <v>0.33333333333333331</v>
      </c>
      <c r="AC49" s="31"/>
      <c r="AD49" s="4"/>
      <c r="AE49" s="11" t="s">
        <v>23</v>
      </c>
      <c r="AF49" s="28">
        <v>1</v>
      </c>
      <c r="AG49" s="28">
        <v>0</v>
      </c>
      <c r="AH49" s="28">
        <v>0</v>
      </c>
      <c r="AI49" s="28">
        <v>0</v>
      </c>
      <c r="AJ49" s="28">
        <v>1</v>
      </c>
      <c r="AK49" s="4"/>
      <c r="AL49" s="11" t="s">
        <v>23</v>
      </c>
      <c r="AM49" s="1">
        <f>(AC46*AF49)+(AG49*AC47)+(AC48*AH49)+(AI49*AC50)+(AC51*AJ49)</f>
        <v>0.83333333333333326</v>
      </c>
      <c r="AN49" s="176"/>
      <c r="AO49" s="16" t="s">
        <v>59</v>
      </c>
      <c r="AP49" s="16" t="s">
        <v>44</v>
      </c>
      <c r="AQ49" s="16">
        <v>1</v>
      </c>
      <c r="AR49" s="16">
        <f>AQ49*AQ48</f>
        <v>0.25</v>
      </c>
      <c r="AS49" s="4"/>
      <c r="AT49" s="11" t="s">
        <v>23</v>
      </c>
      <c r="AU49" s="1">
        <f>AR52</f>
        <v>0.5</v>
      </c>
      <c r="AV49" s="36"/>
      <c r="AW49" s="41" t="s">
        <v>19</v>
      </c>
      <c r="AX49" s="41">
        <v>0</v>
      </c>
      <c r="AY49" s="50"/>
    </row>
    <row r="50" spans="1:51">
      <c r="A50" s="258"/>
      <c r="B50" s="53"/>
      <c r="C50" s="53"/>
      <c r="D50" s="53"/>
      <c r="E50" s="53"/>
      <c r="F50" s="53"/>
      <c r="G50" s="53"/>
      <c r="H50" s="53"/>
      <c r="I50" s="53"/>
      <c r="J50" s="53"/>
      <c r="M50" s="26"/>
      <c r="N50" s="94"/>
      <c r="O50" s="4"/>
      <c r="P50" s="4"/>
      <c r="Q50" s="4"/>
      <c r="R50" s="11" t="s">
        <v>24</v>
      </c>
      <c r="S50" s="9">
        <v>-0.5</v>
      </c>
      <c r="T50" s="9">
        <v>0</v>
      </c>
      <c r="U50" s="9">
        <v>1</v>
      </c>
      <c r="V50" s="19"/>
      <c r="W50" s="11" t="s">
        <v>24</v>
      </c>
      <c r="X50" s="1">
        <f>(S50*L44)+(T50*67)+(U50*L46)</f>
        <v>-0.1</v>
      </c>
      <c r="Y50" s="176"/>
      <c r="Z50" s="16" t="s">
        <v>97</v>
      </c>
      <c r="AA50" s="16" t="s">
        <v>44</v>
      </c>
      <c r="AB50" s="16">
        <v>1</v>
      </c>
      <c r="AC50" s="16">
        <f>AB50*AB49</f>
        <v>0.33333333333333331</v>
      </c>
      <c r="AD50" s="4"/>
      <c r="AE50" s="11" t="s">
        <v>24</v>
      </c>
      <c r="AF50" s="28">
        <v>-1</v>
      </c>
      <c r="AG50" s="28">
        <v>0</v>
      </c>
      <c r="AH50" s="28">
        <v>0</v>
      </c>
      <c r="AI50" s="28">
        <v>0</v>
      </c>
      <c r="AJ50" s="28">
        <v>-1</v>
      </c>
      <c r="AK50" s="4"/>
      <c r="AL50" s="11" t="s">
        <v>24</v>
      </c>
      <c r="AM50" s="1">
        <f>(AC46*AF50)+(AC47*AG50)+(AC48*AH50)+(AI50*AC50)+(AC51*AJ50)</f>
        <v>-0.83333333333333326</v>
      </c>
      <c r="AN50" s="176"/>
      <c r="AO50" s="16" t="s">
        <v>60</v>
      </c>
      <c r="AP50" s="16" t="s">
        <v>44</v>
      </c>
      <c r="AQ50" s="16">
        <v>1</v>
      </c>
      <c r="AR50" s="16">
        <f>AQ50*AQ48</f>
        <v>0.25</v>
      </c>
      <c r="AS50" s="4"/>
      <c r="AT50" s="11" t="s">
        <v>24</v>
      </c>
      <c r="AU50" s="1">
        <f>AR53</f>
        <v>0.5</v>
      </c>
      <c r="AV50" s="36"/>
      <c r="AW50" s="42" t="s">
        <v>20</v>
      </c>
      <c r="AX50" s="42">
        <f>X47+AM47+AU47</f>
        <v>0.35000000000000003</v>
      </c>
      <c r="AY50" s="50"/>
    </row>
    <row r="51" spans="1:51">
      <c r="A51" s="258"/>
      <c r="B51" s="183" t="s">
        <v>14</v>
      </c>
      <c r="C51" s="183"/>
      <c r="D51" s="4"/>
      <c r="E51" s="35" t="s">
        <v>38</v>
      </c>
      <c r="F51" s="35" t="s">
        <v>39</v>
      </c>
      <c r="G51" s="35" t="s">
        <v>40</v>
      </c>
      <c r="H51" s="10" t="s">
        <v>41</v>
      </c>
      <c r="I51" s="10" t="s">
        <v>42</v>
      </c>
      <c r="J51" s="4"/>
      <c r="M51" s="4"/>
      <c r="N51" s="94"/>
      <c r="O51" s="156" t="s">
        <v>112</v>
      </c>
      <c r="P51" s="157"/>
      <c r="Q51" s="4"/>
      <c r="R51" s="33"/>
      <c r="S51" s="25"/>
      <c r="T51" s="25"/>
      <c r="U51" s="25"/>
      <c r="V51" s="30"/>
      <c r="W51" s="29"/>
      <c r="X51" s="29"/>
      <c r="Y51" s="176"/>
      <c r="Z51" s="16" t="s">
        <v>98</v>
      </c>
      <c r="AA51" s="16" t="s">
        <v>44</v>
      </c>
      <c r="AB51" s="16">
        <v>1</v>
      </c>
      <c r="AC51" s="16">
        <f>AB51*AB49</f>
        <v>0.33333333333333331</v>
      </c>
      <c r="AD51" s="4"/>
      <c r="AE51" s="29"/>
      <c r="AF51" s="25"/>
      <c r="AG51" s="25"/>
      <c r="AH51" s="25"/>
      <c r="AI51" s="25"/>
      <c r="AJ51" s="25"/>
      <c r="AK51" s="4"/>
      <c r="AL51" s="29"/>
      <c r="AM51" s="29"/>
      <c r="AN51" s="176"/>
      <c r="AO51" s="15" t="s">
        <v>31</v>
      </c>
      <c r="AP51" s="15">
        <v>1</v>
      </c>
      <c r="AQ51" s="15">
        <f>1/(1+AP51)</f>
        <v>0.5</v>
      </c>
      <c r="AR51" s="15"/>
      <c r="AS51" s="4"/>
      <c r="AT51" s="29"/>
      <c r="AU51" s="29"/>
      <c r="AV51" s="46"/>
      <c r="AW51" s="42" t="s">
        <v>21</v>
      </c>
      <c r="AX51" s="42">
        <f>X48+AM48+AU48</f>
        <v>0.14999999999999997</v>
      </c>
      <c r="AY51" s="50"/>
    </row>
    <row r="52" spans="1:51" ht="30">
      <c r="A52" s="258"/>
      <c r="B52" s="98" t="s">
        <v>7</v>
      </c>
      <c r="C52" s="76">
        <f>SUM(L44*C47,L45*D47,L46*E47)</f>
        <v>3</v>
      </c>
      <c r="D52" s="4"/>
      <c r="E52" s="35">
        <v>1</v>
      </c>
      <c r="F52" s="35">
        <v>3</v>
      </c>
      <c r="G52" s="35">
        <v>5</v>
      </c>
      <c r="H52" s="35">
        <v>7</v>
      </c>
      <c r="I52" s="35">
        <v>9</v>
      </c>
      <c r="J52" s="4"/>
      <c r="M52" s="4"/>
      <c r="N52" s="94"/>
      <c r="O52" s="57" t="s">
        <v>99</v>
      </c>
      <c r="P52" s="56" t="s">
        <v>102</v>
      </c>
      <c r="Q52" s="4"/>
      <c r="R52" s="33"/>
      <c r="S52" s="25"/>
      <c r="T52" s="25"/>
      <c r="U52" s="25"/>
      <c r="V52" s="30"/>
      <c r="W52" s="29"/>
      <c r="X52" s="29"/>
      <c r="Y52" s="176"/>
      <c r="Z52" s="30"/>
      <c r="AA52" s="30"/>
      <c r="AB52" s="30"/>
      <c r="AC52" s="30"/>
      <c r="AD52" s="4"/>
      <c r="AE52" s="29"/>
      <c r="AF52" s="25"/>
      <c r="AG52" s="25"/>
      <c r="AH52" s="25"/>
      <c r="AI52" s="25"/>
      <c r="AJ52" s="25"/>
      <c r="AK52" s="4"/>
      <c r="AL52" s="156" t="s">
        <v>115</v>
      </c>
      <c r="AM52" s="157"/>
      <c r="AN52" s="176"/>
      <c r="AO52" s="16" t="s">
        <v>61</v>
      </c>
      <c r="AP52" s="16" t="s">
        <v>44</v>
      </c>
      <c r="AQ52" s="16">
        <v>1</v>
      </c>
      <c r="AR52" s="16">
        <f>AQ52*AQ51</f>
        <v>0.5</v>
      </c>
      <c r="AS52" s="4"/>
      <c r="AT52" s="29"/>
      <c r="AU52" s="29"/>
      <c r="AV52" s="46"/>
      <c r="AW52" s="41" t="s">
        <v>22</v>
      </c>
      <c r="AX52" s="41">
        <v>0</v>
      </c>
      <c r="AY52" s="50"/>
    </row>
    <row r="53" spans="1:51" ht="30">
      <c r="A53" s="258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26"/>
      <c r="N53" s="94"/>
      <c r="O53" s="57" t="s">
        <v>100</v>
      </c>
      <c r="P53" s="56" t="s">
        <v>103</v>
      </c>
      <c r="Q53" s="4"/>
      <c r="R53" s="4"/>
      <c r="S53" s="18"/>
      <c r="T53" s="18"/>
      <c r="U53" s="18"/>
      <c r="V53" s="19"/>
      <c r="W53" s="4"/>
      <c r="X53" s="4"/>
      <c r="Y53" s="176"/>
      <c r="Z53" s="30"/>
      <c r="AA53" s="30"/>
      <c r="AB53" s="30"/>
      <c r="AC53" s="30"/>
      <c r="AD53" s="4"/>
      <c r="AE53" s="29"/>
      <c r="AF53" s="25"/>
      <c r="AG53" s="25"/>
      <c r="AH53" s="25"/>
      <c r="AI53" s="25"/>
      <c r="AJ53" s="25"/>
      <c r="AK53" s="4"/>
      <c r="AL53" s="58" t="s">
        <v>34</v>
      </c>
      <c r="AM53" s="56" t="s">
        <v>87</v>
      </c>
      <c r="AN53" s="176"/>
      <c r="AO53" s="16" t="s">
        <v>62</v>
      </c>
      <c r="AP53" s="16" t="s">
        <v>44</v>
      </c>
      <c r="AQ53" s="16">
        <v>1</v>
      </c>
      <c r="AR53" s="16">
        <f>AQ53*AQ51</f>
        <v>0.5</v>
      </c>
      <c r="AS53" s="4"/>
      <c r="AT53" s="29"/>
      <c r="AU53" s="29"/>
      <c r="AV53" s="46"/>
      <c r="AW53" s="42" t="s">
        <v>23</v>
      </c>
      <c r="AX53" s="42">
        <f>X49+AM49+AU49</f>
        <v>1.8333333333333335</v>
      </c>
      <c r="AY53" s="50"/>
    </row>
    <row r="54" spans="1:51" ht="30">
      <c r="A54" s="258"/>
      <c r="B54" s="185" t="s">
        <v>11</v>
      </c>
      <c r="C54" s="186"/>
      <c r="D54" s="6" t="s">
        <v>12</v>
      </c>
      <c r="E54" s="6">
        <v>1</v>
      </c>
      <c r="F54" s="6">
        <v>2</v>
      </c>
      <c r="G54" s="6">
        <v>3</v>
      </c>
      <c r="H54" s="6">
        <v>4</v>
      </c>
      <c r="I54" s="6">
        <v>5</v>
      </c>
      <c r="J54" s="6">
        <v>6</v>
      </c>
      <c r="K54" s="6">
        <v>7</v>
      </c>
      <c r="L54" s="6">
        <v>9</v>
      </c>
      <c r="M54" s="6">
        <v>10</v>
      </c>
      <c r="N54" s="94"/>
      <c r="O54" s="57" t="s">
        <v>101</v>
      </c>
      <c r="P54" s="56" t="s">
        <v>104</v>
      </c>
      <c r="Q54" s="4"/>
      <c r="R54" s="4"/>
      <c r="S54" s="18"/>
      <c r="T54" s="18"/>
      <c r="U54" s="18"/>
      <c r="V54" s="4"/>
      <c r="W54" s="4"/>
      <c r="X54" s="4"/>
      <c r="Y54" s="176"/>
      <c r="AB54" s="30"/>
      <c r="AC54" s="30"/>
      <c r="AD54" s="4"/>
      <c r="AE54" s="29"/>
      <c r="AF54" s="25"/>
      <c r="AG54" s="25"/>
      <c r="AH54" s="25"/>
      <c r="AI54" s="25"/>
      <c r="AJ54" s="25"/>
      <c r="AK54" s="4"/>
      <c r="AL54" s="103" t="s">
        <v>35</v>
      </c>
      <c r="AM54" s="84" t="s">
        <v>88</v>
      </c>
      <c r="AN54" s="176"/>
      <c r="AO54" s="19"/>
      <c r="AP54" s="19"/>
      <c r="AQ54" s="19"/>
      <c r="AR54" s="19"/>
      <c r="AS54" s="4"/>
      <c r="AT54" s="29"/>
      <c r="AU54" s="29"/>
      <c r="AV54" s="46"/>
      <c r="AW54" s="42" t="s">
        <v>24</v>
      </c>
      <c r="AX54" s="42">
        <f>X50+AM50+AU50</f>
        <v>-0.43333333333333324</v>
      </c>
      <c r="AY54" s="50"/>
    </row>
    <row r="55" spans="1:51">
      <c r="A55" s="258"/>
      <c r="B55" s="187"/>
      <c r="C55" s="188"/>
      <c r="D55" s="6" t="s">
        <v>13</v>
      </c>
      <c r="E55" s="35">
        <v>0</v>
      </c>
      <c r="F55" s="35">
        <v>0</v>
      </c>
      <c r="G55" s="35">
        <v>0.57999999999999996</v>
      </c>
      <c r="H55" s="35">
        <v>0.9</v>
      </c>
      <c r="I55" s="35">
        <v>1.1200000000000001</v>
      </c>
      <c r="J55" s="35">
        <v>1.24</v>
      </c>
      <c r="K55" s="35">
        <v>1.32</v>
      </c>
      <c r="L55" s="35">
        <v>1.46</v>
      </c>
      <c r="M55" s="35">
        <v>1.49</v>
      </c>
      <c r="N55" s="94"/>
      <c r="Q55" s="4"/>
      <c r="R55" s="4"/>
      <c r="S55" s="18"/>
      <c r="T55" s="18"/>
      <c r="U55" s="18"/>
      <c r="V55" s="4"/>
      <c r="W55" s="4"/>
      <c r="X55" s="4"/>
      <c r="Y55" s="176"/>
      <c r="AB55" s="30"/>
      <c r="AC55" s="30"/>
      <c r="AD55" s="4"/>
      <c r="AE55" s="29"/>
      <c r="AF55" s="25"/>
      <c r="AG55" s="25"/>
      <c r="AH55" s="25"/>
      <c r="AI55" s="25"/>
      <c r="AJ55" s="25"/>
      <c r="AK55" s="4"/>
      <c r="AL55" s="103" t="s">
        <v>36</v>
      </c>
      <c r="AM55" s="84" t="s">
        <v>89</v>
      </c>
      <c r="AN55" s="176"/>
      <c r="AO55" s="30"/>
      <c r="AP55" s="30"/>
      <c r="AQ55" s="30"/>
      <c r="AR55" s="30"/>
      <c r="AS55" s="4"/>
      <c r="AT55" s="29"/>
      <c r="AU55" s="29"/>
      <c r="AV55" s="46"/>
      <c r="AW55" s="41" t="s">
        <v>25</v>
      </c>
      <c r="AX55" s="41">
        <v>0</v>
      </c>
      <c r="AY55" s="50"/>
    </row>
    <row r="56" spans="1:51">
      <c r="A56" s="258"/>
      <c r="B56" s="189" t="s">
        <v>9</v>
      </c>
      <c r="C56" s="190"/>
      <c r="D56" s="7">
        <v>0.57999999999999996</v>
      </c>
      <c r="E56" s="191"/>
      <c r="F56" s="192"/>
      <c r="G56" s="192"/>
      <c r="H56" s="192"/>
      <c r="I56" s="192"/>
      <c r="J56" s="192"/>
      <c r="K56" s="48"/>
      <c r="L56" s="48"/>
      <c r="M56" s="48"/>
      <c r="N56" s="94"/>
      <c r="Q56" s="4"/>
      <c r="R56" s="4"/>
      <c r="S56" s="18"/>
      <c r="T56" s="18"/>
      <c r="U56" s="18"/>
      <c r="V56" s="4"/>
      <c r="W56" s="4"/>
      <c r="X56" s="4"/>
      <c r="Y56" s="176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103" t="s">
        <v>37</v>
      </c>
      <c r="AM56" s="84" t="s">
        <v>90</v>
      </c>
      <c r="AN56" s="176"/>
      <c r="AO56" s="156" t="s">
        <v>113</v>
      </c>
      <c r="AP56" s="157"/>
      <c r="AQ56" s="4"/>
      <c r="AR56" s="4"/>
      <c r="AS56" s="4"/>
      <c r="AT56" s="4"/>
      <c r="AU56" s="4"/>
      <c r="AV56" s="46"/>
      <c r="AW56" s="4"/>
      <c r="AX56" s="4"/>
      <c r="AY56" s="50"/>
    </row>
    <row r="57" spans="1:51" ht="30">
      <c r="A57" s="258"/>
      <c r="B57" s="52"/>
      <c r="C57" s="52"/>
      <c r="D57" s="52"/>
      <c r="E57" s="52"/>
      <c r="H57" s="52"/>
      <c r="I57" s="52"/>
      <c r="J57" s="52"/>
      <c r="K57" s="52"/>
      <c r="L57" s="52"/>
      <c r="M57" s="47"/>
      <c r="N57" s="94"/>
      <c r="Q57" s="4"/>
      <c r="R57" s="4"/>
      <c r="S57" s="18"/>
      <c r="T57" s="18"/>
      <c r="U57" s="18"/>
      <c r="V57" s="4"/>
      <c r="W57" s="4"/>
      <c r="X57" s="4"/>
      <c r="Y57" s="176"/>
      <c r="Z57" s="4"/>
      <c r="AC57" s="4"/>
      <c r="AD57" s="4"/>
      <c r="AE57" s="4"/>
      <c r="AF57" s="4"/>
      <c r="AG57" s="4"/>
      <c r="AH57" s="4"/>
      <c r="AI57" s="4"/>
      <c r="AJ57" s="4"/>
      <c r="AK57" s="4"/>
      <c r="AL57" s="58" t="s">
        <v>96</v>
      </c>
      <c r="AM57" s="56" t="s">
        <v>91</v>
      </c>
      <c r="AN57" s="176"/>
      <c r="AO57" s="44" t="s">
        <v>29</v>
      </c>
      <c r="AP57" s="44" t="s">
        <v>76</v>
      </c>
      <c r="AQ57" s="4"/>
      <c r="AR57" s="4"/>
      <c r="AS57" s="4"/>
      <c r="AT57" s="4"/>
      <c r="AU57" s="4"/>
      <c r="AV57" s="46"/>
      <c r="AW57" s="4"/>
      <c r="AX57" s="4"/>
      <c r="AY57" s="50"/>
    </row>
    <row r="58" spans="1:51" ht="30">
      <c r="A58" s="258"/>
      <c r="B58" s="161" t="s">
        <v>15</v>
      </c>
      <c r="C58" s="161"/>
      <c r="D58" s="161"/>
      <c r="E58" s="4"/>
      <c r="H58" s="4"/>
      <c r="I58" s="4"/>
      <c r="J58" s="4"/>
      <c r="K58" s="4"/>
      <c r="L58" s="4"/>
      <c r="M58" s="4"/>
      <c r="N58" s="94"/>
      <c r="Q58" s="4"/>
      <c r="R58" s="4"/>
      <c r="S58" s="18"/>
      <c r="T58" s="18"/>
      <c r="U58" s="18"/>
      <c r="V58" s="4"/>
      <c r="W58" s="4"/>
      <c r="X58" s="4"/>
      <c r="Y58" s="176"/>
      <c r="Z58" s="227" t="s">
        <v>182</v>
      </c>
      <c r="AA58" s="228"/>
      <c r="AC58" s="4"/>
      <c r="AD58" s="4"/>
      <c r="AE58" s="4"/>
      <c r="AF58" s="4"/>
      <c r="AG58" s="4"/>
      <c r="AH58" s="4"/>
      <c r="AI58" s="4"/>
      <c r="AJ58" s="4"/>
      <c r="AK58" s="4"/>
      <c r="AL58" s="103" t="s">
        <v>97</v>
      </c>
      <c r="AM58" s="84" t="s">
        <v>92</v>
      </c>
      <c r="AN58" s="176"/>
      <c r="AO58" s="44" t="s">
        <v>30</v>
      </c>
      <c r="AP58" s="44" t="s">
        <v>79</v>
      </c>
      <c r="AQ58" s="4"/>
      <c r="AR58" s="4"/>
      <c r="AS58" s="4"/>
      <c r="AT58" s="4"/>
      <c r="AU58" s="4"/>
      <c r="AV58" s="46"/>
      <c r="AW58" s="4"/>
      <c r="AX58" s="4"/>
      <c r="AY58" s="50"/>
    </row>
    <row r="59" spans="1:51" ht="30">
      <c r="A59" s="258"/>
      <c r="B59" s="5" t="s">
        <v>10</v>
      </c>
      <c r="C59" s="8">
        <f>(C52-3)/3</f>
        <v>0</v>
      </c>
      <c r="D59" s="77">
        <f>C59*100</f>
        <v>0</v>
      </c>
      <c r="E59" s="4"/>
      <c r="H59" s="4"/>
      <c r="I59" s="4"/>
      <c r="J59" s="4"/>
      <c r="K59" s="4"/>
      <c r="L59" s="4"/>
      <c r="M59" s="4"/>
      <c r="N59" s="94"/>
      <c r="Q59" s="4"/>
      <c r="R59" s="4"/>
      <c r="S59" s="18"/>
      <c r="T59" s="18"/>
      <c r="U59" s="18"/>
      <c r="V59" s="4"/>
      <c r="W59" s="4"/>
      <c r="X59" s="4"/>
      <c r="Y59" s="176"/>
      <c r="Z59" s="225" t="s">
        <v>268</v>
      </c>
      <c r="AA59" s="226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103" t="s">
        <v>98</v>
      </c>
      <c r="AM59" s="84" t="s">
        <v>93</v>
      </c>
      <c r="AN59" s="176"/>
      <c r="AO59" s="44" t="s">
        <v>31</v>
      </c>
      <c r="AP59" s="44" t="s">
        <v>82</v>
      </c>
      <c r="AQ59" s="4"/>
      <c r="AR59" s="4"/>
      <c r="AS59" s="4"/>
      <c r="AT59" s="4"/>
      <c r="AU59" s="4"/>
      <c r="AV59" s="46"/>
      <c r="AW59" s="4"/>
      <c r="AX59" s="4"/>
      <c r="AY59" s="50"/>
    </row>
    <row r="60" spans="1:51">
      <c r="A60" s="259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96"/>
      <c r="N60" s="49"/>
      <c r="O60" s="96"/>
      <c r="P60" s="96"/>
      <c r="Q60" s="96"/>
      <c r="R60" s="96"/>
      <c r="S60" s="79"/>
      <c r="T60" s="79"/>
      <c r="U60" s="79"/>
      <c r="V60" s="96"/>
      <c r="W60" s="96"/>
      <c r="X60" s="96"/>
      <c r="Y60" s="177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51"/>
    </row>
    <row r="62" spans="1:51" ht="20">
      <c r="A62" s="257"/>
      <c r="B62" s="168" t="s">
        <v>162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9"/>
    </row>
    <row r="63" spans="1:51" ht="20">
      <c r="A63" s="258"/>
      <c r="B63" s="35" t="s">
        <v>0</v>
      </c>
      <c r="C63" s="35" t="s">
        <v>1</v>
      </c>
      <c r="D63" s="35" t="s">
        <v>2</v>
      </c>
      <c r="E63" s="35" t="s">
        <v>3</v>
      </c>
      <c r="F63" s="170" t="s">
        <v>8</v>
      </c>
      <c r="G63" s="35" t="s">
        <v>0</v>
      </c>
      <c r="H63" s="35" t="s">
        <v>1</v>
      </c>
      <c r="I63" s="35" t="s">
        <v>2</v>
      </c>
      <c r="J63" s="35" t="s">
        <v>3</v>
      </c>
      <c r="K63" s="35" t="s">
        <v>4</v>
      </c>
      <c r="L63" s="10" t="s">
        <v>5</v>
      </c>
      <c r="M63" s="23"/>
      <c r="N63" s="94"/>
      <c r="O63" s="156" t="s">
        <v>114</v>
      </c>
      <c r="P63" s="157"/>
      <c r="Q63" s="3"/>
      <c r="R63" s="171" t="s">
        <v>46</v>
      </c>
      <c r="S63" s="172"/>
      <c r="T63" s="172"/>
      <c r="U63" s="173"/>
      <c r="V63" s="3"/>
      <c r="W63" s="174" t="s">
        <v>52</v>
      </c>
      <c r="X63" s="175"/>
      <c r="Y63" s="176"/>
      <c r="Z63" s="178" t="s">
        <v>48</v>
      </c>
      <c r="AA63" s="179"/>
      <c r="AB63" s="179"/>
      <c r="AC63" s="180"/>
      <c r="AD63" s="3"/>
      <c r="AE63" s="178" t="s">
        <v>54</v>
      </c>
      <c r="AF63" s="179"/>
      <c r="AG63" s="179"/>
      <c r="AH63" s="179"/>
      <c r="AI63" s="179"/>
      <c r="AJ63" s="180"/>
      <c r="AK63" s="3"/>
      <c r="AL63" s="174" t="s">
        <v>55</v>
      </c>
      <c r="AM63" s="175"/>
      <c r="AN63" s="176"/>
      <c r="AO63" s="178" t="s">
        <v>49</v>
      </c>
      <c r="AP63" s="179"/>
      <c r="AQ63" s="179"/>
      <c r="AR63" s="180"/>
      <c r="AS63" s="4"/>
      <c r="AT63" s="174" t="s">
        <v>51</v>
      </c>
      <c r="AU63" s="175"/>
      <c r="AV63" s="36"/>
      <c r="AW63" s="174" t="s">
        <v>27</v>
      </c>
      <c r="AX63" s="175"/>
      <c r="AY63" s="50"/>
    </row>
    <row r="64" spans="1:51" ht="30">
      <c r="A64" s="258"/>
      <c r="B64" s="35" t="s">
        <v>1</v>
      </c>
      <c r="C64" s="2">
        <v>1</v>
      </c>
      <c r="D64" s="37">
        <v>3</v>
      </c>
      <c r="E64" s="37">
        <v>3</v>
      </c>
      <c r="F64" s="170"/>
      <c r="G64" s="35" t="s">
        <v>1</v>
      </c>
      <c r="H64" s="38">
        <f>C64/C67</f>
        <v>0.60000000000000009</v>
      </c>
      <c r="I64" s="37">
        <f>D64/D67</f>
        <v>0.6</v>
      </c>
      <c r="J64" s="37">
        <f>E64/E67</f>
        <v>0.6</v>
      </c>
      <c r="K64" s="37">
        <f>SUM(H64:J64)</f>
        <v>1.8000000000000003</v>
      </c>
      <c r="L64" s="2">
        <f>K64/C69</f>
        <v>0.60000000000000009</v>
      </c>
      <c r="M64" s="24"/>
      <c r="N64" s="94"/>
      <c r="O64" s="58" t="s">
        <v>17</v>
      </c>
      <c r="P64" s="56" t="s">
        <v>78</v>
      </c>
      <c r="Q64" s="18"/>
      <c r="R64" s="17" t="s">
        <v>26</v>
      </c>
      <c r="S64" s="35" t="s">
        <v>1</v>
      </c>
      <c r="T64" s="35" t="s">
        <v>2</v>
      </c>
      <c r="U64" s="35" t="s">
        <v>3</v>
      </c>
      <c r="V64" s="13"/>
      <c r="W64" s="32" t="s">
        <v>26</v>
      </c>
      <c r="X64" s="97" t="s">
        <v>53</v>
      </c>
      <c r="Y64" s="176"/>
      <c r="Z64" s="35" t="s">
        <v>32</v>
      </c>
      <c r="AA64" s="98" t="s">
        <v>47</v>
      </c>
      <c r="AB64" s="178" t="s">
        <v>43</v>
      </c>
      <c r="AC64" s="180"/>
      <c r="AD64" s="4"/>
      <c r="AE64" s="10" t="s">
        <v>26</v>
      </c>
      <c r="AF64" s="35" t="s">
        <v>35</v>
      </c>
      <c r="AG64" s="35" t="s">
        <v>36</v>
      </c>
      <c r="AH64" s="35" t="s">
        <v>37</v>
      </c>
      <c r="AI64" s="35" t="s">
        <v>97</v>
      </c>
      <c r="AJ64" s="35" t="s">
        <v>98</v>
      </c>
      <c r="AK64" s="4"/>
      <c r="AL64" s="10" t="s">
        <v>26</v>
      </c>
      <c r="AM64" s="97" t="s">
        <v>53</v>
      </c>
      <c r="AN64" s="176"/>
      <c r="AO64" s="10" t="s">
        <v>28</v>
      </c>
      <c r="AP64" s="10" t="s">
        <v>47</v>
      </c>
      <c r="AQ64" s="181" t="s">
        <v>43</v>
      </c>
      <c r="AR64" s="182"/>
      <c r="AS64" s="4"/>
      <c r="AT64" s="35" t="s">
        <v>26</v>
      </c>
      <c r="AU64" s="97" t="s">
        <v>53</v>
      </c>
      <c r="AV64" s="36"/>
      <c r="AW64" s="98" t="s">
        <v>26</v>
      </c>
      <c r="AX64" s="98" t="s">
        <v>50</v>
      </c>
      <c r="AY64" s="50"/>
    </row>
    <row r="65" spans="1:51">
      <c r="A65" s="258"/>
      <c r="B65" s="35" t="s">
        <v>2</v>
      </c>
      <c r="C65" s="37">
        <f>1/D64</f>
        <v>0.33333333333333331</v>
      </c>
      <c r="D65" s="2">
        <v>1</v>
      </c>
      <c r="E65" s="37">
        <v>1</v>
      </c>
      <c r="F65" s="170"/>
      <c r="G65" s="35" t="s">
        <v>2</v>
      </c>
      <c r="H65" s="37">
        <f>C65/C67</f>
        <v>0.2</v>
      </c>
      <c r="I65" s="38">
        <f>D65/D67</f>
        <v>0.2</v>
      </c>
      <c r="J65" s="37">
        <f>E65/E67</f>
        <v>0.2</v>
      </c>
      <c r="K65" s="37">
        <f>SUM(H65:J65)</f>
        <v>0.60000000000000009</v>
      </c>
      <c r="L65" s="2">
        <f>K65/C69</f>
        <v>0.20000000000000004</v>
      </c>
      <c r="M65" s="24"/>
      <c r="N65" s="94"/>
      <c r="O65" s="58" t="s">
        <v>18</v>
      </c>
      <c r="P65" s="56" t="s">
        <v>77</v>
      </c>
      <c r="Q65" s="18"/>
      <c r="R65" s="11" t="s">
        <v>17</v>
      </c>
      <c r="S65" s="9">
        <v>1</v>
      </c>
      <c r="T65" s="9">
        <v>-0.5</v>
      </c>
      <c r="U65" s="9">
        <v>0</v>
      </c>
      <c r="V65" s="3"/>
      <c r="W65" s="11" t="s">
        <v>17</v>
      </c>
      <c r="X65" s="1">
        <f>(S65*L64)+(T65*L65)+(U65*L66)</f>
        <v>0.50000000000000011</v>
      </c>
      <c r="Y65" s="176"/>
      <c r="Z65" s="15" t="s">
        <v>34</v>
      </c>
      <c r="AA65" s="15">
        <v>1</v>
      </c>
      <c r="AB65" s="15">
        <f>1/(1+AA65)</f>
        <v>0.5</v>
      </c>
      <c r="AC65" s="15"/>
      <c r="AD65" s="4"/>
      <c r="AE65" s="11" t="s">
        <v>17</v>
      </c>
      <c r="AF65" s="28">
        <v>1</v>
      </c>
      <c r="AG65" s="28">
        <v>0</v>
      </c>
      <c r="AH65" s="28">
        <v>0</v>
      </c>
      <c r="AI65" s="28">
        <v>0</v>
      </c>
      <c r="AJ65" s="28">
        <v>1</v>
      </c>
      <c r="AK65" s="4"/>
      <c r="AL65" s="11" t="s">
        <v>17</v>
      </c>
      <c r="AM65" s="1">
        <f>(AF65*AC66)+(AG65*AC67)+(AC68*AH65)+(AI65*AC70)+(AC71*AJ65)</f>
        <v>0.83333333333333326</v>
      </c>
      <c r="AN65" s="176"/>
      <c r="AO65" s="15" t="s">
        <v>29</v>
      </c>
      <c r="AP65" s="15">
        <v>2</v>
      </c>
      <c r="AQ65" s="15">
        <f>1/(1+AP65)</f>
        <v>0.33333333333333331</v>
      </c>
      <c r="AR65" s="15"/>
      <c r="AS65" s="4"/>
      <c r="AT65" s="11" t="s">
        <v>17</v>
      </c>
      <c r="AU65" s="1">
        <f>AR66</f>
        <v>0.33333333333333331</v>
      </c>
      <c r="AV65" s="36"/>
      <c r="AW65" s="40" t="s">
        <v>63</v>
      </c>
      <c r="AX65" s="40">
        <v>0</v>
      </c>
      <c r="AY65" s="50"/>
    </row>
    <row r="66" spans="1:51" ht="30">
      <c r="A66" s="258"/>
      <c r="B66" s="35" t="s">
        <v>3</v>
      </c>
      <c r="C66" s="37">
        <f>1/E64</f>
        <v>0.33333333333333331</v>
      </c>
      <c r="D66" s="37">
        <f>1/E65</f>
        <v>1</v>
      </c>
      <c r="E66" s="2">
        <v>1</v>
      </c>
      <c r="F66" s="170"/>
      <c r="G66" s="35" t="s">
        <v>3</v>
      </c>
      <c r="H66" s="37">
        <f>C66/C67</f>
        <v>0.2</v>
      </c>
      <c r="I66" s="37">
        <f>D66/D67</f>
        <v>0.2</v>
      </c>
      <c r="J66" s="38">
        <f>E66/E67</f>
        <v>0.2</v>
      </c>
      <c r="K66" s="37">
        <f>SUM(H66:J66)</f>
        <v>0.60000000000000009</v>
      </c>
      <c r="L66" s="2">
        <f>K66/C69</f>
        <v>0.20000000000000004</v>
      </c>
      <c r="M66" s="24"/>
      <c r="N66" s="94"/>
      <c r="O66" s="58" t="s">
        <v>20</v>
      </c>
      <c r="P66" s="56" t="s">
        <v>80</v>
      </c>
      <c r="Q66" s="18"/>
      <c r="R66" s="11" t="s">
        <v>18</v>
      </c>
      <c r="S66" s="9">
        <v>-0.5</v>
      </c>
      <c r="T66" s="9">
        <v>1</v>
      </c>
      <c r="U66" s="9">
        <v>0</v>
      </c>
      <c r="V66" s="19"/>
      <c r="W66" s="11" t="s">
        <v>18</v>
      </c>
      <c r="X66" s="1">
        <f>(S66*L64)+(T66*L65)+(U66*L66)</f>
        <v>-0.1</v>
      </c>
      <c r="Y66" s="176"/>
      <c r="Z66" s="16" t="s">
        <v>35</v>
      </c>
      <c r="AA66" s="16" t="s">
        <v>44</v>
      </c>
      <c r="AB66" s="16">
        <v>1</v>
      </c>
      <c r="AC66" s="16">
        <f>AB66*AB65</f>
        <v>0.5</v>
      </c>
      <c r="AD66" s="4"/>
      <c r="AE66" s="11" t="s">
        <v>18</v>
      </c>
      <c r="AF66" s="28">
        <v>-1</v>
      </c>
      <c r="AG66" s="28">
        <v>0</v>
      </c>
      <c r="AH66" s="28">
        <v>1</v>
      </c>
      <c r="AI66" s="28">
        <v>0</v>
      </c>
      <c r="AJ66" s="28">
        <v>-1</v>
      </c>
      <c r="AK66" s="4"/>
      <c r="AL66" s="11" t="s">
        <v>18</v>
      </c>
      <c r="AM66" s="1">
        <f>(AF66*AC66)+(AG66*AC67)+(AC68*AH66)+(AI66*AC70)+(AC71*AJ66)</f>
        <v>-0.33333333333333331</v>
      </c>
      <c r="AN66" s="176"/>
      <c r="AO66" s="16" t="s">
        <v>45</v>
      </c>
      <c r="AP66" s="16" t="s">
        <v>44</v>
      </c>
      <c r="AQ66" s="16">
        <v>1</v>
      </c>
      <c r="AR66" s="16">
        <f>AQ66*AQ65</f>
        <v>0.33333333333333331</v>
      </c>
      <c r="AS66" s="4"/>
      <c r="AT66" s="11" t="s">
        <v>18</v>
      </c>
      <c r="AU66" s="1">
        <f>AR67</f>
        <v>0.33333333333333331</v>
      </c>
      <c r="AV66" s="36"/>
      <c r="AW66" s="40" t="s">
        <v>16</v>
      </c>
      <c r="AX66" s="41">
        <v>0</v>
      </c>
      <c r="AY66" s="50"/>
    </row>
    <row r="67" spans="1:51">
      <c r="A67" s="258"/>
      <c r="B67" s="97" t="s">
        <v>4</v>
      </c>
      <c r="C67" s="39">
        <f>SUM(C64:C66)</f>
        <v>1.6666666666666665</v>
      </c>
      <c r="D67" s="39">
        <f>SUM(D64:D66)</f>
        <v>5</v>
      </c>
      <c r="E67" s="39">
        <f>SUM(E64:E66)</f>
        <v>5</v>
      </c>
      <c r="F67" s="170"/>
      <c r="G67" s="97" t="s">
        <v>4</v>
      </c>
      <c r="H67" s="39">
        <f>SUM(H64:H66)</f>
        <v>1</v>
      </c>
      <c r="I67" s="39">
        <f>SUM(I64:I66)</f>
        <v>1</v>
      </c>
      <c r="J67" s="39">
        <f>SUM(J64:J66)</f>
        <v>1</v>
      </c>
      <c r="K67" s="39">
        <f>SUM(K64:K66)</f>
        <v>3.0000000000000004</v>
      </c>
      <c r="L67" s="39">
        <f>SUM(L64:L66)</f>
        <v>1.0000000000000002</v>
      </c>
      <c r="M67" s="25"/>
      <c r="N67" s="94"/>
      <c r="O67" s="58" t="s">
        <v>21</v>
      </c>
      <c r="P67" s="56" t="s">
        <v>81</v>
      </c>
      <c r="Q67" s="18"/>
      <c r="R67" s="11" t="s">
        <v>20</v>
      </c>
      <c r="S67" s="9">
        <v>0</v>
      </c>
      <c r="T67" s="9">
        <v>0.5</v>
      </c>
      <c r="U67" s="9">
        <v>0</v>
      </c>
      <c r="V67" s="19"/>
      <c r="W67" s="11" t="s">
        <v>20</v>
      </c>
      <c r="X67" s="1">
        <f>(S67*L64)+(T67*L65)+(U67*L66)</f>
        <v>0.10000000000000002</v>
      </c>
      <c r="Y67" s="176"/>
      <c r="Z67" s="16" t="s">
        <v>36</v>
      </c>
      <c r="AA67" s="16" t="s">
        <v>44</v>
      </c>
      <c r="AB67" s="16">
        <v>1</v>
      </c>
      <c r="AC67" s="16">
        <f>AB67*AB65</f>
        <v>0.5</v>
      </c>
      <c r="AD67" s="4"/>
      <c r="AE67" s="11" t="s">
        <v>20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4"/>
      <c r="AL67" s="11" t="s">
        <v>20</v>
      </c>
      <c r="AM67" s="1">
        <f>(AF67*AC66)+(AG67*AC67)+(AH67*AC68)+(AI67*AC70)+(AJ67*AC71)</f>
        <v>0</v>
      </c>
      <c r="AN67" s="176"/>
      <c r="AO67" s="16" t="s">
        <v>58</v>
      </c>
      <c r="AP67" s="16" t="s">
        <v>44</v>
      </c>
      <c r="AQ67" s="16">
        <v>1</v>
      </c>
      <c r="AR67" s="16">
        <f>AQ67*AQ65</f>
        <v>0.33333333333333331</v>
      </c>
      <c r="AS67" s="4"/>
      <c r="AT67" s="11" t="s">
        <v>20</v>
      </c>
      <c r="AU67" s="1">
        <f>AR69</f>
        <v>0.5</v>
      </c>
      <c r="AV67" s="36"/>
      <c r="AW67" s="42" t="s">
        <v>17</v>
      </c>
      <c r="AX67" s="42">
        <f>X65+AM65+AU65</f>
        <v>1.6666666666666667</v>
      </c>
      <c r="AY67" s="50"/>
    </row>
    <row r="68" spans="1:51" ht="45">
      <c r="A68" s="258"/>
      <c r="B68" s="54"/>
      <c r="C68" s="54"/>
      <c r="D68" s="54"/>
      <c r="E68" s="54"/>
      <c r="F68" s="54"/>
      <c r="G68" s="54"/>
      <c r="H68" s="54"/>
      <c r="I68" s="54"/>
      <c r="J68" s="54"/>
      <c r="M68" s="47"/>
      <c r="N68" s="94"/>
      <c r="O68" s="58" t="s">
        <v>23</v>
      </c>
      <c r="P68" s="56" t="s">
        <v>83</v>
      </c>
      <c r="Q68" s="4"/>
      <c r="R68" s="11" t="s">
        <v>21</v>
      </c>
      <c r="S68" s="9">
        <v>0</v>
      </c>
      <c r="T68" s="9">
        <v>-0.5</v>
      </c>
      <c r="U68" s="9">
        <v>0</v>
      </c>
      <c r="V68" s="19"/>
      <c r="W68" s="11" t="s">
        <v>21</v>
      </c>
      <c r="X68" s="1">
        <f>(S68*L64)+(T68*L65)+(U68*L66)</f>
        <v>-0.10000000000000002</v>
      </c>
      <c r="Y68" s="176"/>
      <c r="Z68" s="16" t="s">
        <v>37</v>
      </c>
      <c r="AA68" s="16" t="s">
        <v>44</v>
      </c>
      <c r="AB68" s="16">
        <v>1</v>
      </c>
      <c r="AC68" s="16">
        <f>AB68*AB65</f>
        <v>0.5</v>
      </c>
      <c r="AD68" s="4"/>
      <c r="AE68" s="11" t="s">
        <v>21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4"/>
      <c r="AL68" s="11" t="s">
        <v>21</v>
      </c>
      <c r="AM68" s="1">
        <f>(AF68*AC66)+(AG68*AC67)+(AH68*AC68)+(AI68*AC70)+(AJ68*AC71)</f>
        <v>0</v>
      </c>
      <c r="AN68" s="176"/>
      <c r="AO68" s="15" t="s">
        <v>30</v>
      </c>
      <c r="AP68" s="15">
        <v>1</v>
      </c>
      <c r="AQ68" s="15">
        <f>1/(1+AP68)</f>
        <v>0.5</v>
      </c>
      <c r="AR68" s="15"/>
      <c r="AS68" s="4"/>
      <c r="AT68" s="11" t="s">
        <v>21</v>
      </c>
      <c r="AU68" s="1">
        <f>AR70</f>
        <v>0.5</v>
      </c>
      <c r="AV68" s="36"/>
      <c r="AW68" s="42" t="s">
        <v>18</v>
      </c>
      <c r="AX68" s="42">
        <f>X66+AM66++AU66</f>
        <v>-0.10000000000000003</v>
      </c>
      <c r="AY68" s="50"/>
    </row>
    <row r="69" spans="1:51" ht="30">
      <c r="A69" s="258"/>
      <c r="B69" s="98" t="s">
        <v>6</v>
      </c>
      <c r="C69" s="35">
        <v>3</v>
      </c>
      <c r="D69" s="4"/>
      <c r="E69" s="4"/>
      <c r="F69" s="4"/>
      <c r="G69" s="4"/>
      <c r="H69" s="4"/>
      <c r="I69" s="4"/>
      <c r="J69" s="4"/>
      <c r="M69" s="4"/>
      <c r="N69" s="94"/>
      <c r="O69" s="58" t="s">
        <v>24</v>
      </c>
      <c r="P69" s="56" t="s">
        <v>84</v>
      </c>
      <c r="Q69" s="4"/>
      <c r="R69" s="11" t="s">
        <v>23</v>
      </c>
      <c r="S69" s="9">
        <v>1</v>
      </c>
      <c r="T69" s="9">
        <v>0</v>
      </c>
      <c r="U69" s="9">
        <v>-0.5</v>
      </c>
      <c r="V69" s="19"/>
      <c r="W69" s="11" t="s">
        <v>23</v>
      </c>
      <c r="X69" s="1">
        <f>(S69*L64)+(T69*L65)+(U69*L66)</f>
        <v>0.50000000000000011</v>
      </c>
      <c r="Y69" s="176"/>
      <c r="Z69" s="31" t="s">
        <v>96</v>
      </c>
      <c r="AA69" s="31">
        <v>2</v>
      </c>
      <c r="AB69" s="31">
        <f>1/(1+AA69)</f>
        <v>0.33333333333333331</v>
      </c>
      <c r="AC69" s="31"/>
      <c r="AD69" s="4"/>
      <c r="AE69" s="11" t="s">
        <v>23</v>
      </c>
      <c r="AF69" s="28">
        <v>1</v>
      </c>
      <c r="AG69" s="28">
        <v>0</v>
      </c>
      <c r="AH69" s="28">
        <v>0</v>
      </c>
      <c r="AI69" s="28">
        <v>0</v>
      </c>
      <c r="AJ69" s="28">
        <v>1</v>
      </c>
      <c r="AK69" s="4"/>
      <c r="AL69" s="11" t="s">
        <v>23</v>
      </c>
      <c r="AM69" s="1">
        <f>(AC66*AF69)+(AG69*AC67)+(AC68*AH69)+(AI69*AC70)+(AC71*AJ69)</f>
        <v>0.83333333333333326</v>
      </c>
      <c r="AN69" s="176"/>
      <c r="AO69" s="16" t="s">
        <v>59</v>
      </c>
      <c r="AP69" s="16" t="s">
        <v>44</v>
      </c>
      <c r="AQ69" s="16">
        <v>1</v>
      </c>
      <c r="AR69" s="16">
        <f>AQ69*AQ68</f>
        <v>0.5</v>
      </c>
      <c r="AS69" s="4"/>
      <c r="AT69" s="11" t="s">
        <v>23</v>
      </c>
      <c r="AU69" s="1">
        <f>AR72</f>
        <v>0.25</v>
      </c>
      <c r="AV69" s="36"/>
      <c r="AW69" s="41" t="s">
        <v>19</v>
      </c>
      <c r="AX69" s="41">
        <v>0</v>
      </c>
      <c r="AY69" s="50"/>
    </row>
    <row r="70" spans="1:51">
      <c r="A70" s="258"/>
      <c r="B70" s="53"/>
      <c r="C70" s="53"/>
      <c r="D70" s="53"/>
      <c r="E70" s="53"/>
      <c r="F70" s="53"/>
      <c r="G70" s="53"/>
      <c r="H70" s="53"/>
      <c r="I70" s="53"/>
      <c r="J70" s="53"/>
      <c r="M70" s="26"/>
      <c r="N70" s="94"/>
      <c r="O70" s="4"/>
      <c r="P70" s="4"/>
      <c r="Q70" s="4"/>
      <c r="R70" s="11" t="s">
        <v>24</v>
      </c>
      <c r="S70" s="9">
        <v>-0.5</v>
      </c>
      <c r="T70" s="9">
        <v>0</v>
      </c>
      <c r="U70" s="9">
        <v>1</v>
      </c>
      <c r="V70" s="19"/>
      <c r="W70" s="11" t="s">
        <v>24</v>
      </c>
      <c r="X70" s="1">
        <f>(S70*L64)+(T70*67)+(U70*L66)</f>
        <v>-0.1</v>
      </c>
      <c r="Y70" s="176"/>
      <c r="Z70" s="16" t="s">
        <v>97</v>
      </c>
      <c r="AA70" s="16" t="s">
        <v>44</v>
      </c>
      <c r="AB70" s="16">
        <v>1</v>
      </c>
      <c r="AC70" s="16">
        <f>AB70*AB69</f>
        <v>0.33333333333333331</v>
      </c>
      <c r="AD70" s="4"/>
      <c r="AE70" s="11" t="s">
        <v>24</v>
      </c>
      <c r="AF70" s="28">
        <v>-1</v>
      </c>
      <c r="AG70" s="28">
        <v>0</v>
      </c>
      <c r="AH70" s="28">
        <v>0</v>
      </c>
      <c r="AI70" s="28">
        <v>0</v>
      </c>
      <c r="AJ70" s="28">
        <v>-1</v>
      </c>
      <c r="AK70" s="4"/>
      <c r="AL70" s="11" t="s">
        <v>24</v>
      </c>
      <c r="AM70" s="1">
        <f>(AC66*AF70)+(AC67*AG70)+(AC68*AH70)+(AI70*AC70)+(AC71*AJ70)</f>
        <v>-0.83333333333333326</v>
      </c>
      <c r="AN70" s="176"/>
      <c r="AO70" s="16" t="s">
        <v>60</v>
      </c>
      <c r="AP70" s="16" t="s">
        <v>44</v>
      </c>
      <c r="AQ70" s="16">
        <v>1</v>
      </c>
      <c r="AR70" s="16">
        <f>AQ70*AQ68</f>
        <v>0.5</v>
      </c>
      <c r="AS70" s="4"/>
      <c r="AT70" s="11" t="s">
        <v>24</v>
      </c>
      <c r="AU70" s="1">
        <f>AR73</f>
        <v>0.25</v>
      </c>
      <c r="AV70" s="36"/>
      <c r="AW70" s="42" t="s">
        <v>20</v>
      </c>
      <c r="AX70" s="42">
        <f>X67+AM67+AU67</f>
        <v>0.6</v>
      </c>
      <c r="AY70" s="50"/>
    </row>
    <row r="71" spans="1:51">
      <c r="A71" s="258"/>
      <c r="B71" s="183" t="s">
        <v>14</v>
      </c>
      <c r="C71" s="183"/>
      <c r="D71" s="4"/>
      <c r="E71" s="35" t="s">
        <v>38</v>
      </c>
      <c r="F71" s="35" t="s">
        <v>39</v>
      </c>
      <c r="G71" s="35" t="s">
        <v>40</v>
      </c>
      <c r="H71" s="10" t="s">
        <v>41</v>
      </c>
      <c r="I71" s="10" t="s">
        <v>42</v>
      </c>
      <c r="J71" s="4"/>
      <c r="M71" s="4"/>
      <c r="N71" s="94"/>
      <c r="O71" s="156" t="s">
        <v>112</v>
      </c>
      <c r="P71" s="157"/>
      <c r="Q71" s="4"/>
      <c r="R71" s="33"/>
      <c r="S71" s="25"/>
      <c r="T71" s="25"/>
      <c r="U71" s="25"/>
      <c r="V71" s="30"/>
      <c r="W71" s="29"/>
      <c r="X71" s="29"/>
      <c r="Y71" s="176"/>
      <c r="Z71" s="16" t="s">
        <v>98</v>
      </c>
      <c r="AA71" s="16" t="s">
        <v>44</v>
      </c>
      <c r="AB71" s="16">
        <v>1</v>
      </c>
      <c r="AC71" s="16">
        <f>AB71*AB69</f>
        <v>0.33333333333333331</v>
      </c>
      <c r="AD71" s="4"/>
      <c r="AE71" s="29"/>
      <c r="AF71" s="25"/>
      <c r="AG71" s="25"/>
      <c r="AH71" s="25"/>
      <c r="AI71" s="25"/>
      <c r="AJ71" s="25"/>
      <c r="AK71" s="4"/>
      <c r="AL71" s="29"/>
      <c r="AM71" s="29"/>
      <c r="AN71" s="176"/>
      <c r="AO71" s="15" t="s">
        <v>31</v>
      </c>
      <c r="AP71" s="15">
        <v>3</v>
      </c>
      <c r="AQ71" s="15">
        <f>1/(1+AP71)</f>
        <v>0.25</v>
      </c>
      <c r="AR71" s="15"/>
      <c r="AS71" s="4"/>
      <c r="AT71" s="29"/>
      <c r="AU71" s="29"/>
      <c r="AV71" s="46"/>
      <c r="AW71" s="42" t="s">
        <v>21</v>
      </c>
      <c r="AX71" s="42">
        <f>X68+AM68+AU68</f>
        <v>0.39999999999999997</v>
      </c>
      <c r="AY71" s="50"/>
    </row>
    <row r="72" spans="1:51" ht="30">
      <c r="A72" s="258"/>
      <c r="B72" s="98" t="s">
        <v>7</v>
      </c>
      <c r="C72" s="76">
        <f>SUM(L64*C67,L65*D67,L66*E67)</f>
        <v>3</v>
      </c>
      <c r="D72" s="4"/>
      <c r="E72" s="35">
        <v>1</v>
      </c>
      <c r="F72" s="35">
        <v>3</v>
      </c>
      <c r="G72" s="35">
        <v>5</v>
      </c>
      <c r="H72" s="35">
        <v>7</v>
      </c>
      <c r="I72" s="35">
        <v>9</v>
      </c>
      <c r="J72" s="4"/>
      <c r="M72" s="4"/>
      <c r="N72" s="94"/>
      <c r="O72" s="57" t="s">
        <v>99</v>
      </c>
      <c r="P72" s="56" t="s">
        <v>102</v>
      </c>
      <c r="Q72" s="4"/>
      <c r="R72" s="33"/>
      <c r="S72" s="25"/>
      <c r="T72" s="25"/>
      <c r="U72" s="25"/>
      <c r="V72" s="30"/>
      <c r="W72" s="29"/>
      <c r="X72" s="29"/>
      <c r="Y72" s="176"/>
      <c r="Z72" s="30"/>
      <c r="AA72" s="30"/>
      <c r="AB72" s="30"/>
      <c r="AC72" s="30"/>
      <c r="AD72" s="4"/>
      <c r="AE72" s="29"/>
      <c r="AF72" s="25"/>
      <c r="AG72" s="25"/>
      <c r="AH72" s="25"/>
      <c r="AI72" s="25"/>
      <c r="AJ72" s="25"/>
      <c r="AK72" s="4"/>
      <c r="AL72" s="156" t="s">
        <v>115</v>
      </c>
      <c r="AM72" s="157"/>
      <c r="AN72" s="176"/>
      <c r="AO72" s="16" t="s">
        <v>61</v>
      </c>
      <c r="AP72" s="16" t="s">
        <v>44</v>
      </c>
      <c r="AQ72" s="16">
        <v>1</v>
      </c>
      <c r="AR72" s="16">
        <f>AQ72*AQ71</f>
        <v>0.25</v>
      </c>
      <c r="AS72" s="4"/>
      <c r="AT72" s="29"/>
      <c r="AU72" s="29"/>
      <c r="AV72" s="46"/>
      <c r="AW72" s="41" t="s">
        <v>22</v>
      </c>
      <c r="AX72" s="41">
        <v>0</v>
      </c>
      <c r="AY72" s="50"/>
    </row>
    <row r="73" spans="1:51" ht="30">
      <c r="A73" s="258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26"/>
      <c r="N73" s="94"/>
      <c r="O73" s="57" t="s">
        <v>100</v>
      </c>
      <c r="P73" s="56" t="s">
        <v>103</v>
      </c>
      <c r="Q73" s="4"/>
      <c r="R73" s="4"/>
      <c r="S73" s="18"/>
      <c r="T73" s="18"/>
      <c r="U73" s="18"/>
      <c r="V73" s="19"/>
      <c r="W73" s="4"/>
      <c r="X73" s="4"/>
      <c r="Y73" s="176"/>
      <c r="Z73" s="30"/>
      <c r="AA73" s="30"/>
      <c r="AB73" s="30"/>
      <c r="AC73" s="30"/>
      <c r="AD73" s="4"/>
      <c r="AE73" s="29"/>
      <c r="AF73" s="25"/>
      <c r="AG73" s="25"/>
      <c r="AH73" s="25"/>
      <c r="AI73" s="25"/>
      <c r="AJ73" s="25"/>
      <c r="AK73" s="4"/>
      <c r="AL73" s="58" t="s">
        <v>34</v>
      </c>
      <c r="AM73" s="56" t="s">
        <v>87</v>
      </c>
      <c r="AN73" s="176"/>
      <c r="AO73" s="16" t="s">
        <v>62</v>
      </c>
      <c r="AP73" s="16" t="s">
        <v>44</v>
      </c>
      <c r="AQ73" s="16">
        <v>1</v>
      </c>
      <c r="AR73" s="16">
        <f>AQ73*AQ71</f>
        <v>0.25</v>
      </c>
      <c r="AS73" s="4"/>
      <c r="AT73" s="29"/>
      <c r="AU73" s="29"/>
      <c r="AV73" s="46"/>
      <c r="AW73" s="42" t="s">
        <v>23</v>
      </c>
      <c r="AX73" s="42">
        <f>X69+AM69+AU69</f>
        <v>1.5833333333333335</v>
      </c>
      <c r="AY73" s="50"/>
    </row>
    <row r="74" spans="1:51" ht="30">
      <c r="A74" s="258"/>
      <c r="B74" s="185" t="s">
        <v>11</v>
      </c>
      <c r="C74" s="186"/>
      <c r="D74" s="6" t="s">
        <v>12</v>
      </c>
      <c r="E74" s="6">
        <v>1</v>
      </c>
      <c r="F74" s="6">
        <v>2</v>
      </c>
      <c r="G74" s="6">
        <v>3</v>
      </c>
      <c r="H74" s="6">
        <v>4</v>
      </c>
      <c r="I74" s="6">
        <v>5</v>
      </c>
      <c r="J74" s="6">
        <v>6</v>
      </c>
      <c r="K74" s="6">
        <v>7</v>
      </c>
      <c r="L74" s="6">
        <v>9</v>
      </c>
      <c r="M74" s="6">
        <v>10</v>
      </c>
      <c r="N74" s="94"/>
      <c r="O74" s="57" t="s">
        <v>101</v>
      </c>
      <c r="P74" s="56" t="s">
        <v>104</v>
      </c>
      <c r="Q74" s="4"/>
      <c r="R74" s="4"/>
      <c r="S74" s="18"/>
      <c r="T74" s="18"/>
      <c r="U74" s="18"/>
      <c r="V74" s="4"/>
      <c r="W74" s="4"/>
      <c r="X74" s="4"/>
      <c r="Y74" s="176"/>
      <c r="AB74" s="30"/>
      <c r="AC74" s="30"/>
      <c r="AD74" s="4"/>
      <c r="AE74" s="29"/>
      <c r="AF74" s="25"/>
      <c r="AG74" s="25"/>
      <c r="AH74" s="25"/>
      <c r="AI74" s="25"/>
      <c r="AJ74" s="25"/>
      <c r="AK74" s="4"/>
      <c r="AL74" s="103" t="s">
        <v>35</v>
      </c>
      <c r="AM74" s="84" t="s">
        <v>88</v>
      </c>
      <c r="AN74" s="176"/>
      <c r="AO74" s="19"/>
      <c r="AP74" s="19"/>
      <c r="AQ74" s="19"/>
      <c r="AR74" s="19"/>
      <c r="AS74" s="4"/>
      <c r="AT74" s="29"/>
      <c r="AU74" s="29"/>
      <c r="AV74" s="46"/>
      <c r="AW74" s="42" t="s">
        <v>24</v>
      </c>
      <c r="AX74" s="42">
        <f>X70+AM70+AU70</f>
        <v>-0.68333333333333324</v>
      </c>
      <c r="AY74" s="50"/>
    </row>
    <row r="75" spans="1:51">
      <c r="A75" s="258"/>
      <c r="B75" s="187"/>
      <c r="C75" s="188"/>
      <c r="D75" s="6" t="s">
        <v>13</v>
      </c>
      <c r="E75" s="35">
        <v>0</v>
      </c>
      <c r="F75" s="35">
        <v>0</v>
      </c>
      <c r="G75" s="35">
        <v>0.57999999999999996</v>
      </c>
      <c r="H75" s="35">
        <v>0.9</v>
      </c>
      <c r="I75" s="35">
        <v>1.1200000000000001</v>
      </c>
      <c r="J75" s="35">
        <v>1.24</v>
      </c>
      <c r="K75" s="35">
        <v>1.32</v>
      </c>
      <c r="L75" s="35">
        <v>1.46</v>
      </c>
      <c r="M75" s="35">
        <v>1.49</v>
      </c>
      <c r="N75" s="94"/>
      <c r="Q75" s="4"/>
      <c r="R75" s="4"/>
      <c r="S75" s="18"/>
      <c r="T75" s="18"/>
      <c r="U75" s="18"/>
      <c r="V75" s="4"/>
      <c r="W75" s="4"/>
      <c r="X75" s="4"/>
      <c r="Y75" s="176"/>
      <c r="AB75" s="30"/>
      <c r="AC75" s="30"/>
      <c r="AD75" s="4"/>
      <c r="AE75" s="29"/>
      <c r="AF75" s="25"/>
      <c r="AG75" s="25"/>
      <c r="AH75" s="25"/>
      <c r="AI75" s="25"/>
      <c r="AJ75" s="25"/>
      <c r="AK75" s="4"/>
      <c r="AL75" s="103" t="s">
        <v>36</v>
      </c>
      <c r="AM75" s="84" t="s">
        <v>89</v>
      </c>
      <c r="AN75" s="176"/>
      <c r="AO75" s="30"/>
      <c r="AP75" s="30"/>
      <c r="AQ75" s="30"/>
      <c r="AR75" s="30"/>
      <c r="AS75" s="4"/>
      <c r="AT75" s="29"/>
      <c r="AU75" s="29"/>
      <c r="AV75" s="46"/>
      <c r="AW75" s="41" t="s">
        <v>25</v>
      </c>
      <c r="AX75" s="41">
        <v>0</v>
      </c>
      <c r="AY75" s="50"/>
    </row>
    <row r="76" spans="1:51">
      <c r="A76" s="258"/>
      <c r="B76" s="189" t="s">
        <v>9</v>
      </c>
      <c r="C76" s="190"/>
      <c r="D76" s="7">
        <v>0.57999999999999996</v>
      </c>
      <c r="E76" s="191"/>
      <c r="F76" s="192"/>
      <c r="G76" s="192"/>
      <c r="H76" s="192"/>
      <c r="I76" s="192"/>
      <c r="J76" s="192"/>
      <c r="K76" s="48"/>
      <c r="L76" s="48"/>
      <c r="M76" s="48"/>
      <c r="N76" s="94"/>
      <c r="Q76" s="4"/>
      <c r="R76" s="4"/>
      <c r="S76" s="18"/>
      <c r="T76" s="18"/>
      <c r="U76" s="18"/>
      <c r="V76" s="4"/>
      <c r="W76" s="4"/>
      <c r="X76" s="4"/>
      <c r="Y76" s="176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103" t="s">
        <v>37</v>
      </c>
      <c r="AM76" s="84" t="s">
        <v>90</v>
      </c>
      <c r="AN76" s="176"/>
      <c r="AO76" s="156" t="s">
        <v>113</v>
      </c>
      <c r="AP76" s="157"/>
      <c r="AQ76" s="4"/>
      <c r="AR76" s="4"/>
      <c r="AS76" s="4"/>
      <c r="AT76" s="4"/>
      <c r="AU76" s="4"/>
      <c r="AV76" s="46"/>
      <c r="AW76" s="4"/>
      <c r="AX76" s="4"/>
      <c r="AY76" s="50"/>
    </row>
    <row r="77" spans="1:51" ht="30">
      <c r="A77" s="258"/>
      <c r="B77" s="52"/>
      <c r="C77" s="52"/>
      <c r="D77" s="52"/>
      <c r="E77" s="52"/>
      <c r="H77" s="52"/>
      <c r="I77" s="52"/>
      <c r="J77" s="52"/>
      <c r="K77" s="52"/>
      <c r="L77" s="52"/>
      <c r="M77" s="47"/>
      <c r="N77" s="94"/>
      <c r="Q77" s="4"/>
      <c r="R77" s="4"/>
      <c r="S77" s="18"/>
      <c r="T77" s="18"/>
      <c r="U77" s="18"/>
      <c r="V77" s="4"/>
      <c r="W77" s="4"/>
      <c r="X77" s="4"/>
      <c r="Y77" s="176"/>
      <c r="Z77" s="4"/>
      <c r="AC77" s="4"/>
      <c r="AD77" s="4"/>
      <c r="AE77" s="4"/>
      <c r="AF77" s="4"/>
      <c r="AG77" s="4"/>
      <c r="AH77" s="4"/>
      <c r="AI77" s="4"/>
      <c r="AJ77" s="4"/>
      <c r="AK77" s="4"/>
      <c r="AL77" s="58" t="s">
        <v>96</v>
      </c>
      <c r="AM77" s="56" t="s">
        <v>91</v>
      </c>
      <c r="AN77" s="176"/>
      <c r="AO77" s="44" t="s">
        <v>29</v>
      </c>
      <c r="AP77" s="44" t="s">
        <v>76</v>
      </c>
      <c r="AQ77" s="4"/>
      <c r="AR77" s="4"/>
      <c r="AS77" s="4"/>
      <c r="AT77" s="4"/>
      <c r="AU77" s="4"/>
      <c r="AV77" s="46"/>
      <c r="AW77" s="4"/>
      <c r="AX77" s="4"/>
      <c r="AY77" s="50"/>
    </row>
    <row r="78" spans="1:51" ht="30">
      <c r="A78" s="258"/>
      <c r="B78" s="161" t="s">
        <v>15</v>
      </c>
      <c r="C78" s="161"/>
      <c r="D78" s="161"/>
      <c r="E78" s="4"/>
      <c r="H78" s="4"/>
      <c r="I78" s="4"/>
      <c r="J78" s="4"/>
      <c r="K78" s="4"/>
      <c r="L78" s="4"/>
      <c r="M78" s="4"/>
      <c r="N78" s="94"/>
      <c r="Q78" s="4"/>
      <c r="R78" s="4"/>
      <c r="S78" s="18"/>
      <c r="T78" s="18"/>
      <c r="U78" s="18"/>
      <c r="V78" s="4"/>
      <c r="W78" s="4"/>
      <c r="X78" s="4"/>
      <c r="Y78" s="176"/>
      <c r="Z78" s="227" t="s">
        <v>182</v>
      </c>
      <c r="AA78" s="228"/>
      <c r="AC78" s="4"/>
      <c r="AD78" s="4"/>
      <c r="AE78" s="4"/>
      <c r="AF78" s="4"/>
      <c r="AG78" s="4"/>
      <c r="AH78" s="4"/>
      <c r="AI78" s="4"/>
      <c r="AJ78" s="4"/>
      <c r="AK78" s="4"/>
      <c r="AL78" s="103" t="s">
        <v>97</v>
      </c>
      <c r="AM78" s="84" t="s">
        <v>92</v>
      </c>
      <c r="AN78" s="176"/>
      <c r="AO78" s="44" t="s">
        <v>30</v>
      </c>
      <c r="AP78" s="44" t="s">
        <v>79</v>
      </c>
      <c r="AQ78" s="4"/>
      <c r="AR78" s="4"/>
      <c r="AS78" s="4"/>
      <c r="AT78" s="4"/>
      <c r="AU78" s="4"/>
      <c r="AV78" s="46"/>
      <c r="AW78" s="4"/>
      <c r="AX78" s="4"/>
      <c r="AY78" s="50"/>
    </row>
    <row r="79" spans="1:51" ht="30">
      <c r="A79" s="258"/>
      <c r="B79" s="5" t="s">
        <v>10</v>
      </c>
      <c r="C79" s="8">
        <f>(C72-3)/3</f>
        <v>0</v>
      </c>
      <c r="D79" s="77">
        <f>C79*100</f>
        <v>0</v>
      </c>
      <c r="E79" s="4"/>
      <c r="H79" s="4"/>
      <c r="I79" s="4"/>
      <c r="J79" s="4"/>
      <c r="K79" s="4"/>
      <c r="L79" s="4"/>
      <c r="M79" s="4"/>
      <c r="N79" s="94"/>
      <c r="Q79" s="4"/>
      <c r="R79" s="4"/>
      <c r="S79" s="18"/>
      <c r="T79" s="18"/>
      <c r="U79" s="18"/>
      <c r="V79" s="4"/>
      <c r="W79" s="4"/>
      <c r="X79" s="4"/>
      <c r="Y79" s="176"/>
      <c r="Z79" s="225" t="s">
        <v>268</v>
      </c>
      <c r="AA79" s="226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103" t="s">
        <v>98</v>
      </c>
      <c r="AM79" s="84" t="s">
        <v>93</v>
      </c>
      <c r="AN79" s="176"/>
      <c r="AO79" s="44" t="s">
        <v>31</v>
      </c>
      <c r="AP79" s="44" t="s">
        <v>82</v>
      </c>
      <c r="AQ79" s="4"/>
      <c r="AR79" s="4"/>
      <c r="AS79" s="4"/>
      <c r="AT79" s="4"/>
      <c r="AU79" s="4"/>
      <c r="AV79" s="46"/>
      <c r="AW79" s="4"/>
      <c r="AX79" s="4"/>
      <c r="AY79" s="50"/>
    </row>
    <row r="80" spans="1:51">
      <c r="A80" s="259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96"/>
      <c r="N80" s="49"/>
      <c r="O80" s="96"/>
      <c r="P80" s="96"/>
      <c r="Q80" s="96"/>
      <c r="R80" s="96"/>
      <c r="S80" s="79"/>
      <c r="T80" s="79"/>
      <c r="U80" s="79"/>
      <c r="V80" s="96"/>
      <c r="W80" s="96"/>
      <c r="X80" s="96"/>
      <c r="Y80" s="177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51"/>
    </row>
    <row r="82" spans="1:51" ht="20">
      <c r="A82" s="257"/>
      <c r="B82" s="168" t="s">
        <v>165</v>
      </c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  <c r="AY82" s="169"/>
    </row>
    <row r="83" spans="1:51" ht="20">
      <c r="A83" s="258"/>
      <c r="B83" s="35" t="s">
        <v>0</v>
      </c>
      <c r="C83" s="35" t="s">
        <v>1</v>
      </c>
      <c r="D83" s="35" t="s">
        <v>2</v>
      </c>
      <c r="E83" s="35" t="s">
        <v>3</v>
      </c>
      <c r="F83" s="170" t="s">
        <v>8</v>
      </c>
      <c r="G83" s="35" t="s">
        <v>0</v>
      </c>
      <c r="H83" s="35" t="s">
        <v>1</v>
      </c>
      <c r="I83" s="35" t="s">
        <v>2</v>
      </c>
      <c r="J83" s="35" t="s">
        <v>3</v>
      </c>
      <c r="K83" s="35" t="s">
        <v>4</v>
      </c>
      <c r="L83" s="10" t="s">
        <v>5</v>
      </c>
      <c r="M83" s="23"/>
      <c r="N83" s="94"/>
      <c r="O83" s="156" t="s">
        <v>114</v>
      </c>
      <c r="P83" s="157"/>
      <c r="Q83" s="3"/>
      <c r="R83" s="171" t="s">
        <v>46</v>
      </c>
      <c r="S83" s="172"/>
      <c r="T83" s="172"/>
      <c r="U83" s="173"/>
      <c r="V83" s="3"/>
      <c r="W83" s="174" t="s">
        <v>52</v>
      </c>
      <c r="X83" s="175"/>
      <c r="Y83" s="176"/>
      <c r="Z83" s="178" t="s">
        <v>48</v>
      </c>
      <c r="AA83" s="179"/>
      <c r="AB83" s="179"/>
      <c r="AC83" s="180"/>
      <c r="AD83" s="3"/>
      <c r="AE83" s="178" t="s">
        <v>54</v>
      </c>
      <c r="AF83" s="179"/>
      <c r="AG83" s="179"/>
      <c r="AH83" s="179"/>
      <c r="AI83" s="179"/>
      <c r="AJ83" s="180"/>
      <c r="AK83" s="3"/>
      <c r="AL83" s="174" t="s">
        <v>55</v>
      </c>
      <c r="AM83" s="175"/>
      <c r="AN83" s="176"/>
      <c r="AO83" s="178" t="s">
        <v>49</v>
      </c>
      <c r="AP83" s="179"/>
      <c r="AQ83" s="179"/>
      <c r="AR83" s="180"/>
      <c r="AS83" s="4"/>
      <c r="AT83" s="174" t="s">
        <v>51</v>
      </c>
      <c r="AU83" s="175"/>
      <c r="AV83" s="36"/>
      <c r="AW83" s="174" t="s">
        <v>27</v>
      </c>
      <c r="AX83" s="175"/>
      <c r="AY83" s="50"/>
    </row>
    <row r="84" spans="1:51" ht="30">
      <c r="A84" s="258"/>
      <c r="B84" s="35" t="s">
        <v>1</v>
      </c>
      <c r="C84" s="2">
        <v>1</v>
      </c>
      <c r="D84" s="37">
        <v>3</v>
      </c>
      <c r="E84" s="37">
        <v>3</v>
      </c>
      <c r="F84" s="170"/>
      <c r="G84" s="35" t="s">
        <v>1</v>
      </c>
      <c r="H84" s="38">
        <f>C84/C87</f>
        <v>0.60000000000000009</v>
      </c>
      <c r="I84" s="37">
        <f>D84/D87</f>
        <v>0.6</v>
      </c>
      <c r="J84" s="37">
        <f>E84/E87</f>
        <v>0.6</v>
      </c>
      <c r="K84" s="37">
        <f>SUM(H84:J84)</f>
        <v>1.8000000000000003</v>
      </c>
      <c r="L84" s="2">
        <f>K84/C89</f>
        <v>0.60000000000000009</v>
      </c>
      <c r="M84" s="24"/>
      <c r="N84" s="94"/>
      <c r="O84" s="58" t="s">
        <v>17</v>
      </c>
      <c r="P84" s="56" t="s">
        <v>78</v>
      </c>
      <c r="Q84" s="18"/>
      <c r="R84" s="17" t="s">
        <v>26</v>
      </c>
      <c r="S84" s="35" t="s">
        <v>1</v>
      </c>
      <c r="T84" s="35" t="s">
        <v>2</v>
      </c>
      <c r="U84" s="35" t="s">
        <v>3</v>
      </c>
      <c r="V84" s="13"/>
      <c r="W84" s="32" t="s">
        <v>26</v>
      </c>
      <c r="X84" s="97" t="s">
        <v>53</v>
      </c>
      <c r="Y84" s="176"/>
      <c r="Z84" s="35" t="s">
        <v>32</v>
      </c>
      <c r="AA84" s="98" t="s">
        <v>47</v>
      </c>
      <c r="AB84" s="178" t="s">
        <v>43</v>
      </c>
      <c r="AC84" s="180"/>
      <c r="AD84" s="4"/>
      <c r="AE84" s="10" t="s">
        <v>26</v>
      </c>
      <c r="AF84" s="35" t="s">
        <v>35</v>
      </c>
      <c r="AG84" s="35" t="s">
        <v>36</v>
      </c>
      <c r="AH84" s="35" t="s">
        <v>37</v>
      </c>
      <c r="AI84" s="35" t="s">
        <v>97</v>
      </c>
      <c r="AJ84" s="35" t="s">
        <v>98</v>
      </c>
      <c r="AK84" s="4"/>
      <c r="AL84" s="10" t="s">
        <v>26</v>
      </c>
      <c r="AM84" s="97" t="s">
        <v>53</v>
      </c>
      <c r="AN84" s="176"/>
      <c r="AO84" s="10" t="s">
        <v>28</v>
      </c>
      <c r="AP84" s="10" t="s">
        <v>47</v>
      </c>
      <c r="AQ84" s="181" t="s">
        <v>43</v>
      </c>
      <c r="AR84" s="182"/>
      <c r="AS84" s="4"/>
      <c r="AT84" s="35" t="s">
        <v>26</v>
      </c>
      <c r="AU84" s="97" t="s">
        <v>53</v>
      </c>
      <c r="AV84" s="36"/>
      <c r="AW84" s="98" t="s">
        <v>26</v>
      </c>
      <c r="AX84" s="98" t="s">
        <v>50</v>
      </c>
      <c r="AY84" s="50"/>
    </row>
    <row r="85" spans="1:51">
      <c r="A85" s="258"/>
      <c r="B85" s="35" t="s">
        <v>2</v>
      </c>
      <c r="C85" s="37">
        <f>1/D84</f>
        <v>0.33333333333333331</v>
      </c>
      <c r="D85" s="2">
        <v>1</v>
      </c>
      <c r="E85" s="37">
        <v>1</v>
      </c>
      <c r="F85" s="170"/>
      <c r="G85" s="35" t="s">
        <v>2</v>
      </c>
      <c r="H85" s="37">
        <f>C85/C87</f>
        <v>0.2</v>
      </c>
      <c r="I85" s="38">
        <f>D85/D87</f>
        <v>0.2</v>
      </c>
      <c r="J85" s="37">
        <f>E85/E87</f>
        <v>0.2</v>
      </c>
      <c r="K85" s="37">
        <f>SUM(H85:J85)</f>
        <v>0.60000000000000009</v>
      </c>
      <c r="L85" s="2">
        <f>K85/C89</f>
        <v>0.20000000000000004</v>
      </c>
      <c r="M85" s="24"/>
      <c r="N85" s="94"/>
      <c r="O85" s="58" t="s">
        <v>18</v>
      </c>
      <c r="P85" s="56" t="s">
        <v>77</v>
      </c>
      <c r="Q85" s="18"/>
      <c r="R85" s="11" t="s">
        <v>17</v>
      </c>
      <c r="S85" s="9">
        <v>1</v>
      </c>
      <c r="T85" s="9">
        <v>-0.5</v>
      </c>
      <c r="U85" s="9">
        <v>0</v>
      </c>
      <c r="V85" s="3"/>
      <c r="W85" s="11" t="s">
        <v>17</v>
      </c>
      <c r="X85" s="1">
        <f>(S85*L84)+(T85*L85)+(U85*L86)</f>
        <v>0.50000000000000011</v>
      </c>
      <c r="Y85" s="176"/>
      <c r="Z85" s="15" t="s">
        <v>34</v>
      </c>
      <c r="AA85" s="15">
        <v>1</v>
      </c>
      <c r="AB85" s="15">
        <f>1/(1+AA85)</f>
        <v>0.5</v>
      </c>
      <c r="AC85" s="15"/>
      <c r="AD85" s="4"/>
      <c r="AE85" s="11" t="s">
        <v>17</v>
      </c>
      <c r="AF85" s="28">
        <v>1</v>
      </c>
      <c r="AG85" s="28">
        <v>0</v>
      </c>
      <c r="AH85" s="28">
        <v>0</v>
      </c>
      <c r="AI85" s="28">
        <v>0</v>
      </c>
      <c r="AJ85" s="28">
        <v>1</v>
      </c>
      <c r="AK85" s="4"/>
      <c r="AL85" s="11" t="s">
        <v>17</v>
      </c>
      <c r="AM85" s="1">
        <f>(AF85*AC86)+(AG85*AC87)+(AC88*AH85)+(AI85*AC90)+(AC91*AJ85)</f>
        <v>0.83333333333333326</v>
      </c>
      <c r="AN85" s="176"/>
      <c r="AO85" s="15" t="s">
        <v>29</v>
      </c>
      <c r="AP85" s="15">
        <v>3</v>
      </c>
      <c r="AQ85" s="15">
        <f>1/(1+AP85)</f>
        <v>0.25</v>
      </c>
      <c r="AR85" s="15"/>
      <c r="AS85" s="4"/>
      <c r="AT85" s="11" t="s">
        <v>17</v>
      </c>
      <c r="AU85" s="1">
        <f>AR86</f>
        <v>0.25</v>
      </c>
      <c r="AV85" s="36"/>
      <c r="AW85" s="40" t="s">
        <v>63</v>
      </c>
      <c r="AX85" s="40">
        <v>0</v>
      </c>
      <c r="AY85" s="50"/>
    </row>
    <row r="86" spans="1:51" ht="30">
      <c r="A86" s="258"/>
      <c r="B86" s="35" t="s">
        <v>3</v>
      </c>
      <c r="C86" s="37">
        <f>1/E84</f>
        <v>0.33333333333333331</v>
      </c>
      <c r="D86" s="37">
        <f>1/E85</f>
        <v>1</v>
      </c>
      <c r="E86" s="2">
        <v>1</v>
      </c>
      <c r="F86" s="170"/>
      <c r="G86" s="35" t="s">
        <v>3</v>
      </c>
      <c r="H86" s="37">
        <f>C86/C87</f>
        <v>0.2</v>
      </c>
      <c r="I86" s="37">
        <f>D86/D87</f>
        <v>0.2</v>
      </c>
      <c r="J86" s="38">
        <f>E86/E87</f>
        <v>0.2</v>
      </c>
      <c r="K86" s="37">
        <f>SUM(H86:J86)</f>
        <v>0.60000000000000009</v>
      </c>
      <c r="L86" s="2">
        <f>K86/C89</f>
        <v>0.20000000000000004</v>
      </c>
      <c r="M86" s="24"/>
      <c r="N86" s="94"/>
      <c r="O86" s="58" t="s">
        <v>20</v>
      </c>
      <c r="P86" s="56" t="s">
        <v>80</v>
      </c>
      <c r="Q86" s="18"/>
      <c r="R86" s="11" t="s">
        <v>18</v>
      </c>
      <c r="S86" s="9">
        <v>-0.5</v>
      </c>
      <c r="T86" s="9">
        <v>1</v>
      </c>
      <c r="U86" s="9">
        <v>0</v>
      </c>
      <c r="V86" s="19"/>
      <c r="W86" s="11" t="s">
        <v>18</v>
      </c>
      <c r="X86" s="1">
        <f>(S86*L84)+(T86*L85)+(U86*L86)</f>
        <v>-0.1</v>
      </c>
      <c r="Y86" s="176"/>
      <c r="Z86" s="16" t="s">
        <v>35</v>
      </c>
      <c r="AA86" s="16" t="s">
        <v>44</v>
      </c>
      <c r="AB86" s="16">
        <v>1</v>
      </c>
      <c r="AC86" s="16">
        <f>AB86*AB85</f>
        <v>0.5</v>
      </c>
      <c r="AD86" s="4"/>
      <c r="AE86" s="11" t="s">
        <v>18</v>
      </c>
      <c r="AF86" s="28">
        <v>-1</v>
      </c>
      <c r="AG86" s="28">
        <v>0</v>
      </c>
      <c r="AH86" s="28">
        <v>1</v>
      </c>
      <c r="AI86" s="28">
        <v>0</v>
      </c>
      <c r="AJ86" s="28">
        <v>-1</v>
      </c>
      <c r="AK86" s="4"/>
      <c r="AL86" s="11" t="s">
        <v>18</v>
      </c>
      <c r="AM86" s="1">
        <f>(AF86*AC86)+(AG86*AC87)+(AC88*AH86)+(AI86*AC90)+(AC91*AJ86)</f>
        <v>-0.33333333333333331</v>
      </c>
      <c r="AN86" s="176"/>
      <c r="AO86" s="16" t="s">
        <v>45</v>
      </c>
      <c r="AP86" s="16" t="s">
        <v>44</v>
      </c>
      <c r="AQ86" s="16">
        <v>1</v>
      </c>
      <c r="AR86" s="16">
        <f>AQ86*AQ85</f>
        <v>0.25</v>
      </c>
      <c r="AS86" s="4"/>
      <c r="AT86" s="11" t="s">
        <v>18</v>
      </c>
      <c r="AU86" s="1">
        <f>AR87</f>
        <v>0.25</v>
      </c>
      <c r="AV86" s="36"/>
      <c r="AW86" s="40" t="s">
        <v>16</v>
      </c>
      <c r="AX86" s="41">
        <v>0</v>
      </c>
      <c r="AY86" s="50"/>
    </row>
    <row r="87" spans="1:51">
      <c r="A87" s="258"/>
      <c r="B87" s="97" t="s">
        <v>4</v>
      </c>
      <c r="C87" s="39">
        <f>SUM(C84:C86)</f>
        <v>1.6666666666666665</v>
      </c>
      <c r="D87" s="39">
        <f>SUM(D84:D86)</f>
        <v>5</v>
      </c>
      <c r="E87" s="39">
        <f>SUM(E84:E86)</f>
        <v>5</v>
      </c>
      <c r="F87" s="170"/>
      <c r="G87" s="97" t="s">
        <v>4</v>
      </c>
      <c r="H87" s="39">
        <f>SUM(H84:H86)</f>
        <v>1</v>
      </c>
      <c r="I87" s="39">
        <f>SUM(I84:I86)</f>
        <v>1</v>
      </c>
      <c r="J87" s="39">
        <f>SUM(J84:J86)</f>
        <v>1</v>
      </c>
      <c r="K87" s="39">
        <f>SUM(K84:K86)</f>
        <v>3.0000000000000004</v>
      </c>
      <c r="L87" s="39">
        <f>SUM(L84:L86)</f>
        <v>1.0000000000000002</v>
      </c>
      <c r="M87" s="25"/>
      <c r="N87" s="94"/>
      <c r="O87" s="58" t="s">
        <v>21</v>
      </c>
      <c r="P87" s="56" t="s">
        <v>81</v>
      </c>
      <c r="Q87" s="18"/>
      <c r="R87" s="11" t="s">
        <v>20</v>
      </c>
      <c r="S87" s="9">
        <v>0</v>
      </c>
      <c r="T87" s="9">
        <v>0.5</v>
      </c>
      <c r="U87" s="9">
        <v>0</v>
      </c>
      <c r="V87" s="19"/>
      <c r="W87" s="11" t="s">
        <v>20</v>
      </c>
      <c r="X87" s="1">
        <f>(S87*L84)+(T87*L85)+(U87*L86)</f>
        <v>0.10000000000000002</v>
      </c>
      <c r="Y87" s="176"/>
      <c r="Z87" s="16" t="s">
        <v>36</v>
      </c>
      <c r="AA87" s="16" t="s">
        <v>44</v>
      </c>
      <c r="AB87" s="16">
        <v>1</v>
      </c>
      <c r="AC87" s="16">
        <f>AB87*AB85</f>
        <v>0.5</v>
      </c>
      <c r="AD87" s="4"/>
      <c r="AE87" s="11" t="s">
        <v>20</v>
      </c>
      <c r="AF87" s="28">
        <v>0</v>
      </c>
      <c r="AG87" s="28">
        <v>0</v>
      </c>
      <c r="AH87" s="28">
        <v>0</v>
      </c>
      <c r="AI87" s="28">
        <v>0</v>
      </c>
      <c r="AJ87" s="28">
        <v>0</v>
      </c>
      <c r="AK87" s="4"/>
      <c r="AL87" s="11" t="s">
        <v>20</v>
      </c>
      <c r="AM87" s="1">
        <f>(AF87*AC86)+(AG87*AC87)+(AH87*AC88)+(AI87*AC90)+(AJ87*AC91)</f>
        <v>0</v>
      </c>
      <c r="AN87" s="176"/>
      <c r="AO87" s="16" t="s">
        <v>58</v>
      </c>
      <c r="AP87" s="16" t="s">
        <v>44</v>
      </c>
      <c r="AQ87" s="16">
        <v>1</v>
      </c>
      <c r="AR87" s="16">
        <f>AQ87*AQ85</f>
        <v>0.25</v>
      </c>
      <c r="AS87" s="4"/>
      <c r="AT87" s="11" t="s">
        <v>20</v>
      </c>
      <c r="AU87" s="1">
        <f>AR89</f>
        <v>0.33333333333333331</v>
      </c>
      <c r="AV87" s="36"/>
      <c r="AW87" s="42" t="s">
        <v>17</v>
      </c>
      <c r="AX87" s="42">
        <f>X85+AM85+AU85</f>
        <v>1.5833333333333335</v>
      </c>
      <c r="AY87" s="50"/>
    </row>
    <row r="88" spans="1:51" ht="45">
      <c r="A88" s="258"/>
      <c r="B88" s="54"/>
      <c r="C88" s="54"/>
      <c r="D88" s="54"/>
      <c r="E88" s="54"/>
      <c r="F88" s="54"/>
      <c r="G88" s="54"/>
      <c r="H88" s="54"/>
      <c r="I88" s="54"/>
      <c r="J88" s="54"/>
      <c r="M88" s="47"/>
      <c r="N88" s="94"/>
      <c r="O88" s="58" t="s">
        <v>23</v>
      </c>
      <c r="P88" s="56" t="s">
        <v>83</v>
      </c>
      <c r="Q88" s="4"/>
      <c r="R88" s="11" t="s">
        <v>21</v>
      </c>
      <c r="S88" s="9">
        <v>0</v>
      </c>
      <c r="T88" s="9">
        <v>-0.5</v>
      </c>
      <c r="U88" s="9">
        <v>0</v>
      </c>
      <c r="V88" s="19"/>
      <c r="W88" s="11" t="s">
        <v>21</v>
      </c>
      <c r="X88" s="1">
        <f>(S88*L84)+(T88*L85)+(U88*L86)</f>
        <v>-0.10000000000000002</v>
      </c>
      <c r="Y88" s="176"/>
      <c r="Z88" s="16" t="s">
        <v>37</v>
      </c>
      <c r="AA88" s="16" t="s">
        <v>44</v>
      </c>
      <c r="AB88" s="16">
        <v>1</v>
      </c>
      <c r="AC88" s="16">
        <f>AB88*AB85</f>
        <v>0.5</v>
      </c>
      <c r="AD88" s="4"/>
      <c r="AE88" s="11" t="s">
        <v>21</v>
      </c>
      <c r="AF88" s="28">
        <v>0</v>
      </c>
      <c r="AG88" s="28">
        <v>0</v>
      </c>
      <c r="AH88" s="28">
        <v>0</v>
      </c>
      <c r="AI88" s="28">
        <v>0</v>
      </c>
      <c r="AJ88" s="28">
        <v>0</v>
      </c>
      <c r="AK88" s="4"/>
      <c r="AL88" s="11" t="s">
        <v>21</v>
      </c>
      <c r="AM88" s="1">
        <f>(AF88*AC86)+(AG88*AC87)+(AH88*AC88)+(AI88*AC90)+(AJ88*AC91)</f>
        <v>0</v>
      </c>
      <c r="AN88" s="176"/>
      <c r="AO88" s="15" t="s">
        <v>30</v>
      </c>
      <c r="AP88" s="15">
        <v>2</v>
      </c>
      <c r="AQ88" s="15">
        <f>1/(1+AP88)</f>
        <v>0.33333333333333331</v>
      </c>
      <c r="AR88" s="15"/>
      <c r="AS88" s="4"/>
      <c r="AT88" s="11" t="s">
        <v>21</v>
      </c>
      <c r="AU88" s="1">
        <f>AR90</f>
        <v>0.33333333333333331</v>
      </c>
      <c r="AV88" s="36"/>
      <c r="AW88" s="42" t="s">
        <v>18</v>
      </c>
      <c r="AX88" s="42">
        <f>X86+AM86++AU86</f>
        <v>-0.18333333333333335</v>
      </c>
      <c r="AY88" s="50"/>
    </row>
    <row r="89" spans="1:51" ht="30">
      <c r="A89" s="258"/>
      <c r="B89" s="98" t="s">
        <v>6</v>
      </c>
      <c r="C89" s="35">
        <v>3</v>
      </c>
      <c r="D89" s="4"/>
      <c r="E89" s="4"/>
      <c r="F89" s="4"/>
      <c r="G89" s="4"/>
      <c r="H89" s="4"/>
      <c r="I89" s="4"/>
      <c r="J89" s="4"/>
      <c r="M89" s="4"/>
      <c r="N89" s="94"/>
      <c r="O89" s="58" t="s">
        <v>24</v>
      </c>
      <c r="P89" s="56" t="s">
        <v>84</v>
      </c>
      <c r="Q89" s="4"/>
      <c r="R89" s="11" t="s">
        <v>23</v>
      </c>
      <c r="S89" s="9">
        <v>1</v>
      </c>
      <c r="T89" s="9">
        <v>0</v>
      </c>
      <c r="U89" s="9">
        <v>-0.5</v>
      </c>
      <c r="V89" s="19"/>
      <c r="W89" s="11" t="s">
        <v>23</v>
      </c>
      <c r="X89" s="1">
        <f>(S89*L84)+(T89*L85)+(U89*L86)</f>
        <v>0.50000000000000011</v>
      </c>
      <c r="Y89" s="176"/>
      <c r="Z89" s="31" t="s">
        <v>96</v>
      </c>
      <c r="AA89" s="31">
        <v>2</v>
      </c>
      <c r="AB89" s="31">
        <f>1/(1+AA89)</f>
        <v>0.33333333333333331</v>
      </c>
      <c r="AC89" s="31"/>
      <c r="AD89" s="4"/>
      <c r="AE89" s="11" t="s">
        <v>23</v>
      </c>
      <c r="AF89" s="28">
        <v>1</v>
      </c>
      <c r="AG89" s="28">
        <v>0</v>
      </c>
      <c r="AH89" s="28">
        <v>0</v>
      </c>
      <c r="AI89" s="28">
        <v>0</v>
      </c>
      <c r="AJ89" s="28">
        <v>1</v>
      </c>
      <c r="AK89" s="4"/>
      <c r="AL89" s="11" t="s">
        <v>23</v>
      </c>
      <c r="AM89" s="1">
        <f>(AC86*AF89)+(AG89*AC87)+(AC88*AH89)+(AI89*AC90)+(AC91*AJ89)</f>
        <v>0.83333333333333326</v>
      </c>
      <c r="AN89" s="176"/>
      <c r="AO89" s="16" t="s">
        <v>59</v>
      </c>
      <c r="AP89" s="16" t="s">
        <v>44</v>
      </c>
      <c r="AQ89" s="16">
        <v>1</v>
      </c>
      <c r="AR89" s="16">
        <f>AQ89*AQ88</f>
        <v>0.33333333333333331</v>
      </c>
      <c r="AS89" s="4"/>
      <c r="AT89" s="11" t="s">
        <v>23</v>
      </c>
      <c r="AU89" s="1">
        <f>AR92</f>
        <v>0.5</v>
      </c>
      <c r="AV89" s="36"/>
      <c r="AW89" s="41" t="s">
        <v>19</v>
      </c>
      <c r="AX89" s="41">
        <v>0</v>
      </c>
      <c r="AY89" s="50"/>
    </row>
    <row r="90" spans="1:51">
      <c r="A90" s="258"/>
      <c r="B90" s="53"/>
      <c r="C90" s="53"/>
      <c r="D90" s="53"/>
      <c r="E90" s="53"/>
      <c r="F90" s="53"/>
      <c r="G90" s="53"/>
      <c r="H90" s="53"/>
      <c r="I90" s="53"/>
      <c r="J90" s="53"/>
      <c r="M90" s="26"/>
      <c r="N90" s="94"/>
      <c r="O90" s="4"/>
      <c r="P90" s="4"/>
      <c r="Q90" s="4"/>
      <c r="R90" s="11" t="s">
        <v>24</v>
      </c>
      <c r="S90" s="9">
        <v>-0.5</v>
      </c>
      <c r="T90" s="9">
        <v>0</v>
      </c>
      <c r="U90" s="9">
        <v>1</v>
      </c>
      <c r="V90" s="19"/>
      <c r="W90" s="11" t="s">
        <v>24</v>
      </c>
      <c r="X90" s="1">
        <f>(S90*L84)+(T90*67)+(U90*L86)</f>
        <v>-0.1</v>
      </c>
      <c r="Y90" s="176"/>
      <c r="Z90" s="16" t="s">
        <v>97</v>
      </c>
      <c r="AA90" s="16" t="s">
        <v>44</v>
      </c>
      <c r="AB90" s="16">
        <v>1</v>
      </c>
      <c r="AC90" s="16">
        <f>AB90*AB89</f>
        <v>0.33333333333333331</v>
      </c>
      <c r="AD90" s="4"/>
      <c r="AE90" s="11" t="s">
        <v>24</v>
      </c>
      <c r="AF90" s="28">
        <v>-1</v>
      </c>
      <c r="AG90" s="28">
        <v>0</v>
      </c>
      <c r="AH90" s="28">
        <v>0</v>
      </c>
      <c r="AI90" s="28">
        <v>0</v>
      </c>
      <c r="AJ90" s="28">
        <v>-1</v>
      </c>
      <c r="AK90" s="4"/>
      <c r="AL90" s="11" t="s">
        <v>24</v>
      </c>
      <c r="AM90" s="1">
        <f>(AC86*AF90)+(AC87*AG90)+(AC88*AH90)+(AI90*AC90)+(AC91*AJ90)</f>
        <v>-0.83333333333333326</v>
      </c>
      <c r="AN90" s="176"/>
      <c r="AO90" s="16" t="s">
        <v>60</v>
      </c>
      <c r="AP90" s="16" t="s">
        <v>44</v>
      </c>
      <c r="AQ90" s="16">
        <v>1</v>
      </c>
      <c r="AR90" s="16">
        <f>AQ90*AQ88</f>
        <v>0.33333333333333331</v>
      </c>
      <c r="AS90" s="4"/>
      <c r="AT90" s="11" t="s">
        <v>24</v>
      </c>
      <c r="AU90" s="1">
        <f>AR93</f>
        <v>0.5</v>
      </c>
      <c r="AV90" s="36"/>
      <c r="AW90" s="42" t="s">
        <v>20</v>
      </c>
      <c r="AX90" s="42">
        <f>X87+AM87+AU87</f>
        <v>0.43333333333333335</v>
      </c>
      <c r="AY90" s="50"/>
    </row>
    <row r="91" spans="1:51">
      <c r="A91" s="258"/>
      <c r="B91" s="183" t="s">
        <v>14</v>
      </c>
      <c r="C91" s="183"/>
      <c r="D91" s="4"/>
      <c r="E91" s="35" t="s">
        <v>38</v>
      </c>
      <c r="F91" s="35" t="s">
        <v>39</v>
      </c>
      <c r="G91" s="35" t="s">
        <v>40</v>
      </c>
      <c r="H91" s="10" t="s">
        <v>41</v>
      </c>
      <c r="I91" s="10" t="s">
        <v>42</v>
      </c>
      <c r="J91" s="4"/>
      <c r="M91" s="4"/>
      <c r="N91" s="94"/>
      <c r="O91" s="156" t="s">
        <v>112</v>
      </c>
      <c r="P91" s="157"/>
      <c r="Q91" s="4"/>
      <c r="R91" s="33"/>
      <c r="S91" s="25"/>
      <c r="T91" s="25"/>
      <c r="U91" s="25"/>
      <c r="V91" s="30"/>
      <c r="W91" s="29"/>
      <c r="X91" s="29"/>
      <c r="Y91" s="176"/>
      <c r="Z91" s="16" t="s">
        <v>98</v>
      </c>
      <c r="AA91" s="16" t="s">
        <v>44</v>
      </c>
      <c r="AB91" s="16">
        <v>1</v>
      </c>
      <c r="AC91" s="16">
        <f>AB91*AB89</f>
        <v>0.33333333333333331</v>
      </c>
      <c r="AD91" s="4"/>
      <c r="AE91" s="29"/>
      <c r="AF91" s="25"/>
      <c r="AG91" s="25"/>
      <c r="AH91" s="25"/>
      <c r="AI91" s="25"/>
      <c r="AJ91" s="25"/>
      <c r="AK91" s="4"/>
      <c r="AL91" s="29"/>
      <c r="AM91" s="29"/>
      <c r="AN91" s="176"/>
      <c r="AO91" s="15" t="s">
        <v>31</v>
      </c>
      <c r="AP91" s="15">
        <v>1</v>
      </c>
      <c r="AQ91" s="15">
        <f>1/(1+AP91)</f>
        <v>0.5</v>
      </c>
      <c r="AR91" s="15"/>
      <c r="AS91" s="4"/>
      <c r="AT91" s="29"/>
      <c r="AU91" s="29"/>
      <c r="AV91" s="46"/>
      <c r="AW91" s="42" t="s">
        <v>21</v>
      </c>
      <c r="AX91" s="42">
        <f>X88+AM88+AU88</f>
        <v>0.23333333333333328</v>
      </c>
      <c r="AY91" s="50"/>
    </row>
    <row r="92" spans="1:51" ht="30">
      <c r="A92" s="258"/>
      <c r="B92" s="98" t="s">
        <v>7</v>
      </c>
      <c r="C92" s="76">
        <f>SUM(L84*C87,L85*D87,L86*E87)</f>
        <v>3</v>
      </c>
      <c r="D92" s="4"/>
      <c r="E92" s="35">
        <v>1</v>
      </c>
      <c r="F92" s="35">
        <v>3</v>
      </c>
      <c r="G92" s="35">
        <v>5</v>
      </c>
      <c r="H92" s="35">
        <v>7</v>
      </c>
      <c r="I92" s="35">
        <v>9</v>
      </c>
      <c r="J92" s="4"/>
      <c r="M92" s="4"/>
      <c r="N92" s="94"/>
      <c r="O92" s="57" t="s">
        <v>99</v>
      </c>
      <c r="P92" s="56" t="s">
        <v>102</v>
      </c>
      <c r="Q92" s="4"/>
      <c r="R92" s="33"/>
      <c r="S92" s="25"/>
      <c r="T92" s="25"/>
      <c r="U92" s="25"/>
      <c r="V92" s="30"/>
      <c r="W92" s="29"/>
      <c r="X92" s="29"/>
      <c r="Y92" s="176"/>
      <c r="Z92" s="30"/>
      <c r="AA92" s="30"/>
      <c r="AB92" s="30"/>
      <c r="AC92" s="30"/>
      <c r="AD92" s="4"/>
      <c r="AE92" s="29"/>
      <c r="AF92" s="25"/>
      <c r="AG92" s="25"/>
      <c r="AH92" s="25"/>
      <c r="AI92" s="25"/>
      <c r="AJ92" s="25"/>
      <c r="AK92" s="4"/>
      <c r="AL92" s="156" t="s">
        <v>115</v>
      </c>
      <c r="AM92" s="157"/>
      <c r="AN92" s="176"/>
      <c r="AO92" s="16" t="s">
        <v>61</v>
      </c>
      <c r="AP92" s="16" t="s">
        <v>44</v>
      </c>
      <c r="AQ92" s="16">
        <v>1</v>
      </c>
      <c r="AR92" s="16">
        <f>AQ92*AQ91</f>
        <v>0.5</v>
      </c>
      <c r="AS92" s="4"/>
      <c r="AT92" s="29"/>
      <c r="AU92" s="29"/>
      <c r="AV92" s="46"/>
      <c r="AW92" s="41" t="s">
        <v>22</v>
      </c>
      <c r="AX92" s="41">
        <v>0</v>
      </c>
      <c r="AY92" s="50"/>
    </row>
    <row r="93" spans="1:51" ht="30">
      <c r="A93" s="258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26"/>
      <c r="N93" s="94"/>
      <c r="O93" s="57" t="s">
        <v>100</v>
      </c>
      <c r="P93" s="56" t="s">
        <v>103</v>
      </c>
      <c r="Q93" s="4"/>
      <c r="R93" s="4"/>
      <c r="S93" s="18"/>
      <c r="T93" s="18"/>
      <c r="U93" s="18"/>
      <c r="V93" s="19"/>
      <c r="W93" s="4"/>
      <c r="X93" s="4"/>
      <c r="Y93" s="176"/>
      <c r="Z93" s="30"/>
      <c r="AA93" s="30"/>
      <c r="AB93" s="30"/>
      <c r="AC93" s="30"/>
      <c r="AD93" s="4"/>
      <c r="AE93" s="29"/>
      <c r="AF93" s="25"/>
      <c r="AG93" s="25"/>
      <c r="AH93" s="25"/>
      <c r="AI93" s="25"/>
      <c r="AJ93" s="25"/>
      <c r="AK93" s="4"/>
      <c r="AL93" s="58" t="s">
        <v>34</v>
      </c>
      <c r="AM93" s="56" t="s">
        <v>87</v>
      </c>
      <c r="AN93" s="176"/>
      <c r="AO93" s="16" t="s">
        <v>62</v>
      </c>
      <c r="AP93" s="16" t="s">
        <v>44</v>
      </c>
      <c r="AQ93" s="16">
        <v>1</v>
      </c>
      <c r="AR93" s="16">
        <f>AQ93*AQ91</f>
        <v>0.5</v>
      </c>
      <c r="AS93" s="4"/>
      <c r="AT93" s="29"/>
      <c r="AU93" s="29"/>
      <c r="AV93" s="46"/>
      <c r="AW93" s="42" t="s">
        <v>23</v>
      </c>
      <c r="AX93" s="42">
        <f>X89+AM89+AU89</f>
        <v>1.8333333333333335</v>
      </c>
      <c r="AY93" s="50"/>
    </row>
    <row r="94" spans="1:51" ht="30">
      <c r="A94" s="258"/>
      <c r="B94" s="185" t="s">
        <v>11</v>
      </c>
      <c r="C94" s="186"/>
      <c r="D94" s="6" t="s">
        <v>12</v>
      </c>
      <c r="E94" s="6">
        <v>1</v>
      </c>
      <c r="F94" s="6">
        <v>2</v>
      </c>
      <c r="G94" s="6">
        <v>3</v>
      </c>
      <c r="H94" s="6">
        <v>4</v>
      </c>
      <c r="I94" s="6">
        <v>5</v>
      </c>
      <c r="J94" s="6">
        <v>6</v>
      </c>
      <c r="K94" s="6">
        <v>7</v>
      </c>
      <c r="L94" s="6">
        <v>9</v>
      </c>
      <c r="M94" s="6">
        <v>10</v>
      </c>
      <c r="N94" s="94"/>
      <c r="O94" s="57" t="s">
        <v>101</v>
      </c>
      <c r="P94" s="56" t="s">
        <v>104</v>
      </c>
      <c r="Q94" s="4"/>
      <c r="R94" s="4"/>
      <c r="S94" s="18"/>
      <c r="T94" s="18"/>
      <c r="U94" s="18"/>
      <c r="V94" s="4"/>
      <c r="W94" s="4"/>
      <c r="X94" s="4"/>
      <c r="Y94" s="176"/>
      <c r="AB94" s="30"/>
      <c r="AC94" s="30"/>
      <c r="AD94" s="4"/>
      <c r="AE94" s="29"/>
      <c r="AF94" s="25"/>
      <c r="AG94" s="25"/>
      <c r="AH94" s="25"/>
      <c r="AI94" s="25"/>
      <c r="AJ94" s="25"/>
      <c r="AK94" s="4"/>
      <c r="AL94" s="103" t="s">
        <v>35</v>
      </c>
      <c r="AM94" s="84" t="s">
        <v>88</v>
      </c>
      <c r="AN94" s="176"/>
      <c r="AO94" s="19"/>
      <c r="AP94" s="19"/>
      <c r="AQ94" s="19"/>
      <c r="AR94" s="19"/>
      <c r="AS94" s="4"/>
      <c r="AT94" s="29"/>
      <c r="AU94" s="29"/>
      <c r="AV94" s="46"/>
      <c r="AW94" s="42" t="s">
        <v>24</v>
      </c>
      <c r="AX94" s="42">
        <f>X90+AM90+AU90</f>
        <v>-0.43333333333333324</v>
      </c>
      <c r="AY94" s="50"/>
    </row>
    <row r="95" spans="1:51">
      <c r="A95" s="258"/>
      <c r="B95" s="187"/>
      <c r="C95" s="188"/>
      <c r="D95" s="6" t="s">
        <v>13</v>
      </c>
      <c r="E95" s="35">
        <v>0</v>
      </c>
      <c r="F95" s="35">
        <v>0</v>
      </c>
      <c r="G95" s="35">
        <v>0.57999999999999996</v>
      </c>
      <c r="H95" s="35">
        <v>0.9</v>
      </c>
      <c r="I95" s="35">
        <v>1.1200000000000001</v>
      </c>
      <c r="J95" s="35">
        <v>1.24</v>
      </c>
      <c r="K95" s="35">
        <v>1.32</v>
      </c>
      <c r="L95" s="35">
        <v>1.46</v>
      </c>
      <c r="M95" s="35">
        <v>1.49</v>
      </c>
      <c r="N95" s="94"/>
      <c r="Q95" s="4"/>
      <c r="R95" s="4"/>
      <c r="S95" s="18"/>
      <c r="T95" s="18"/>
      <c r="U95" s="18"/>
      <c r="V95" s="4"/>
      <c r="W95" s="4"/>
      <c r="X95" s="4"/>
      <c r="Y95" s="176"/>
      <c r="AB95" s="30"/>
      <c r="AC95" s="30"/>
      <c r="AD95" s="4"/>
      <c r="AE95" s="29"/>
      <c r="AF95" s="25"/>
      <c r="AG95" s="25"/>
      <c r="AH95" s="25"/>
      <c r="AI95" s="25"/>
      <c r="AJ95" s="25"/>
      <c r="AK95" s="4"/>
      <c r="AL95" s="103" t="s">
        <v>36</v>
      </c>
      <c r="AM95" s="84" t="s">
        <v>89</v>
      </c>
      <c r="AN95" s="176"/>
      <c r="AO95" s="30"/>
      <c r="AP95" s="30"/>
      <c r="AQ95" s="30"/>
      <c r="AR95" s="30"/>
      <c r="AS95" s="4"/>
      <c r="AT95" s="29"/>
      <c r="AU95" s="29"/>
      <c r="AV95" s="46"/>
      <c r="AW95" s="41" t="s">
        <v>25</v>
      </c>
      <c r="AX95" s="41">
        <v>0</v>
      </c>
      <c r="AY95" s="50"/>
    </row>
    <row r="96" spans="1:51">
      <c r="A96" s="258"/>
      <c r="B96" s="189" t="s">
        <v>9</v>
      </c>
      <c r="C96" s="190"/>
      <c r="D96" s="7">
        <v>0.57999999999999996</v>
      </c>
      <c r="E96" s="191"/>
      <c r="F96" s="192"/>
      <c r="G96" s="192"/>
      <c r="H96" s="192"/>
      <c r="I96" s="192"/>
      <c r="J96" s="192"/>
      <c r="K96" s="48"/>
      <c r="L96" s="48"/>
      <c r="M96" s="48"/>
      <c r="N96" s="94"/>
      <c r="Q96" s="4"/>
      <c r="R96" s="4"/>
      <c r="S96" s="18"/>
      <c r="T96" s="18"/>
      <c r="U96" s="18"/>
      <c r="V96" s="4"/>
      <c r="W96" s="4"/>
      <c r="X96" s="4"/>
      <c r="Y96" s="176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103" t="s">
        <v>37</v>
      </c>
      <c r="AM96" s="84" t="s">
        <v>90</v>
      </c>
      <c r="AN96" s="176"/>
      <c r="AO96" s="156" t="s">
        <v>113</v>
      </c>
      <c r="AP96" s="157"/>
      <c r="AQ96" s="4"/>
      <c r="AR96" s="4"/>
      <c r="AS96" s="4"/>
      <c r="AT96" s="4"/>
      <c r="AU96" s="4"/>
      <c r="AV96" s="46"/>
      <c r="AW96" s="4"/>
      <c r="AX96" s="4"/>
      <c r="AY96" s="50"/>
    </row>
    <row r="97" spans="1:51" ht="30">
      <c r="A97" s="258"/>
      <c r="B97" s="52"/>
      <c r="C97" s="52"/>
      <c r="D97" s="52"/>
      <c r="E97" s="52"/>
      <c r="H97" s="52"/>
      <c r="I97" s="52"/>
      <c r="J97" s="52"/>
      <c r="K97" s="52"/>
      <c r="L97" s="52"/>
      <c r="M97" s="47"/>
      <c r="N97" s="94"/>
      <c r="Q97" s="4"/>
      <c r="R97" s="4"/>
      <c r="S97" s="18"/>
      <c r="T97" s="18"/>
      <c r="U97" s="18"/>
      <c r="V97" s="4"/>
      <c r="W97" s="4"/>
      <c r="X97" s="4"/>
      <c r="Y97" s="176"/>
      <c r="Z97" s="4"/>
      <c r="AC97" s="4"/>
      <c r="AD97" s="4"/>
      <c r="AE97" s="4"/>
      <c r="AF97" s="4"/>
      <c r="AG97" s="4"/>
      <c r="AH97" s="4"/>
      <c r="AI97" s="4"/>
      <c r="AJ97" s="4"/>
      <c r="AK97" s="4"/>
      <c r="AL97" s="58" t="s">
        <v>96</v>
      </c>
      <c r="AM97" s="56" t="s">
        <v>91</v>
      </c>
      <c r="AN97" s="176"/>
      <c r="AO97" s="44" t="s">
        <v>29</v>
      </c>
      <c r="AP97" s="44" t="s">
        <v>76</v>
      </c>
      <c r="AQ97" s="4"/>
      <c r="AR97" s="4"/>
      <c r="AS97" s="4"/>
      <c r="AT97" s="4"/>
      <c r="AU97" s="4"/>
      <c r="AV97" s="46"/>
      <c r="AW97" s="4"/>
      <c r="AX97" s="4"/>
      <c r="AY97" s="50"/>
    </row>
    <row r="98" spans="1:51" ht="30">
      <c r="A98" s="258"/>
      <c r="B98" s="161" t="s">
        <v>15</v>
      </c>
      <c r="C98" s="161"/>
      <c r="D98" s="161"/>
      <c r="E98" s="4"/>
      <c r="H98" s="4"/>
      <c r="I98" s="4"/>
      <c r="J98" s="4"/>
      <c r="K98" s="4"/>
      <c r="L98" s="4"/>
      <c r="M98" s="4"/>
      <c r="N98" s="94"/>
      <c r="Q98" s="4"/>
      <c r="R98" s="4"/>
      <c r="S98" s="18"/>
      <c r="T98" s="18"/>
      <c r="U98" s="18"/>
      <c r="V98" s="4"/>
      <c r="W98" s="4"/>
      <c r="X98" s="4"/>
      <c r="Y98" s="176"/>
      <c r="Z98" s="227" t="s">
        <v>182</v>
      </c>
      <c r="AA98" s="228"/>
      <c r="AC98" s="4"/>
      <c r="AD98" s="4"/>
      <c r="AE98" s="4"/>
      <c r="AF98" s="4"/>
      <c r="AG98" s="4"/>
      <c r="AH98" s="4"/>
      <c r="AI98" s="4"/>
      <c r="AJ98" s="4"/>
      <c r="AK98" s="4"/>
      <c r="AL98" s="103" t="s">
        <v>97</v>
      </c>
      <c r="AM98" s="84" t="s">
        <v>92</v>
      </c>
      <c r="AN98" s="176"/>
      <c r="AO98" s="44" t="s">
        <v>30</v>
      </c>
      <c r="AP98" s="44" t="s">
        <v>79</v>
      </c>
      <c r="AQ98" s="4"/>
      <c r="AR98" s="4"/>
      <c r="AS98" s="4"/>
      <c r="AT98" s="4"/>
      <c r="AU98" s="4"/>
      <c r="AV98" s="46"/>
      <c r="AW98" s="4"/>
      <c r="AX98" s="4"/>
      <c r="AY98" s="50"/>
    </row>
    <row r="99" spans="1:51" ht="30">
      <c r="A99" s="258"/>
      <c r="B99" s="5" t="s">
        <v>10</v>
      </c>
      <c r="C99" s="8">
        <f>(C92-3)/3</f>
        <v>0</v>
      </c>
      <c r="D99" s="77">
        <f>C99*100</f>
        <v>0</v>
      </c>
      <c r="E99" s="4"/>
      <c r="H99" s="4"/>
      <c r="I99" s="4"/>
      <c r="J99" s="4"/>
      <c r="K99" s="4"/>
      <c r="L99" s="4"/>
      <c r="M99" s="4"/>
      <c r="N99" s="94"/>
      <c r="Q99" s="4"/>
      <c r="R99" s="4"/>
      <c r="S99" s="18"/>
      <c r="T99" s="18"/>
      <c r="U99" s="18"/>
      <c r="V99" s="4"/>
      <c r="W99" s="4"/>
      <c r="X99" s="4"/>
      <c r="Y99" s="176"/>
      <c r="Z99" s="225" t="s">
        <v>268</v>
      </c>
      <c r="AA99" s="226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103" t="s">
        <v>98</v>
      </c>
      <c r="AM99" s="84" t="s">
        <v>93</v>
      </c>
      <c r="AN99" s="176"/>
      <c r="AO99" s="44" t="s">
        <v>31</v>
      </c>
      <c r="AP99" s="44" t="s">
        <v>82</v>
      </c>
      <c r="AQ99" s="4"/>
      <c r="AR99" s="4"/>
      <c r="AS99" s="4"/>
      <c r="AT99" s="4"/>
      <c r="AU99" s="4"/>
      <c r="AV99" s="46"/>
      <c r="AW99" s="4"/>
      <c r="AX99" s="4"/>
      <c r="AY99" s="50"/>
    </row>
    <row r="100" spans="1:51">
      <c r="A100" s="259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96"/>
      <c r="N100" s="49"/>
      <c r="O100" s="96"/>
      <c r="P100" s="96"/>
      <c r="Q100" s="96"/>
      <c r="R100" s="96"/>
      <c r="S100" s="79"/>
      <c r="T100" s="79"/>
      <c r="U100" s="79"/>
      <c r="V100" s="96"/>
      <c r="W100" s="96"/>
      <c r="X100" s="96"/>
      <c r="Y100" s="177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51"/>
    </row>
    <row r="102" spans="1:51" ht="20">
      <c r="A102" s="257"/>
      <c r="B102" s="168" t="s">
        <v>170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9"/>
    </row>
    <row r="103" spans="1:51" ht="20">
      <c r="A103" s="258"/>
      <c r="B103" s="35" t="s">
        <v>0</v>
      </c>
      <c r="C103" s="35" t="s">
        <v>1</v>
      </c>
      <c r="D103" s="35" t="s">
        <v>2</v>
      </c>
      <c r="E103" s="35" t="s">
        <v>3</v>
      </c>
      <c r="F103" s="170" t="s">
        <v>8</v>
      </c>
      <c r="G103" s="35" t="s">
        <v>0</v>
      </c>
      <c r="H103" s="35" t="s">
        <v>1</v>
      </c>
      <c r="I103" s="35" t="s">
        <v>2</v>
      </c>
      <c r="J103" s="35" t="s">
        <v>3</v>
      </c>
      <c r="K103" s="35" t="s">
        <v>4</v>
      </c>
      <c r="L103" s="10" t="s">
        <v>5</v>
      </c>
      <c r="M103" s="23"/>
      <c r="N103" s="94"/>
      <c r="O103" s="156" t="s">
        <v>114</v>
      </c>
      <c r="P103" s="157"/>
      <c r="Q103" s="3"/>
      <c r="R103" s="171" t="s">
        <v>46</v>
      </c>
      <c r="S103" s="172"/>
      <c r="T103" s="172"/>
      <c r="U103" s="173"/>
      <c r="V103" s="3"/>
      <c r="W103" s="174" t="s">
        <v>52</v>
      </c>
      <c r="X103" s="175"/>
      <c r="Y103" s="176"/>
      <c r="Z103" s="178" t="s">
        <v>48</v>
      </c>
      <c r="AA103" s="179"/>
      <c r="AB103" s="179"/>
      <c r="AC103" s="180"/>
      <c r="AD103" s="3"/>
      <c r="AE103" s="178" t="s">
        <v>54</v>
      </c>
      <c r="AF103" s="179"/>
      <c r="AG103" s="179"/>
      <c r="AH103" s="179"/>
      <c r="AI103" s="179"/>
      <c r="AJ103" s="180"/>
      <c r="AK103" s="3"/>
      <c r="AL103" s="174" t="s">
        <v>55</v>
      </c>
      <c r="AM103" s="175"/>
      <c r="AN103" s="176"/>
      <c r="AO103" s="178" t="s">
        <v>49</v>
      </c>
      <c r="AP103" s="179"/>
      <c r="AQ103" s="179"/>
      <c r="AR103" s="180"/>
      <c r="AS103" s="4"/>
      <c r="AT103" s="174" t="s">
        <v>51</v>
      </c>
      <c r="AU103" s="175"/>
      <c r="AV103" s="36"/>
      <c r="AW103" s="174" t="s">
        <v>27</v>
      </c>
      <c r="AX103" s="175"/>
      <c r="AY103" s="50"/>
    </row>
    <row r="104" spans="1:51" ht="30">
      <c r="A104" s="258"/>
      <c r="B104" s="35" t="s">
        <v>1</v>
      </c>
      <c r="C104" s="2">
        <v>1</v>
      </c>
      <c r="D104" s="37">
        <v>3</v>
      </c>
      <c r="E104" s="37">
        <v>3</v>
      </c>
      <c r="F104" s="170"/>
      <c r="G104" s="35" t="s">
        <v>1</v>
      </c>
      <c r="H104" s="38">
        <f>C104/C107</f>
        <v>0.60000000000000009</v>
      </c>
      <c r="I104" s="37">
        <f>D104/D107</f>
        <v>0.6</v>
      </c>
      <c r="J104" s="37">
        <f>E104/E107</f>
        <v>0.6</v>
      </c>
      <c r="K104" s="37">
        <f>SUM(H104:J104)</f>
        <v>1.8000000000000003</v>
      </c>
      <c r="L104" s="2">
        <f>K104/C109</f>
        <v>0.60000000000000009</v>
      </c>
      <c r="M104" s="24"/>
      <c r="N104" s="94"/>
      <c r="O104" s="58" t="s">
        <v>17</v>
      </c>
      <c r="P104" s="56" t="s">
        <v>78</v>
      </c>
      <c r="Q104" s="18"/>
      <c r="R104" s="17" t="s">
        <v>26</v>
      </c>
      <c r="S104" s="35" t="s">
        <v>1</v>
      </c>
      <c r="T104" s="35" t="s">
        <v>2</v>
      </c>
      <c r="U104" s="35" t="s">
        <v>3</v>
      </c>
      <c r="V104" s="13"/>
      <c r="W104" s="32" t="s">
        <v>26</v>
      </c>
      <c r="X104" s="97" t="s">
        <v>53</v>
      </c>
      <c r="Y104" s="176"/>
      <c r="Z104" s="35" t="s">
        <v>32</v>
      </c>
      <c r="AA104" s="98" t="s">
        <v>47</v>
      </c>
      <c r="AB104" s="178" t="s">
        <v>43</v>
      </c>
      <c r="AC104" s="180"/>
      <c r="AD104" s="4"/>
      <c r="AE104" s="10" t="s">
        <v>26</v>
      </c>
      <c r="AF104" s="35" t="s">
        <v>35</v>
      </c>
      <c r="AG104" s="35" t="s">
        <v>36</v>
      </c>
      <c r="AH104" s="35" t="s">
        <v>37</v>
      </c>
      <c r="AI104" s="35" t="s">
        <v>97</v>
      </c>
      <c r="AJ104" s="35" t="s">
        <v>98</v>
      </c>
      <c r="AK104" s="4"/>
      <c r="AL104" s="10" t="s">
        <v>26</v>
      </c>
      <c r="AM104" s="97" t="s">
        <v>53</v>
      </c>
      <c r="AN104" s="176"/>
      <c r="AO104" s="10" t="s">
        <v>28</v>
      </c>
      <c r="AP104" s="10" t="s">
        <v>47</v>
      </c>
      <c r="AQ104" s="181" t="s">
        <v>43</v>
      </c>
      <c r="AR104" s="182"/>
      <c r="AS104" s="4"/>
      <c r="AT104" s="35" t="s">
        <v>26</v>
      </c>
      <c r="AU104" s="97" t="s">
        <v>53</v>
      </c>
      <c r="AV104" s="36"/>
      <c r="AW104" s="98" t="s">
        <v>26</v>
      </c>
      <c r="AX104" s="98" t="s">
        <v>50</v>
      </c>
      <c r="AY104" s="50"/>
    </row>
    <row r="105" spans="1:51">
      <c r="A105" s="258"/>
      <c r="B105" s="35" t="s">
        <v>2</v>
      </c>
      <c r="C105" s="37">
        <f>1/D104</f>
        <v>0.33333333333333331</v>
      </c>
      <c r="D105" s="2">
        <v>1</v>
      </c>
      <c r="E105" s="37">
        <v>1</v>
      </c>
      <c r="F105" s="170"/>
      <c r="G105" s="35" t="s">
        <v>2</v>
      </c>
      <c r="H105" s="37">
        <f>C105/C107</f>
        <v>0.2</v>
      </c>
      <c r="I105" s="38">
        <f>D105/D107</f>
        <v>0.2</v>
      </c>
      <c r="J105" s="37">
        <f>E105/E107</f>
        <v>0.2</v>
      </c>
      <c r="K105" s="37">
        <f>SUM(H105:J105)</f>
        <v>0.60000000000000009</v>
      </c>
      <c r="L105" s="2">
        <f>K105/C109</f>
        <v>0.20000000000000004</v>
      </c>
      <c r="M105" s="24"/>
      <c r="N105" s="94"/>
      <c r="O105" s="58" t="s">
        <v>18</v>
      </c>
      <c r="P105" s="56" t="s">
        <v>77</v>
      </c>
      <c r="Q105" s="18"/>
      <c r="R105" s="11" t="s">
        <v>17</v>
      </c>
      <c r="S105" s="9">
        <v>1</v>
      </c>
      <c r="T105" s="9">
        <v>-0.5</v>
      </c>
      <c r="U105" s="9">
        <v>0</v>
      </c>
      <c r="V105" s="3"/>
      <c r="W105" s="11" t="s">
        <v>17</v>
      </c>
      <c r="X105" s="1">
        <f>(S105*L104)+(T105*L105)+(U105*L106)</f>
        <v>0.50000000000000011</v>
      </c>
      <c r="Y105" s="176"/>
      <c r="Z105" s="15" t="s">
        <v>34</v>
      </c>
      <c r="AA105" s="15">
        <v>1</v>
      </c>
      <c r="AB105" s="15">
        <f>1/(1+AA105)</f>
        <v>0.5</v>
      </c>
      <c r="AC105" s="15"/>
      <c r="AD105" s="4"/>
      <c r="AE105" s="11" t="s">
        <v>17</v>
      </c>
      <c r="AF105" s="28">
        <v>1</v>
      </c>
      <c r="AG105" s="28">
        <v>0</v>
      </c>
      <c r="AH105" s="28">
        <v>0</v>
      </c>
      <c r="AI105" s="28">
        <v>0</v>
      </c>
      <c r="AJ105" s="28">
        <v>1</v>
      </c>
      <c r="AK105" s="4"/>
      <c r="AL105" s="11" t="s">
        <v>17</v>
      </c>
      <c r="AM105" s="1">
        <f>(AF105*AC106)+(AG105*AC107)+(AC108*AH105)+(AI105*AC110)+(AC111*AJ105)</f>
        <v>0.83333333333333326</v>
      </c>
      <c r="AN105" s="176"/>
      <c r="AO105" s="15" t="s">
        <v>29</v>
      </c>
      <c r="AP105" s="15">
        <v>3</v>
      </c>
      <c r="AQ105" s="15">
        <f>1/(1+AP105)</f>
        <v>0.25</v>
      </c>
      <c r="AR105" s="15"/>
      <c r="AS105" s="4"/>
      <c r="AT105" s="11" t="s">
        <v>17</v>
      </c>
      <c r="AU105" s="1">
        <f>AR106</f>
        <v>0.25</v>
      </c>
      <c r="AV105" s="36"/>
      <c r="AW105" s="40" t="s">
        <v>63</v>
      </c>
      <c r="AX105" s="40">
        <v>0</v>
      </c>
      <c r="AY105" s="50"/>
    </row>
    <row r="106" spans="1:51" ht="30">
      <c r="A106" s="258"/>
      <c r="B106" s="35" t="s">
        <v>3</v>
      </c>
      <c r="C106" s="37">
        <f>1/E104</f>
        <v>0.33333333333333331</v>
      </c>
      <c r="D106" s="37">
        <f>1/E105</f>
        <v>1</v>
      </c>
      <c r="E106" s="2">
        <v>1</v>
      </c>
      <c r="F106" s="170"/>
      <c r="G106" s="35" t="s">
        <v>3</v>
      </c>
      <c r="H106" s="37">
        <f>C106/C107</f>
        <v>0.2</v>
      </c>
      <c r="I106" s="37">
        <f>D106/D107</f>
        <v>0.2</v>
      </c>
      <c r="J106" s="38">
        <f>E106/E107</f>
        <v>0.2</v>
      </c>
      <c r="K106" s="37">
        <f>SUM(H106:J106)</f>
        <v>0.60000000000000009</v>
      </c>
      <c r="L106" s="2">
        <f>K106/C109</f>
        <v>0.20000000000000004</v>
      </c>
      <c r="M106" s="24"/>
      <c r="N106" s="94"/>
      <c r="O106" s="58" t="s">
        <v>20</v>
      </c>
      <c r="P106" s="56" t="s">
        <v>80</v>
      </c>
      <c r="Q106" s="18"/>
      <c r="R106" s="11" t="s">
        <v>18</v>
      </c>
      <c r="S106" s="9">
        <v>-0.5</v>
      </c>
      <c r="T106" s="9">
        <v>1</v>
      </c>
      <c r="U106" s="9">
        <v>0</v>
      </c>
      <c r="V106" s="19"/>
      <c r="W106" s="11" t="s">
        <v>18</v>
      </c>
      <c r="X106" s="1">
        <f>(S106*L104)+(T106*L105)+(U106*L106)</f>
        <v>-0.1</v>
      </c>
      <c r="Y106" s="176"/>
      <c r="Z106" s="16" t="s">
        <v>35</v>
      </c>
      <c r="AA106" s="16" t="s">
        <v>44</v>
      </c>
      <c r="AB106" s="16">
        <v>1</v>
      </c>
      <c r="AC106" s="16">
        <f>AB106*AB105</f>
        <v>0.5</v>
      </c>
      <c r="AD106" s="4"/>
      <c r="AE106" s="11" t="s">
        <v>18</v>
      </c>
      <c r="AF106" s="28">
        <v>-1</v>
      </c>
      <c r="AG106" s="28">
        <v>0</v>
      </c>
      <c r="AH106" s="28">
        <v>1</v>
      </c>
      <c r="AI106" s="28">
        <v>0</v>
      </c>
      <c r="AJ106" s="28">
        <v>-1</v>
      </c>
      <c r="AK106" s="4"/>
      <c r="AL106" s="11" t="s">
        <v>18</v>
      </c>
      <c r="AM106" s="1">
        <f>(AF106*AC106)+(AG106*AC107)+(AC108*AH106)+(AI106*AC110)+(AC111*AJ106)</f>
        <v>-0.33333333333333331</v>
      </c>
      <c r="AN106" s="176"/>
      <c r="AO106" s="16" t="s">
        <v>45</v>
      </c>
      <c r="AP106" s="16" t="s">
        <v>44</v>
      </c>
      <c r="AQ106" s="16">
        <v>1</v>
      </c>
      <c r="AR106" s="16">
        <f>AQ106*AQ105</f>
        <v>0.25</v>
      </c>
      <c r="AS106" s="4"/>
      <c r="AT106" s="11" t="s">
        <v>18</v>
      </c>
      <c r="AU106" s="1">
        <f>AR107</f>
        <v>0.25</v>
      </c>
      <c r="AV106" s="36"/>
      <c r="AW106" s="40" t="s">
        <v>16</v>
      </c>
      <c r="AX106" s="41">
        <v>0</v>
      </c>
      <c r="AY106" s="50"/>
    </row>
    <row r="107" spans="1:51">
      <c r="A107" s="258"/>
      <c r="B107" s="97" t="s">
        <v>4</v>
      </c>
      <c r="C107" s="39">
        <f>SUM(C104:C106)</f>
        <v>1.6666666666666665</v>
      </c>
      <c r="D107" s="39">
        <f>SUM(D104:D106)</f>
        <v>5</v>
      </c>
      <c r="E107" s="39">
        <f>SUM(E104:E106)</f>
        <v>5</v>
      </c>
      <c r="F107" s="170"/>
      <c r="G107" s="97" t="s">
        <v>4</v>
      </c>
      <c r="H107" s="39">
        <f>SUM(H104:H106)</f>
        <v>1</v>
      </c>
      <c r="I107" s="39">
        <f>SUM(I104:I106)</f>
        <v>1</v>
      </c>
      <c r="J107" s="39">
        <f>SUM(J104:J106)</f>
        <v>1</v>
      </c>
      <c r="K107" s="39">
        <f>SUM(K104:K106)</f>
        <v>3.0000000000000004</v>
      </c>
      <c r="L107" s="39">
        <f>SUM(L104:L106)</f>
        <v>1.0000000000000002</v>
      </c>
      <c r="M107" s="25"/>
      <c r="N107" s="94"/>
      <c r="O107" s="58" t="s">
        <v>21</v>
      </c>
      <c r="P107" s="56" t="s">
        <v>81</v>
      </c>
      <c r="Q107" s="18"/>
      <c r="R107" s="11" t="s">
        <v>20</v>
      </c>
      <c r="S107" s="9">
        <v>0</v>
      </c>
      <c r="T107" s="9">
        <v>0.5</v>
      </c>
      <c r="U107" s="9">
        <v>0</v>
      </c>
      <c r="V107" s="19"/>
      <c r="W107" s="11" t="s">
        <v>20</v>
      </c>
      <c r="X107" s="1">
        <f>(S107*L104)+(T107*L105)+(U107*L106)</f>
        <v>0.10000000000000002</v>
      </c>
      <c r="Y107" s="176"/>
      <c r="Z107" s="16" t="s">
        <v>36</v>
      </c>
      <c r="AA107" s="16" t="s">
        <v>44</v>
      </c>
      <c r="AB107" s="16">
        <v>1</v>
      </c>
      <c r="AC107" s="16">
        <f>AB107*AB105</f>
        <v>0.5</v>
      </c>
      <c r="AD107" s="4"/>
      <c r="AE107" s="11" t="s">
        <v>20</v>
      </c>
      <c r="AF107" s="28">
        <v>0</v>
      </c>
      <c r="AG107" s="28">
        <v>0</v>
      </c>
      <c r="AH107" s="28">
        <v>0</v>
      </c>
      <c r="AI107" s="28">
        <v>0</v>
      </c>
      <c r="AJ107" s="28">
        <v>0</v>
      </c>
      <c r="AK107" s="4"/>
      <c r="AL107" s="11" t="s">
        <v>20</v>
      </c>
      <c r="AM107" s="1">
        <f>(AF107*AC106)+(AG107*AC107)+(AH107*AC108)+(AI107*AC110)+(AJ107*AC111)</f>
        <v>0</v>
      </c>
      <c r="AN107" s="176"/>
      <c r="AO107" s="16" t="s">
        <v>58</v>
      </c>
      <c r="AP107" s="16" t="s">
        <v>44</v>
      </c>
      <c r="AQ107" s="16">
        <v>1</v>
      </c>
      <c r="AR107" s="16">
        <f>AQ107*AQ105</f>
        <v>0.25</v>
      </c>
      <c r="AS107" s="4"/>
      <c r="AT107" s="11" t="s">
        <v>20</v>
      </c>
      <c r="AU107" s="1">
        <f>AR109</f>
        <v>0.5</v>
      </c>
      <c r="AV107" s="36"/>
      <c r="AW107" s="42" t="s">
        <v>17</v>
      </c>
      <c r="AX107" s="42">
        <f>X105+AM105+AU105</f>
        <v>1.5833333333333335</v>
      </c>
      <c r="AY107" s="50"/>
    </row>
    <row r="108" spans="1:51" ht="45">
      <c r="A108" s="258"/>
      <c r="B108" s="54"/>
      <c r="C108" s="54"/>
      <c r="D108" s="54"/>
      <c r="E108" s="54"/>
      <c r="F108" s="54"/>
      <c r="G108" s="54"/>
      <c r="H108" s="54"/>
      <c r="I108" s="54"/>
      <c r="J108" s="54"/>
      <c r="M108" s="47"/>
      <c r="N108" s="94"/>
      <c r="O108" s="58" t="s">
        <v>23</v>
      </c>
      <c r="P108" s="56" t="s">
        <v>83</v>
      </c>
      <c r="Q108" s="4"/>
      <c r="R108" s="11" t="s">
        <v>21</v>
      </c>
      <c r="S108" s="9">
        <v>0</v>
      </c>
      <c r="T108" s="9">
        <v>-0.5</v>
      </c>
      <c r="U108" s="9">
        <v>0</v>
      </c>
      <c r="V108" s="19"/>
      <c r="W108" s="11" t="s">
        <v>21</v>
      </c>
      <c r="X108" s="1">
        <f>(S108*L104)+(T108*L105)+(U108*L106)</f>
        <v>-0.10000000000000002</v>
      </c>
      <c r="Y108" s="176"/>
      <c r="Z108" s="16" t="s">
        <v>37</v>
      </c>
      <c r="AA108" s="16" t="s">
        <v>44</v>
      </c>
      <c r="AB108" s="16">
        <v>1</v>
      </c>
      <c r="AC108" s="16">
        <f>AB108*AB105</f>
        <v>0.5</v>
      </c>
      <c r="AD108" s="4"/>
      <c r="AE108" s="11" t="s">
        <v>21</v>
      </c>
      <c r="AF108" s="28">
        <v>0</v>
      </c>
      <c r="AG108" s="28">
        <v>0</v>
      </c>
      <c r="AH108" s="28">
        <v>0</v>
      </c>
      <c r="AI108" s="28">
        <v>0</v>
      </c>
      <c r="AJ108" s="28">
        <v>0</v>
      </c>
      <c r="AK108" s="4"/>
      <c r="AL108" s="11" t="s">
        <v>21</v>
      </c>
      <c r="AM108" s="1">
        <f>(AF108*AC106)+(AG108*AC107)+(AH108*AC108)+(AI108*AC110)+(AJ108*AC111)</f>
        <v>0</v>
      </c>
      <c r="AN108" s="176"/>
      <c r="AO108" s="15" t="s">
        <v>30</v>
      </c>
      <c r="AP108" s="15">
        <v>1</v>
      </c>
      <c r="AQ108" s="15">
        <f>1/(1+AP108)</f>
        <v>0.5</v>
      </c>
      <c r="AR108" s="15"/>
      <c r="AS108" s="4"/>
      <c r="AT108" s="11" t="s">
        <v>21</v>
      </c>
      <c r="AU108" s="1">
        <f>AR110</f>
        <v>0.5</v>
      </c>
      <c r="AV108" s="36"/>
      <c r="AW108" s="42" t="s">
        <v>18</v>
      </c>
      <c r="AX108" s="42">
        <f>X106+AM106++AU106</f>
        <v>-0.18333333333333335</v>
      </c>
      <c r="AY108" s="50"/>
    </row>
    <row r="109" spans="1:51" ht="30">
      <c r="A109" s="258"/>
      <c r="B109" s="98" t="s">
        <v>6</v>
      </c>
      <c r="C109" s="35">
        <v>3</v>
      </c>
      <c r="D109" s="4"/>
      <c r="E109" s="4"/>
      <c r="F109" s="4"/>
      <c r="G109" s="4"/>
      <c r="H109" s="4"/>
      <c r="I109" s="4"/>
      <c r="J109" s="4"/>
      <c r="M109" s="4"/>
      <c r="N109" s="94"/>
      <c r="O109" s="58" t="s">
        <v>24</v>
      </c>
      <c r="P109" s="56" t="s">
        <v>84</v>
      </c>
      <c r="Q109" s="4"/>
      <c r="R109" s="11" t="s">
        <v>23</v>
      </c>
      <c r="S109" s="9">
        <v>1</v>
      </c>
      <c r="T109" s="9">
        <v>0</v>
      </c>
      <c r="U109" s="9">
        <v>-0.5</v>
      </c>
      <c r="V109" s="19"/>
      <c r="W109" s="11" t="s">
        <v>23</v>
      </c>
      <c r="X109" s="1">
        <f>(S109*L104)+(T109*L105)+(U109*L106)</f>
        <v>0.50000000000000011</v>
      </c>
      <c r="Y109" s="176"/>
      <c r="Z109" s="31" t="s">
        <v>96</v>
      </c>
      <c r="AA109" s="31">
        <v>2</v>
      </c>
      <c r="AB109" s="31">
        <f>1/(1+AA109)</f>
        <v>0.33333333333333331</v>
      </c>
      <c r="AC109" s="31"/>
      <c r="AD109" s="4"/>
      <c r="AE109" s="11" t="s">
        <v>23</v>
      </c>
      <c r="AF109" s="28">
        <v>1</v>
      </c>
      <c r="AG109" s="28">
        <v>0</v>
      </c>
      <c r="AH109" s="28">
        <v>0</v>
      </c>
      <c r="AI109" s="28">
        <v>0</v>
      </c>
      <c r="AJ109" s="28">
        <v>1</v>
      </c>
      <c r="AK109" s="4"/>
      <c r="AL109" s="11" t="s">
        <v>23</v>
      </c>
      <c r="AM109" s="1">
        <f>(AC106*AF109)+(AG109*AC107)+(AC108*AH109)+(AI109*AC110)+(AC111*AJ109)</f>
        <v>0.83333333333333326</v>
      </c>
      <c r="AN109" s="176"/>
      <c r="AO109" s="16" t="s">
        <v>59</v>
      </c>
      <c r="AP109" s="16" t="s">
        <v>44</v>
      </c>
      <c r="AQ109" s="16">
        <v>1</v>
      </c>
      <c r="AR109" s="16">
        <f>AQ109*AQ108</f>
        <v>0.5</v>
      </c>
      <c r="AS109" s="4"/>
      <c r="AT109" s="11" t="s">
        <v>23</v>
      </c>
      <c r="AU109" s="1">
        <f>AR112</f>
        <v>0.33333333333333331</v>
      </c>
      <c r="AV109" s="36"/>
      <c r="AW109" s="41" t="s">
        <v>19</v>
      </c>
      <c r="AX109" s="41">
        <v>0</v>
      </c>
      <c r="AY109" s="50"/>
    </row>
    <row r="110" spans="1:51">
      <c r="A110" s="258"/>
      <c r="B110" s="53"/>
      <c r="C110" s="53"/>
      <c r="D110" s="53"/>
      <c r="E110" s="53"/>
      <c r="F110" s="53"/>
      <c r="G110" s="53"/>
      <c r="H110" s="53"/>
      <c r="I110" s="53"/>
      <c r="J110" s="53"/>
      <c r="M110" s="26"/>
      <c r="N110" s="94"/>
      <c r="O110" s="4"/>
      <c r="P110" s="4"/>
      <c r="Q110" s="4"/>
      <c r="R110" s="11" t="s">
        <v>24</v>
      </c>
      <c r="S110" s="9">
        <v>-0.5</v>
      </c>
      <c r="T110" s="9">
        <v>0</v>
      </c>
      <c r="U110" s="9">
        <v>1</v>
      </c>
      <c r="V110" s="19"/>
      <c r="W110" s="11" t="s">
        <v>24</v>
      </c>
      <c r="X110" s="1">
        <f>(S110*L104)+(T110*67)+(U110*L106)</f>
        <v>-0.1</v>
      </c>
      <c r="Y110" s="176"/>
      <c r="Z110" s="16" t="s">
        <v>97</v>
      </c>
      <c r="AA110" s="16" t="s">
        <v>44</v>
      </c>
      <c r="AB110" s="16">
        <v>1</v>
      </c>
      <c r="AC110" s="16">
        <f>AB110*AB109</f>
        <v>0.33333333333333331</v>
      </c>
      <c r="AD110" s="4"/>
      <c r="AE110" s="11" t="s">
        <v>24</v>
      </c>
      <c r="AF110" s="28">
        <v>-1</v>
      </c>
      <c r="AG110" s="28">
        <v>0</v>
      </c>
      <c r="AH110" s="28">
        <v>0</v>
      </c>
      <c r="AI110" s="28">
        <v>0</v>
      </c>
      <c r="AJ110" s="28">
        <v>-1</v>
      </c>
      <c r="AK110" s="4"/>
      <c r="AL110" s="11" t="s">
        <v>24</v>
      </c>
      <c r="AM110" s="1">
        <f>(AC106*AF110)+(AC107*AG110)+(AC108*AH110)+(AI110*AC110)+(AC111*AJ110)</f>
        <v>-0.83333333333333326</v>
      </c>
      <c r="AN110" s="176"/>
      <c r="AO110" s="16" t="s">
        <v>60</v>
      </c>
      <c r="AP110" s="16" t="s">
        <v>44</v>
      </c>
      <c r="AQ110" s="16">
        <v>1</v>
      </c>
      <c r="AR110" s="16">
        <f>AQ110*AQ108</f>
        <v>0.5</v>
      </c>
      <c r="AS110" s="4"/>
      <c r="AT110" s="11" t="s">
        <v>24</v>
      </c>
      <c r="AU110" s="1">
        <f>AR113</f>
        <v>0.33333333333333331</v>
      </c>
      <c r="AV110" s="36"/>
      <c r="AW110" s="42" t="s">
        <v>20</v>
      </c>
      <c r="AX110" s="42">
        <f>X107+AM107+AU107</f>
        <v>0.6</v>
      </c>
      <c r="AY110" s="50"/>
    </row>
    <row r="111" spans="1:51">
      <c r="A111" s="258"/>
      <c r="B111" s="183" t="s">
        <v>14</v>
      </c>
      <c r="C111" s="183"/>
      <c r="D111" s="4"/>
      <c r="E111" s="35" t="s">
        <v>38</v>
      </c>
      <c r="F111" s="35" t="s">
        <v>39</v>
      </c>
      <c r="G111" s="35" t="s">
        <v>40</v>
      </c>
      <c r="H111" s="10" t="s">
        <v>41</v>
      </c>
      <c r="I111" s="10" t="s">
        <v>42</v>
      </c>
      <c r="J111" s="4"/>
      <c r="M111" s="4"/>
      <c r="N111" s="94"/>
      <c r="O111" s="156" t="s">
        <v>112</v>
      </c>
      <c r="P111" s="157"/>
      <c r="Q111" s="4"/>
      <c r="R111" s="33"/>
      <c r="S111" s="25"/>
      <c r="T111" s="25"/>
      <c r="U111" s="25"/>
      <c r="V111" s="30"/>
      <c r="W111" s="29"/>
      <c r="X111" s="29"/>
      <c r="Y111" s="176"/>
      <c r="Z111" s="16" t="s">
        <v>98</v>
      </c>
      <c r="AA111" s="16" t="s">
        <v>44</v>
      </c>
      <c r="AB111" s="16">
        <v>1</v>
      </c>
      <c r="AC111" s="16">
        <f>AB111*AB109</f>
        <v>0.33333333333333331</v>
      </c>
      <c r="AD111" s="4"/>
      <c r="AE111" s="29"/>
      <c r="AF111" s="25"/>
      <c r="AG111" s="25"/>
      <c r="AH111" s="25"/>
      <c r="AI111" s="25"/>
      <c r="AJ111" s="25"/>
      <c r="AK111" s="4"/>
      <c r="AL111" s="29"/>
      <c r="AM111" s="29"/>
      <c r="AN111" s="176"/>
      <c r="AO111" s="15" t="s">
        <v>31</v>
      </c>
      <c r="AP111" s="15">
        <v>2</v>
      </c>
      <c r="AQ111" s="15">
        <f>1/(1+AP111)</f>
        <v>0.33333333333333331</v>
      </c>
      <c r="AR111" s="15"/>
      <c r="AS111" s="4"/>
      <c r="AT111" s="29"/>
      <c r="AU111" s="29"/>
      <c r="AV111" s="46"/>
      <c r="AW111" s="42" t="s">
        <v>21</v>
      </c>
      <c r="AX111" s="42">
        <f>X108+AM108+AU108</f>
        <v>0.39999999999999997</v>
      </c>
      <c r="AY111" s="50"/>
    </row>
    <row r="112" spans="1:51" ht="30">
      <c r="A112" s="258"/>
      <c r="B112" s="98" t="s">
        <v>7</v>
      </c>
      <c r="C112" s="76">
        <f>SUM(L104*C107,L105*D107,L106*E107)</f>
        <v>3</v>
      </c>
      <c r="D112" s="4"/>
      <c r="E112" s="35">
        <v>1</v>
      </c>
      <c r="F112" s="35">
        <v>3</v>
      </c>
      <c r="G112" s="35">
        <v>5</v>
      </c>
      <c r="H112" s="35">
        <v>7</v>
      </c>
      <c r="I112" s="35">
        <v>9</v>
      </c>
      <c r="J112" s="4"/>
      <c r="M112" s="4"/>
      <c r="N112" s="94"/>
      <c r="O112" s="57" t="s">
        <v>99</v>
      </c>
      <c r="P112" s="56" t="s">
        <v>102</v>
      </c>
      <c r="Q112" s="4"/>
      <c r="R112" s="33"/>
      <c r="S112" s="25"/>
      <c r="T112" s="25"/>
      <c r="U112" s="25"/>
      <c r="V112" s="30"/>
      <c r="W112" s="29"/>
      <c r="X112" s="29"/>
      <c r="Y112" s="176"/>
      <c r="Z112" s="30"/>
      <c r="AA112" s="30"/>
      <c r="AB112" s="30"/>
      <c r="AC112" s="30"/>
      <c r="AD112" s="4"/>
      <c r="AE112" s="29"/>
      <c r="AF112" s="25"/>
      <c r="AG112" s="25"/>
      <c r="AH112" s="25"/>
      <c r="AI112" s="25"/>
      <c r="AJ112" s="25"/>
      <c r="AK112" s="4"/>
      <c r="AL112" s="156" t="s">
        <v>115</v>
      </c>
      <c r="AM112" s="157"/>
      <c r="AN112" s="176"/>
      <c r="AO112" s="16" t="s">
        <v>61</v>
      </c>
      <c r="AP112" s="16" t="s">
        <v>44</v>
      </c>
      <c r="AQ112" s="16">
        <v>1</v>
      </c>
      <c r="AR112" s="16">
        <f>AQ112*AQ111</f>
        <v>0.33333333333333331</v>
      </c>
      <c r="AS112" s="4"/>
      <c r="AT112" s="29"/>
      <c r="AU112" s="29"/>
      <c r="AV112" s="46"/>
      <c r="AW112" s="41" t="s">
        <v>22</v>
      </c>
      <c r="AX112" s="41">
        <v>0</v>
      </c>
      <c r="AY112" s="50"/>
    </row>
    <row r="113" spans="1:51" ht="30">
      <c r="A113" s="258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26"/>
      <c r="N113" s="94"/>
      <c r="O113" s="57" t="s">
        <v>100</v>
      </c>
      <c r="P113" s="56" t="s">
        <v>103</v>
      </c>
      <c r="Q113" s="4"/>
      <c r="R113" s="4"/>
      <c r="S113" s="18"/>
      <c r="T113" s="18"/>
      <c r="U113" s="18"/>
      <c r="V113" s="19"/>
      <c r="W113" s="4"/>
      <c r="X113" s="4"/>
      <c r="Y113" s="176"/>
      <c r="Z113" s="30"/>
      <c r="AA113" s="30"/>
      <c r="AB113" s="30"/>
      <c r="AC113" s="30"/>
      <c r="AD113" s="4"/>
      <c r="AE113" s="29"/>
      <c r="AF113" s="25"/>
      <c r="AG113" s="25"/>
      <c r="AH113" s="25"/>
      <c r="AI113" s="25"/>
      <c r="AJ113" s="25"/>
      <c r="AK113" s="4"/>
      <c r="AL113" s="58" t="s">
        <v>34</v>
      </c>
      <c r="AM113" s="56" t="s">
        <v>87</v>
      </c>
      <c r="AN113" s="176"/>
      <c r="AO113" s="16" t="s">
        <v>62</v>
      </c>
      <c r="AP113" s="16" t="s">
        <v>44</v>
      </c>
      <c r="AQ113" s="16">
        <v>1</v>
      </c>
      <c r="AR113" s="16">
        <f>AQ113*AQ111</f>
        <v>0.33333333333333331</v>
      </c>
      <c r="AS113" s="4"/>
      <c r="AT113" s="29"/>
      <c r="AU113" s="29"/>
      <c r="AV113" s="46"/>
      <c r="AW113" s="42" t="s">
        <v>23</v>
      </c>
      <c r="AX113" s="42">
        <f>X109+AM109+AU109</f>
        <v>1.6666666666666667</v>
      </c>
      <c r="AY113" s="50"/>
    </row>
    <row r="114" spans="1:51" ht="30">
      <c r="A114" s="258"/>
      <c r="B114" s="185" t="s">
        <v>11</v>
      </c>
      <c r="C114" s="186"/>
      <c r="D114" s="6" t="s">
        <v>12</v>
      </c>
      <c r="E114" s="6">
        <v>1</v>
      </c>
      <c r="F114" s="6">
        <v>2</v>
      </c>
      <c r="G114" s="6">
        <v>3</v>
      </c>
      <c r="H114" s="6">
        <v>4</v>
      </c>
      <c r="I114" s="6">
        <v>5</v>
      </c>
      <c r="J114" s="6">
        <v>6</v>
      </c>
      <c r="K114" s="6">
        <v>7</v>
      </c>
      <c r="L114" s="6">
        <v>9</v>
      </c>
      <c r="M114" s="6">
        <v>10</v>
      </c>
      <c r="N114" s="94"/>
      <c r="O114" s="57" t="s">
        <v>101</v>
      </c>
      <c r="P114" s="56" t="s">
        <v>104</v>
      </c>
      <c r="Q114" s="4"/>
      <c r="R114" s="4"/>
      <c r="S114" s="18"/>
      <c r="T114" s="18"/>
      <c r="U114" s="18"/>
      <c r="V114" s="4"/>
      <c r="W114" s="4"/>
      <c r="X114" s="4"/>
      <c r="Y114" s="176"/>
      <c r="AB114" s="30"/>
      <c r="AC114" s="30"/>
      <c r="AD114" s="4"/>
      <c r="AE114" s="29"/>
      <c r="AF114" s="25"/>
      <c r="AG114" s="25"/>
      <c r="AH114" s="25"/>
      <c r="AI114" s="25"/>
      <c r="AJ114" s="25"/>
      <c r="AK114" s="4"/>
      <c r="AL114" s="103" t="s">
        <v>35</v>
      </c>
      <c r="AM114" s="84" t="s">
        <v>88</v>
      </c>
      <c r="AN114" s="176"/>
      <c r="AO114" s="19"/>
      <c r="AP114" s="19"/>
      <c r="AQ114" s="19"/>
      <c r="AR114" s="19"/>
      <c r="AS114" s="4"/>
      <c r="AT114" s="29"/>
      <c r="AU114" s="29"/>
      <c r="AV114" s="46"/>
      <c r="AW114" s="42" t="s">
        <v>24</v>
      </c>
      <c r="AX114" s="42">
        <f>X110+AM110+AU110</f>
        <v>-0.59999999999999987</v>
      </c>
      <c r="AY114" s="50"/>
    </row>
    <row r="115" spans="1:51">
      <c r="A115" s="258"/>
      <c r="B115" s="187"/>
      <c r="C115" s="188"/>
      <c r="D115" s="6" t="s">
        <v>13</v>
      </c>
      <c r="E115" s="35">
        <v>0</v>
      </c>
      <c r="F115" s="35">
        <v>0</v>
      </c>
      <c r="G115" s="35">
        <v>0.57999999999999996</v>
      </c>
      <c r="H115" s="35">
        <v>0.9</v>
      </c>
      <c r="I115" s="35">
        <v>1.1200000000000001</v>
      </c>
      <c r="J115" s="35">
        <v>1.24</v>
      </c>
      <c r="K115" s="35">
        <v>1.32</v>
      </c>
      <c r="L115" s="35">
        <v>1.46</v>
      </c>
      <c r="M115" s="35">
        <v>1.49</v>
      </c>
      <c r="N115" s="94"/>
      <c r="Q115" s="4"/>
      <c r="R115" s="4"/>
      <c r="S115" s="18"/>
      <c r="T115" s="18"/>
      <c r="U115" s="18"/>
      <c r="V115" s="4"/>
      <c r="W115" s="4"/>
      <c r="X115" s="4"/>
      <c r="Y115" s="176"/>
      <c r="AB115" s="30"/>
      <c r="AC115" s="30"/>
      <c r="AD115" s="4"/>
      <c r="AE115" s="29"/>
      <c r="AF115" s="25"/>
      <c r="AG115" s="25"/>
      <c r="AH115" s="25"/>
      <c r="AI115" s="25"/>
      <c r="AJ115" s="25"/>
      <c r="AK115" s="4"/>
      <c r="AL115" s="103" t="s">
        <v>36</v>
      </c>
      <c r="AM115" s="84" t="s">
        <v>89</v>
      </c>
      <c r="AN115" s="176"/>
      <c r="AO115" s="30"/>
      <c r="AP115" s="30"/>
      <c r="AQ115" s="30"/>
      <c r="AR115" s="30"/>
      <c r="AS115" s="4"/>
      <c r="AT115" s="29"/>
      <c r="AU115" s="29"/>
      <c r="AV115" s="46"/>
      <c r="AW115" s="41" t="s">
        <v>25</v>
      </c>
      <c r="AX115" s="41">
        <v>0</v>
      </c>
      <c r="AY115" s="50"/>
    </row>
    <row r="116" spans="1:51">
      <c r="A116" s="258"/>
      <c r="B116" s="189" t="s">
        <v>9</v>
      </c>
      <c r="C116" s="190"/>
      <c r="D116" s="7">
        <v>0.57999999999999996</v>
      </c>
      <c r="E116" s="191"/>
      <c r="F116" s="192"/>
      <c r="G116" s="192"/>
      <c r="H116" s="192"/>
      <c r="I116" s="192"/>
      <c r="J116" s="192"/>
      <c r="K116" s="48"/>
      <c r="L116" s="48"/>
      <c r="M116" s="48"/>
      <c r="N116" s="94"/>
      <c r="Q116" s="4"/>
      <c r="R116" s="4"/>
      <c r="S116" s="18"/>
      <c r="T116" s="18"/>
      <c r="U116" s="18"/>
      <c r="V116" s="4"/>
      <c r="W116" s="4"/>
      <c r="X116" s="4"/>
      <c r="Y116" s="176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103" t="s">
        <v>37</v>
      </c>
      <c r="AM116" s="84" t="s">
        <v>90</v>
      </c>
      <c r="AN116" s="176"/>
      <c r="AO116" s="156" t="s">
        <v>113</v>
      </c>
      <c r="AP116" s="157"/>
      <c r="AQ116" s="4"/>
      <c r="AR116" s="4"/>
      <c r="AS116" s="4"/>
      <c r="AT116" s="4"/>
      <c r="AU116" s="4"/>
      <c r="AV116" s="46"/>
      <c r="AW116" s="4"/>
      <c r="AX116" s="4"/>
      <c r="AY116" s="50"/>
    </row>
    <row r="117" spans="1:51" ht="30">
      <c r="A117" s="258"/>
      <c r="B117" s="52"/>
      <c r="C117" s="52"/>
      <c r="D117" s="52"/>
      <c r="E117" s="52"/>
      <c r="H117" s="52"/>
      <c r="I117" s="52"/>
      <c r="J117" s="52"/>
      <c r="K117" s="52"/>
      <c r="L117" s="52"/>
      <c r="M117" s="47"/>
      <c r="N117" s="94"/>
      <c r="Q117" s="4"/>
      <c r="R117" s="4"/>
      <c r="S117" s="18"/>
      <c r="T117" s="18"/>
      <c r="U117" s="18"/>
      <c r="V117" s="4"/>
      <c r="W117" s="4"/>
      <c r="X117" s="4"/>
      <c r="Y117" s="176"/>
      <c r="Z117" s="4"/>
      <c r="AC117" s="4"/>
      <c r="AD117" s="4"/>
      <c r="AE117" s="4"/>
      <c r="AF117" s="4"/>
      <c r="AG117" s="4"/>
      <c r="AH117" s="4"/>
      <c r="AI117" s="4"/>
      <c r="AJ117" s="4"/>
      <c r="AK117" s="4"/>
      <c r="AL117" s="58" t="s">
        <v>96</v>
      </c>
      <c r="AM117" s="56" t="s">
        <v>91</v>
      </c>
      <c r="AN117" s="176"/>
      <c r="AO117" s="44" t="s">
        <v>29</v>
      </c>
      <c r="AP117" s="44" t="s">
        <v>76</v>
      </c>
      <c r="AQ117" s="4"/>
      <c r="AR117" s="4"/>
      <c r="AS117" s="4"/>
      <c r="AT117" s="4"/>
      <c r="AU117" s="4"/>
      <c r="AV117" s="46"/>
      <c r="AW117" s="4"/>
      <c r="AX117" s="4"/>
      <c r="AY117" s="50"/>
    </row>
    <row r="118" spans="1:51" ht="30">
      <c r="A118" s="258"/>
      <c r="B118" s="161" t="s">
        <v>15</v>
      </c>
      <c r="C118" s="161"/>
      <c r="D118" s="161"/>
      <c r="E118" s="4"/>
      <c r="H118" s="4"/>
      <c r="I118" s="4"/>
      <c r="J118" s="4"/>
      <c r="K118" s="4"/>
      <c r="L118" s="4"/>
      <c r="M118" s="4"/>
      <c r="N118" s="94"/>
      <c r="Q118" s="4"/>
      <c r="R118" s="4"/>
      <c r="S118" s="18"/>
      <c r="T118" s="18"/>
      <c r="U118" s="18"/>
      <c r="V118" s="4"/>
      <c r="W118" s="4"/>
      <c r="X118" s="4"/>
      <c r="Y118" s="176"/>
      <c r="Z118" s="227" t="s">
        <v>182</v>
      </c>
      <c r="AA118" s="228"/>
      <c r="AC118" s="4"/>
      <c r="AD118" s="4"/>
      <c r="AE118" s="4"/>
      <c r="AF118" s="4"/>
      <c r="AG118" s="4"/>
      <c r="AH118" s="4"/>
      <c r="AI118" s="4"/>
      <c r="AJ118" s="4"/>
      <c r="AK118" s="4"/>
      <c r="AL118" s="103" t="s">
        <v>97</v>
      </c>
      <c r="AM118" s="84" t="s">
        <v>92</v>
      </c>
      <c r="AN118" s="176"/>
      <c r="AO118" s="44" t="s">
        <v>30</v>
      </c>
      <c r="AP118" s="44" t="s">
        <v>79</v>
      </c>
      <c r="AQ118" s="4"/>
      <c r="AR118" s="4"/>
      <c r="AS118" s="4"/>
      <c r="AT118" s="4"/>
      <c r="AU118" s="4"/>
      <c r="AV118" s="46"/>
      <c r="AW118" s="4"/>
      <c r="AX118" s="4"/>
      <c r="AY118" s="50"/>
    </row>
    <row r="119" spans="1:51" ht="30">
      <c r="A119" s="258"/>
      <c r="B119" s="5" t="s">
        <v>10</v>
      </c>
      <c r="C119" s="8">
        <f>(C112-3)/3</f>
        <v>0</v>
      </c>
      <c r="D119" s="77">
        <f>C119*100</f>
        <v>0</v>
      </c>
      <c r="E119" s="4"/>
      <c r="H119" s="4"/>
      <c r="I119" s="4"/>
      <c r="J119" s="4"/>
      <c r="K119" s="4"/>
      <c r="L119" s="4"/>
      <c r="M119" s="4"/>
      <c r="N119" s="94"/>
      <c r="Q119" s="4"/>
      <c r="R119" s="4"/>
      <c r="S119" s="18"/>
      <c r="T119" s="18"/>
      <c r="U119" s="18"/>
      <c r="V119" s="4"/>
      <c r="W119" s="4"/>
      <c r="X119" s="4"/>
      <c r="Y119" s="176"/>
      <c r="Z119" s="225" t="s">
        <v>268</v>
      </c>
      <c r="AA119" s="226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103" t="s">
        <v>98</v>
      </c>
      <c r="AM119" s="84" t="s">
        <v>93</v>
      </c>
      <c r="AN119" s="176"/>
      <c r="AO119" s="44" t="s">
        <v>31</v>
      </c>
      <c r="AP119" s="44" t="s">
        <v>82</v>
      </c>
      <c r="AQ119" s="4"/>
      <c r="AR119" s="4"/>
      <c r="AS119" s="4"/>
      <c r="AT119" s="4"/>
      <c r="AU119" s="4"/>
      <c r="AV119" s="46"/>
      <c r="AW119" s="4"/>
      <c r="AX119" s="4"/>
      <c r="AY119" s="50"/>
    </row>
    <row r="120" spans="1:51">
      <c r="A120" s="259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96"/>
      <c r="N120" s="49"/>
      <c r="O120" s="96"/>
      <c r="P120" s="96"/>
      <c r="Q120" s="96"/>
      <c r="R120" s="96"/>
      <c r="S120" s="79"/>
      <c r="T120" s="79"/>
      <c r="U120" s="79"/>
      <c r="V120" s="96"/>
      <c r="W120" s="96"/>
      <c r="X120" s="96"/>
      <c r="Y120" s="177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51"/>
    </row>
  </sheetData>
  <mergeCells count="169">
    <mergeCell ref="AO3:AR3"/>
    <mergeCell ref="AT3:AU3"/>
    <mergeCell ref="AW3:AX3"/>
    <mergeCell ref="AB4:AC4"/>
    <mergeCell ref="AQ4:AR4"/>
    <mergeCell ref="AO16:AP16"/>
    <mergeCell ref="A1:AY1"/>
    <mergeCell ref="A2:A20"/>
    <mergeCell ref="B2:AY2"/>
    <mergeCell ref="F3:F7"/>
    <mergeCell ref="O3:P3"/>
    <mergeCell ref="R3:U3"/>
    <mergeCell ref="W3:X3"/>
    <mergeCell ref="Y3:Y20"/>
    <mergeCell ref="Z3:AC3"/>
    <mergeCell ref="AE3:AJ3"/>
    <mergeCell ref="B11:C11"/>
    <mergeCell ref="O11:P11"/>
    <mergeCell ref="AL12:AM12"/>
    <mergeCell ref="B13:L13"/>
    <mergeCell ref="B14:C15"/>
    <mergeCell ref="B16:C16"/>
    <mergeCell ref="E16:J16"/>
    <mergeCell ref="AL3:AM3"/>
    <mergeCell ref="AN3:AN19"/>
    <mergeCell ref="B18:D18"/>
    <mergeCell ref="Z18:AA18"/>
    <mergeCell ref="Z19:AA19"/>
    <mergeCell ref="B20:L20"/>
    <mergeCell ref="A22:A40"/>
    <mergeCell ref="B22:AY22"/>
    <mergeCell ref="F23:F27"/>
    <mergeCell ref="O23:P23"/>
    <mergeCell ref="R23:U23"/>
    <mergeCell ref="W23:X23"/>
    <mergeCell ref="B33:L33"/>
    <mergeCell ref="B34:C35"/>
    <mergeCell ref="B36:C36"/>
    <mergeCell ref="E36:J36"/>
    <mergeCell ref="AO36:AP36"/>
    <mergeCell ref="B38:D38"/>
    <mergeCell ref="Z38:AA38"/>
    <mergeCell ref="AT23:AU23"/>
    <mergeCell ref="AW23:AX23"/>
    <mergeCell ref="AB24:AC24"/>
    <mergeCell ref="AQ24:AR24"/>
    <mergeCell ref="B31:C31"/>
    <mergeCell ref="O31:P31"/>
    <mergeCell ref="Y23:Y40"/>
    <mergeCell ref="Z23:AC23"/>
    <mergeCell ref="AE23:AJ23"/>
    <mergeCell ref="AL23:AM23"/>
    <mergeCell ref="AN23:AN39"/>
    <mergeCell ref="AO23:AR23"/>
    <mergeCell ref="AL32:AM32"/>
    <mergeCell ref="Z39:AA39"/>
    <mergeCell ref="AO43:AR43"/>
    <mergeCell ref="AT43:AU43"/>
    <mergeCell ref="AW43:AX43"/>
    <mergeCell ref="AB44:AC44"/>
    <mergeCell ref="AQ44:AR44"/>
    <mergeCell ref="AO56:AP56"/>
    <mergeCell ref="B40:L40"/>
    <mergeCell ref="A42:A60"/>
    <mergeCell ref="B42:AY42"/>
    <mergeCell ref="F43:F47"/>
    <mergeCell ref="O43:P43"/>
    <mergeCell ref="R43:U43"/>
    <mergeCell ref="W43:X43"/>
    <mergeCell ref="Y43:Y60"/>
    <mergeCell ref="Z43:AC43"/>
    <mergeCell ref="AE43:AJ43"/>
    <mergeCell ref="B51:C51"/>
    <mergeCell ref="O51:P51"/>
    <mergeCell ref="AL52:AM52"/>
    <mergeCell ref="B53:L53"/>
    <mergeCell ref="B54:C55"/>
    <mergeCell ref="B56:C56"/>
    <mergeCell ref="E56:J56"/>
    <mergeCell ref="AL43:AM43"/>
    <mergeCell ref="AN43:AN59"/>
    <mergeCell ref="B58:D58"/>
    <mergeCell ref="Z58:AA58"/>
    <mergeCell ref="Z59:AA59"/>
    <mergeCell ref="B60:L60"/>
    <mergeCell ref="A62:A80"/>
    <mergeCell ref="B62:AY62"/>
    <mergeCell ref="F63:F67"/>
    <mergeCell ref="O63:P63"/>
    <mergeCell ref="R63:U63"/>
    <mergeCell ref="W63:X63"/>
    <mergeCell ref="B73:L73"/>
    <mergeCell ref="B74:C75"/>
    <mergeCell ref="B76:C76"/>
    <mergeCell ref="E76:J76"/>
    <mergeCell ref="AO76:AP76"/>
    <mergeCell ref="B78:D78"/>
    <mergeCell ref="Z78:AA78"/>
    <mergeCell ref="AT63:AU63"/>
    <mergeCell ref="AW63:AX63"/>
    <mergeCell ref="AB64:AC64"/>
    <mergeCell ref="AQ64:AR64"/>
    <mergeCell ref="B71:C71"/>
    <mergeCell ref="O71:P71"/>
    <mergeCell ref="Y63:Y80"/>
    <mergeCell ref="Z63:AC63"/>
    <mergeCell ref="AE63:AJ63"/>
    <mergeCell ref="AL63:AM63"/>
    <mergeCell ref="AN63:AN79"/>
    <mergeCell ref="AO63:AR63"/>
    <mergeCell ref="AL72:AM72"/>
    <mergeCell ref="Z79:AA79"/>
    <mergeCell ref="AO83:AR83"/>
    <mergeCell ref="AT83:AU83"/>
    <mergeCell ref="B80:L80"/>
    <mergeCell ref="A82:A100"/>
    <mergeCell ref="B82:AY82"/>
    <mergeCell ref="F83:F87"/>
    <mergeCell ref="O83:P83"/>
    <mergeCell ref="R83:U83"/>
    <mergeCell ref="W83:X83"/>
    <mergeCell ref="Y83:Y100"/>
    <mergeCell ref="Z83:AC83"/>
    <mergeCell ref="AE83:AJ83"/>
    <mergeCell ref="B91:C91"/>
    <mergeCell ref="O91:P91"/>
    <mergeCell ref="AL92:AM92"/>
    <mergeCell ref="B93:L93"/>
    <mergeCell ref="B94:C95"/>
    <mergeCell ref="B96:C96"/>
    <mergeCell ref="E96:J96"/>
    <mergeCell ref="AL83:AM83"/>
    <mergeCell ref="AN83:AN99"/>
    <mergeCell ref="B98:D98"/>
    <mergeCell ref="AL112:AM112"/>
    <mergeCell ref="Z119:AA119"/>
    <mergeCell ref="B120:L120"/>
    <mergeCell ref="B113:L113"/>
    <mergeCell ref="B114:C115"/>
    <mergeCell ref="B116:C116"/>
    <mergeCell ref="E116:J116"/>
    <mergeCell ref="AW83:AX83"/>
    <mergeCell ref="AB84:AC84"/>
    <mergeCell ref="AQ84:AR84"/>
    <mergeCell ref="AO96:AP96"/>
    <mergeCell ref="AO116:AP116"/>
    <mergeCell ref="B118:D118"/>
    <mergeCell ref="Z118:AA118"/>
    <mergeCell ref="AT103:AU103"/>
    <mergeCell ref="Z98:AA98"/>
    <mergeCell ref="Z99:AA99"/>
    <mergeCell ref="B100:L100"/>
    <mergeCell ref="A102:A120"/>
    <mergeCell ref="B102:AY102"/>
    <mergeCell ref="F103:F107"/>
    <mergeCell ref="O103:P103"/>
    <mergeCell ref="R103:U103"/>
    <mergeCell ref="W103:X103"/>
    <mergeCell ref="AW103:AX103"/>
    <mergeCell ref="AB104:AC104"/>
    <mergeCell ref="AQ104:AR104"/>
    <mergeCell ref="B111:C111"/>
    <mergeCell ref="O111:P111"/>
    <mergeCell ref="Y103:Y120"/>
    <mergeCell ref="Z103:AC103"/>
    <mergeCell ref="AE103:AJ103"/>
    <mergeCell ref="AL103:AM103"/>
    <mergeCell ref="AN103:AN119"/>
    <mergeCell ref="AO103:AR10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2" workbookViewId="0">
      <selection activeCell="B17" sqref="B17:D17"/>
    </sheetView>
  </sheetViews>
  <sheetFormatPr baseColWidth="10" defaultRowHeight="15" x14ac:dyDescent="0"/>
  <sheetData>
    <row r="1" spans="1:14">
      <c r="A1" s="234" t="s">
        <v>128</v>
      </c>
      <c r="B1" s="234" t="s">
        <v>114</v>
      </c>
      <c r="C1" s="234"/>
      <c r="D1" s="234"/>
      <c r="E1" s="234"/>
      <c r="F1" s="234"/>
      <c r="G1" s="235"/>
      <c r="H1" s="238"/>
    </row>
    <row r="2" spans="1:14">
      <c r="A2" s="234"/>
      <c r="B2" s="236" t="s">
        <v>76</v>
      </c>
      <c r="C2" s="236"/>
      <c r="D2" s="236" t="s">
        <v>79</v>
      </c>
      <c r="E2" s="236"/>
      <c r="F2" s="236" t="s">
        <v>82</v>
      </c>
      <c r="G2" s="237"/>
      <c r="H2" s="238"/>
    </row>
    <row r="3" spans="1:14" ht="60">
      <c r="A3" s="6" t="s">
        <v>57</v>
      </c>
      <c r="B3" s="95" t="s">
        <v>143</v>
      </c>
      <c r="C3" s="95" t="s">
        <v>144</v>
      </c>
      <c r="D3" s="95" t="s">
        <v>145</v>
      </c>
      <c r="E3" s="95" t="s">
        <v>146</v>
      </c>
      <c r="F3" s="95" t="s">
        <v>154</v>
      </c>
      <c r="G3" s="89" t="s">
        <v>155</v>
      </c>
      <c r="H3" s="238"/>
    </row>
    <row r="4" spans="1:14">
      <c r="A4" s="35" t="s">
        <v>131</v>
      </c>
      <c r="B4" s="37" t="s">
        <v>121</v>
      </c>
      <c r="C4" s="37"/>
      <c r="D4" s="37" t="s">
        <v>121</v>
      </c>
      <c r="E4" s="37"/>
      <c r="F4" s="37" t="s">
        <v>121</v>
      </c>
      <c r="G4" s="90"/>
      <c r="H4" s="92"/>
    </row>
    <row r="5" spans="1:14">
      <c r="A5" s="35" t="s">
        <v>129</v>
      </c>
      <c r="B5" s="37" t="s">
        <v>121</v>
      </c>
      <c r="C5" s="37"/>
      <c r="D5" s="37" t="s">
        <v>121</v>
      </c>
      <c r="E5" s="37"/>
      <c r="F5" s="37" t="s">
        <v>121</v>
      </c>
      <c r="G5" s="90"/>
      <c r="H5" s="92"/>
    </row>
    <row r="6" spans="1:14">
      <c r="A6" s="35" t="s">
        <v>130</v>
      </c>
      <c r="B6" s="37" t="s">
        <v>121</v>
      </c>
      <c r="C6" s="37"/>
      <c r="D6" s="37" t="s">
        <v>121</v>
      </c>
      <c r="E6" s="37"/>
      <c r="F6" s="37" t="s">
        <v>121</v>
      </c>
      <c r="G6" s="90"/>
      <c r="H6" s="92"/>
    </row>
    <row r="7" spans="1:14">
      <c r="A7" s="35" t="s">
        <v>132</v>
      </c>
      <c r="B7" s="37" t="s">
        <v>121</v>
      </c>
      <c r="C7" s="37"/>
      <c r="D7" s="37" t="s">
        <v>121</v>
      </c>
      <c r="E7" s="37"/>
      <c r="F7" s="37" t="s">
        <v>121</v>
      </c>
      <c r="G7" s="90"/>
      <c r="H7" s="92"/>
    </row>
    <row r="8" spans="1:14">
      <c r="A8" s="35" t="s">
        <v>133</v>
      </c>
      <c r="B8" s="37" t="s">
        <v>121</v>
      </c>
      <c r="C8" s="37"/>
      <c r="D8" s="37" t="s">
        <v>121</v>
      </c>
      <c r="E8" s="37"/>
      <c r="F8" s="37" t="s">
        <v>121</v>
      </c>
      <c r="G8" s="90"/>
      <c r="H8" s="92"/>
    </row>
    <row r="9" spans="1:14">
      <c r="A9" s="81" t="s">
        <v>134</v>
      </c>
      <c r="B9" s="37" t="s">
        <v>121</v>
      </c>
      <c r="C9" s="37"/>
      <c r="D9" s="37" t="s">
        <v>121</v>
      </c>
      <c r="E9" s="37"/>
      <c r="F9" s="37" t="s">
        <v>121</v>
      </c>
      <c r="G9" s="90"/>
      <c r="H9" s="92"/>
    </row>
    <row r="10" spans="1:14">
      <c r="G10" s="78"/>
    </row>
    <row r="11" spans="1:14">
      <c r="A11" s="243" t="s">
        <v>128</v>
      </c>
      <c r="B11" s="245" t="s">
        <v>127</v>
      </c>
      <c r="C11" s="246"/>
      <c r="D11" s="246"/>
      <c r="E11" s="246"/>
      <c r="F11" s="246"/>
      <c r="G11" s="246"/>
      <c r="H11" s="246"/>
      <c r="I11" s="246"/>
      <c r="J11" s="246"/>
      <c r="K11" s="246"/>
      <c r="L11" s="246"/>
      <c r="M11" s="246"/>
      <c r="N11" s="247"/>
    </row>
    <row r="12" spans="1:14">
      <c r="A12" s="244"/>
      <c r="B12" s="248"/>
      <c r="C12" s="249"/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250"/>
    </row>
    <row r="13" spans="1:14">
      <c r="A13" s="95" t="s">
        <v>57</v>
      </c>
      <c r="B13" s="251"/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3"/>
    </row>
    <row r="14" spans="1:14" ht="47" customHeight="1">
      <c r="A14" s="98" t="s">
        <v>131</v>
      </c>
      <c r="B14" s="239" t="s">
        <v>142</v>
      </c>
      <c r="C14" s="240"/>
      <c r="D14" s="241"/>
      <c r="E14" s="11" t="s">
        <v>268</v>
      </c>
      <c r="F14" s="11" t="s">
        <v>201</v>
      </c>
      <c r="G14" s="9" t="s">
        <v>207</v>
      </c>
      <c r="H14" s="242" t="s">
        <v>274</v>
      </c>
      <c r="I14" s="242"/>
      <c r="J14" s="242"/>
      <c r="K14" s="242"/>
      <c r="L14" s="242"/>
      <c r="M14" s="242"/>
      <c r="N14" s="242"/>
    </row>
    <row r="15" spans="1:14" ht="47" customHeight="1">
      <c r="A15" s="98" t="s">
        <v>129</v>
      </c>
      <c r="B15" s="239" t="s">
        <v>142</v>
      </c>
      <c r="C15" s="240"/>
      <c r="D15" s="241"/>
      <c r="E15" s="11" t="s">
        <v>268</v>
      </c>
      <c r="F15" s="11" t="s">
        <v>201</v>
      </c>
      <c r="G15" s="9" t="s">
        <v>239</v>
      </c>
      <c r="H15" s="242" t="s">
        <v>275</v>
      </c>
      <c r="I15" s="242"/>
      <c r="J15" s="242"/>
      <c r="K15" s="242"/>
      <c r="L15" s="242"/>
      <c r="M15" s="242"/>
      <c r="N15" s="242"/>
    </row>
    <row r="16" spans="1:14" ht="47" customHeight="1">
      <c r="A16" s="98" t="s">
        <v>130</v>
      </c>
      <c r="B16" s="239" t="s">
        <v>142</v>
      </c>
      <c r="C16" s="240"/>
      <c r="D16" s="241"/>
      <c r="E16" s="11" t="s">
        <v>268</v>
      </c>
      <c r="F16" s="11" t="s">
        <v>201</v>
      </c>
      <c r="G16" s="9" t="s">
        <v>240</v>
      </c>
      <c r="H16" s="242" t="s">
        <v>276</v>
      </c>
      <c r="I16" s="242"/>
      <c r="J16" s="242"/>
      <c r="K16" s="242"/>
      <c r="L16" s="242"/>
      <c r="M16" s="242"/>
      <c r="N16" s="242"/>
    </row>
    <row r="17" spans="1:14" ht="47" customHeight="1">
      <c r="A17" s="98" t="s">
        <v>132</v>
      </c>
      <c r="B17" s="239" t="s">
        <v>142</v>
      </c>
      <c r="C17" s="240"/>
      <c r="D17" s="241"/>
      <c r="E17" s="11" t="s">
        <v>268</v>
      </c>
      <c r="F17" s="11" t="s">
        <v>201</v>
      </c>
      <c r="G17" s="9" t="s">
        <v>243</v>
      </c>
      <c r="H17" s="242" t="s">
        <v>277</v>
      </c>
      <c r="I17" s="242"/>
      <c r="J17" s="242"/>
      <c r="K17" s="242"/>
      <c r="L17" s="242"/>
      <c r="M17" s="242"/>
      <c r="N17" s="242"/>
    </row>
    <row r="18" spans="1:14" ht="47" customHeight="1">
      <c r="A18" s="98" t="s">
        <v>133</v>
      </c>
      <c r="B18" s="239" t="s">
        <v>142</v>
      </c>
      <c r="C18" s="240"/>
      <c r="D18" s="241"/>
      <c r="E18" s="11" t="s">
        <v>268</v>
      </c>
      <c r="F18" s="11" t="s">
        <v>201</v>
      </c>
      <c r="G18" s="9" t="s">
        <v>241</v>
      </c>
      <c r="H18" s="242" t="s">
        <v>278</v>
      </c>
      <c r="I18" s="242"/>
      <c r="J18" s="242"/>
      <c r="K18" s="242"/>
      <c r="L18" s="242"/>
      <c r="M18" s="242"/>
      <c r="N18" s="242"/>
    </row>
    <row r="19" spans="1:14" ht="47" customHeight="1">
      <c r="A19" s="98" t="s">
        <v>134</v>
      </c>
      <c r="B19" s="239" t="s">
        <v>142</v>
      </c>
      <c r="C19" s="240"/>
      <c r="D19" s="241"/>
      <c r="E19" s="11" t="s">
        <v>268</v>
      </c>
      <c r="F19" s="11" t="s">
        <v>201</v>
      </c>
      <c r="G19" s="9" t="s">
        <v>242</v>
      </c>
      <c r="H19" s="242" t="s">
        <v>279</v>
      </c>
      <c r="I19" s="242"/>
      <c r="J19" s="242"/>
      <c r="K19" s="242"/>
      <c r="L19" s="242"/>
      <c r="M19" s="242"/>
      <c r="N19" s="242"/>
    </row>
  </sheetData>
  <mergeCells count="20">
    <mergeCell ref="A1:A2"/>
    <mergeCell ref="B1:G1"/>
    <mergeCell ref="H1:H3"/>
    <mergeCell ref="B2:C2"/>
    <mergeCell ref="D2:E2"/>
    <mergeCell ref="F2:G2"/>
    <mergeCell ref="A11:A12"/>
    <mergeCell ref="B11:N13"/>
    <mergeCell ref="B14:D14"/>
    <mergeCell ref="H14:N14"/>
    <mergeCell ref="B15:D15"/>
    <mergeCell ref="H15:N15"/>
    <mergeCell ref="B19:D19"/>
    <mergeCell ref="H19:N19"/>
    <mergeCell ref="B16:D16"/>
    <mergeCell ref="H16:N16"/>
    <mergeCell ref="B17:D17"/>
    <mergeCell ref="H17:N17"/>
    <mergeCell ref="B18:D18"/>
    <mergeCell ref="H18:N1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0"/>
  <sheetViews>
    <sheetView topLeftCell="AE62" workbookViewId="0">
      <selection activeCell="AX114" sqref="AX114"/>
    </sheetView>
  </sheetViews>
  <sheetFormatPr baseColWidth="10" defaultRowHeight="15" x14ac:dyDescent="0"/>
  <cols>
    <col min="1" max="1" width="2.83203125" customWidth="1"/>
    <col min="14" max="14" width="2.1640625" customWidth="1"/>
    <col min="17" max="17" width="1.6640625" customWidth="1"/>
    <col min="18" max="18" width="7.1640625" customWidth="1"/>
    <col min="19" max="21" width="4.83203125" customWidth="1"/>
    <col min="22" max="22" width="1" customWidth="1"/>
    <col min="25" max="25" width="1.83203125" customWidth="1"/>
    <col min="30" max="30" width="1.83203125" customWidth="1"/>
    <col min="31" max="31" width="8.33203125" customWidth="1"/>
    <col min="32" max="36" width="4.5" customWidth="1"/>
    <col min="37" max="37" width="1.5" customWidth="1"/>
    <col min="40" max="40" width="1.33203125" customWidth="1"/>
    <col min="45" max="45" width="1.33203125" customWidth="1"/>
    <col min="48" max="48" width="1.33203125" customWidth="1"/>
    <col min="51" max="51" width="1.33203125" customWidth="1"/>
  </cols>
  <sheetData>
    <row r="1" spans="1:51" ht="25">
      <c r="A1" s="231" t="s">
        <v>271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3"/>
    </row>
    <row r="2" spans="1:51" ht="20">
      <c r="A2" s="257"/>
      <c r="B2" s="168" t="s">
        <v>137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9"/>
    </row>
    <row r="3" spans="1:51" ht="34" customHeight="1">
      <c r="A3" s="258"/>
      <c r="B3" s="35" t="s">
        <v>0</v>
      </c>
      <c r="C3" s="35" t="s">
        <v>1</v>
      </c>
      <c r="D3" s="35" t="s">
        <v>2</v>
      </c>
      <c r="E3" s="35" t="s">
        <v>3</v>
      </c>
      <c r="F3" s="170" t="s">
        <v>8</v>
      </c>
      <c r="G3" s="35" t="s">
        <v>0</v>
      </c>
      <c r="H3" s="35" t="s">
        <v>1</v>
      </c>
      <c r="I3" s="35" t="s">
        <v>2</v>
      </c>
      <c r="J3" s="35" t="s">
        <v>3</v>
      </c>
      <c r="K3" s="35" t="s">
        <v>4</v>
      </c>
      <c r="L3" s="10" t="s">
        <v>5</v>
      </c>
      <c r="M3" s="23"/>
      <c r="N3" s="94"/>
      <c r="O3" s="156" t="s">
        <v>114</v>
      </c>
      <c r="P3" s="157"/>
      <c r="Q3" s="3"/>
      <c r="R3" s="171" t="s">
        <v>46</v>
      </c>
      <c r="S3" s="172"/>
      <c r="T3" s="172"/>
      <c r="U3" s="173"/>
      <c r="V3" s="3"/>
      <c r="W3" s="174" t="s">
        <v>52</v>
      </c>
      <c r="X3" s="175"/>
      <c r="Y3" s="176"/>
      <c r="Z3" s="178" t="s">
        <v>48</v>
      </c>
      <c r="AA3" s="179"/>
      <c r="AB3" s="179"/>
      <c r="AC3" s="180"/>
      <c r="AD3" s="3"/>
      <c r="AE3" s="178" t="s">
        <v>54</v>
      </c>
      <c r="AF3" s="179"/>
      <c r="AG3" s="179"/>
      <c r="AH3" s="179"/>
      <c r="AI3" s="179"/>
      <c r="AJ3" s="180"/>
      <c r="AK3" s="3"/>
      <c r="AL3" s="174" t="s">
        <v>55</v>
      </c>
      <c r="AM3" s="175"/>
      <c r="AN3" s="176"/>
      <c r="AO3" s="178" t="s">
        <v>49</v>
      </c>
      <c r="AP3" s="179"/>
      <c r="AQ3" s="179"/>
      <c r="AR3" s="180"/>
      <c r="AS3" s="4"/>
      <c r="AT3" s="174" t="s">
        <v>51</v>
      </c>
      <c r="AU3" s="175"/>
      <c r="AV3" s="36"/>
      <c r="AW3" s="174" t="s">
        <v>27</v>
      </c>
      <c r="AX3" s="175"/>
      <c r="AY3" s="50"/>
    </row>
    <row r="4" spans="1:51" ht="30">
      <c r="A4" s="258"/>
      <c r="B4" s="35" t="s">
        <v>1</v>
      </c>
      <c r="C4" s="2">
        <v>1</v>
      </c>
      <c r="D4" s="37">
        <v>3</v>
      </c>
      <c r="E4" s="37">
        <v>3</v>
      </c>
      <c r="F4" s="170"/>
      <c r="G4" s="35" t="s">
        <v>1</v>
      </c>
      <c r="H4" s="38">
        <f>C4/C7</f>
        <v>0.60000000000000009</v>
      </c>
      <c r="I4" s="37">
        <f>D4/D7</f>
        <v>0.6</v>
      </c>
      <c r="J4" s="37">
        <f>E4/E7</f>
        <v>0.6</v>
      </c>
      <c r="K4" s="37">
        <f>SUM(H4:J4)</f>
        <v>1.8000000000000003</v>
      </c>
      <c r="L4" s="2">
        <f>K4/C9</f>
        <v>0.60000000000000009</v>
      </c>
      <c r="M4" s="24"/>
      <c r="N4" s="94"/>
      <c r="O4" s="58" t="s">
        <v>17</v>
      </c>
      <c r="P4" s="56" t="s">
        <v>78</v>
      </c>
      <c r="Q4" s="18"/>
      <c r="R4" s="17" t="s">
        <v>26</v>
      </c>
      <c r="S4" s="35" t="s">
        <v>1</v>
      </c>
      <c r="T4" s="35" t="s">
        <v>2</v>
      </c>
      <c r="U4" s="35" t="s">
        <v>3</v>
      </c>
      <c r="V4" s="13"/>
      <c r="W4" s="32" t="s">
        <v>26</v>
      </c>
      <c r="X4" s="97" t="s">
        <v>53</v>
      </c>
      <c r="Y4" s="176"/>
      <c r="Z4" s="35" t="s">
        <v>32</v>
      </c>
      <c r="AA4" s="98" t="s">
        <v>47</v>
      </c>
      <c r="AB4" s="178" t="s">
        <v>43</v>
      </c>
      <c r="AC4" s="180"/>
      <c r="AD4" s="4"/>
      <c r="AE4" s="10" t="s">
        <v>26</v>
      </c>
      <c r="AF4" s="35" t="s">
        <v>35</v>
      </c>
      <c r="AG4" s="35" t="s">
        <v>36</v>
      </c>
      <c r="AH4" s="35" t="s">
        <v>37</v>
      </c>
      <c r="AI4" s="35" t="s">
        <v>97</v>
      </c>
      <c r="AJ4" s="35" t="s">
        <v>98</v>
      </c>
      <c r="AK4" s="4"/>
      <c r="AL4" s="10" t="s">
        <v>26</v>
      </c>
      <c r="AM4" s="97" t="s">
        <v>53</v>
      </c>
      <c r="AN4" s="176"/>
      <c r="AO4" s="10" t="s">
        <v>28</v>
      </c>
      <c r="AP4" s="10" t="s">
        <v>47</v>
      </c>
      <c r="AQ4" s="181" t="s">
        <v>43</v>
      </c>
      <c r="AR4" s="182"/>
      <c r="AS4" s="4"/>
      <c r="AT4" s="35" t="s">
        <v>26</v>
      </c>
      <c r="AU4" s="97" t="s">
        <v>53</v>
      </c>
      <c r="AV4" s="36"/>
      <c r="AW4" s="98" t="s">
        <v>26</v>
      </c>
      <c r="AX4" s="98" t="s">
        <v>50</v>
      </c>
      <c r="AY4" s="50"/>
    </row>
    <row r="5" spans="1:51">
      <c r="A5" s="258"/>
      <c r="B5" s="35" t="s">
        <v>2</v>
      </c>
      <c r="C5" s="37">
        <f>1/D4</f>
        <v>0.33333333333333331</v>
      </c>
      <c r="D5" s="2">
        <v>1</v>
      </c>
      <c r="E5" s="37">
        <v>1</v>
      </c>
      <c r="F5" s="170"/>
      <c r="G5" s="35" t="s">
        <v>2</v>
      </c>
      <c r="H5" s="37">
        <f>C5/C7</f>
        <v>0.2</v>
      </c>
      <c r="I5" s="38">
        <f>D5/D7</f>
        <v>0.2</v>
      </c>
      <c r="J5" s="37">
        <f>E5/E7</f>
        <v>0.2</v>
      </c>
      <c r="K5" s="37">
        <f>SUM(H5:J5)</f>
        <v>0.60000000000000009</v>
      </c>
      <c r="L5" s="2">
        <f>K5/C9</f>
        <v>0.20000000000000004</v>
      </c>
      <c r="M5" s="24"/>
      <c r="N5" s="94"/>
      <c r="O5" s="58" t="s">
        <v>18</v>
      </c>
      <c r="P5" s="56" t="s">
        <v>77</v>
      </c>
      <c r="Q5" s="18"/>
      <c r="R5" s="11" t="s">
        <v>17</v>
      </c>
      <c r="S5" s="9">
        <v>1</v>
      </c>
      <c r="T5" s="9">
        <v>-0.5</v>
      </c>
      <c r="U5" s="9">
        <v>0</v>
      </c>
      <c r="V5" s="3"/>
      <c r="W5" s="11" t="s">
        <v>17</v>
      </c>
      <c r="X5" s="1">
        <f>(S5*L4)+(T5*L5)+(U5*L6)</f>
        <v>0.50000000000000011</v>
      </c>
      <c r="Y5" s="176"/>
      <c r="Z5" s="15" t="s">
        <v>34</v>
      </c>
      <c r="AA5" s="15">
        <v>2</v>
      </c>
      <c r="AB5" s="15">
        <f>1/(1+AA5)</f>
        <v>0.33333333333333331</v>
      </c>
      <c r="AC5" s="15"/>
      <c r="AD5" s="4"/>
      <c r="AE5" s="11" t="s">
        <v>17</v>
      </c>
      <c r="AF5" s="28">
        <v>1</v>
      </c>
      <c r="AG5" s="28">
        <v>0</v>
      </c>
      <c r="AH5" s="28">
        <v>0</v>
      </c>
      <c r="AI5" s="28">
        <v>0</v>
      </c>
      <c r="AJ5" s="28">
        <v>1</v>
      </c>
      <c r="AK5" s="4"/>
      <c r="AL5" s="11" t="s">
        <v>17</v>
      </c>
      <c r="AM5" s="1">
        <f>(AF5*AC6)+(AG5*AC7)+(AC8*AH5)+(AI5*AC10)+(AC11*AJ5)</f>
        <v>0.83333333333333326</v>
      </c>
      <c r="AN5" s="176"/>
      <c r="AO5" s="15" t="s">
        <v>29</v>
      </c>
      <c r="AP5" s="15">
        <v>1</v>
      </c>
      <c r="AQ5" s="15">
        <f>1/(1+AP5)</f>
        <v>0.5</v>
      </c>
      <c r="AR5" s="15"/>
      <c r="AS5" s="4"/>
      <c r="AT5" s="11" t="s">
        <v>17</v>
      </c>
      <c r="AU5" s="1">
        <f>AR6</f>
        <v>0.5</v>
      </c>
      <c r="AV5" s="36"/>
      <c r="AW5" s="40" t="s">
        <v>63</v>
      </c>
      <c r="AX5" s="40">
        <v>0</v>
      </c>
      <c r="AY5" s="50"/>
    </row>
    <row r="6" spans="1:51" ht="30">
      <c r="A6" s="258"/>
      <c r="B6" s="35" t="s">
        <v>3</v>
      </c>
      <c r="C6" s="37">
        <f>1/E4</f>
        <v>0.33333333333333331</v>
      </c>
      <c r="D6" s="37">
        <f>1/E5</f>
        <v>1</v>
      </c>
      <c r="E6" s="2">
        <v>1</v>
      </c>
      <c r="F6" s="170"/>
      <c r="G6" s="35" t="s">
        <v>3</v>
      </c>
      <c r="H6" s="37">
        <f>C6/C7</f>
        <v>0.2</v>
      </c>
      <c r="I6" s="37">
        <f>D6/D7</f>
        <v>0.2</v>
      </c>
      <c r="J6" s="38">
        <f>E6/E7</f>
        <v>0.2</v>
      </c>
      <c r="K6" s="37">
        <f>SUM(H6:J6)</f>
        <v>0.60000000000000009</v>
      </c>
      <c r="L6" s="2">
        <f>K6/C9</f>
        <v>0.20000000000000004</v>
      </c>
      <c r="M6" s="24"/>
      <c r="N6" s="94"/>
      <c r="O6" s="58" t="s">
        <v>20</v>
      </c>
      <c r="P6" s="56" t="s">
        <v>80</v>
      </c>
      <c r="Q6" s="18"/>
      <c r="R6" s="11" t="s">
        <v>18</v>
      </c>
      <c r="S6" s="9">
        <v>-0.5</v>
      </c>
      <c r="T6" s="9">
        <v>1</v>
      </c>
      <c r="U6" s="9">
        <v>0</v>
      </c>
      <c r="V6" s="19"/>
      <c r="W6" s="11" t="s">
        <v>18</v>
      </c>
      <c r="X6" s="1">
        <f>(S6*L4)+(T6*L5)+(U6*L6)</f>
        <v>-0.1</v>
      </c>
      <c r="Y6" s="176"/>
      <c r="Z6" s="16" t="s">
        <v>35</v>
      </c>
      <c r="AA6" s="16" t="s">
        <v>44</v>
      </c>
      <c r="AB6" s="16">
        <v>1</v>
      </c>
      <c r="AC6" s="16">
        <f>AB6*AB5</f>
        <v>0.33333333333333331</v>
      </c>
      <c r="AD6" s="4"/>
      <c r="AE6" s="11" t="s">
        <v>18</v>
      </c>
      <c r="AF6" s="28">
        <v>-1</v>
      </c>
      <c r="AG6" s="28">
        <v>0</v>
      </c>
      <c r="AH6" s="28">
        <v>1</v>
      </c>
      <c r="AI6" s="28">
        <v>0</v>
      </c>
      <c r="AJ6" s="28">
        <v>-1</v>
      </c>
      <c r="AK6" s="4"/>
      <c r="AL6" s="11" t="s">
        <v>18</v>
      </c>
      <c r="AM6" s="1">
        <f>(AF6*AC6)+(AG6*AC7)+(AC8*AH6)+(AI6*AC10)+(AC11*AJ6)</f>
        <v>-0.5</v>
      </c>
      <c r="AN6" s="176"/>
      <c r="AO6" s="16" t="s">
        <v>45</v>
      </c>
      <c r="AP6" s="16" t="s">
        <v>44</v>
      </c>
      <c r="AQ6" s="16">
        <v>1</v>
      </c>
      <c r="AR6" s="16">
        <f>AQ6*AQ5</f>
        <v>0.5</v>
      </c>
      <c r="AS6" s="4"/>
      <c r="AT6" s="11" t="s">
        <v>18</v>
      </c>
      <c r="AU6" s="1">
        <f>AR7</f>
        <v>0.5</v>
      </c>
      <c r="AV6" s="36"/>
      <c r="AW6" s="40" t="s">
        <v>16</v>
      </c>
      <c r="AX6" s="41">
        <v>0</v>
      </c>
      <c r="AY6" s="50"/>
    </row>
    <row r="7" spans="1:51">
      <c r="A7" s="258"/>
      <c r="B7" s="97" t="s">
        <v>4</v>
      </c>
      <c r="C7" s="39">
        <f>SUM(C4:C6)</f>
        <v>1.6666666666666665</v>
      </c>
      <c r="D7" s="39">
        <f>SUM(D4:D6)</f>
        <v>5</v>
      </c>
      <c r="E7" s="39">
        <f>SUM(E4:E6)</f>
        <v>5</v>
      </c>
      <c r="F7" s="170"/>
      <c r="G7" s="97" t="s">
        <v>4</v>
      </c>
      <c r="H7" s="39">
        <f>SUM(H4:H6)</f>
        <v>1</v>
      </c>
      <c r="I7" s="39">
        <f>SUM(I4:I6)</f>
        <v>1</v>
      </c>
      <c r="J7" s="39">
        <f>SUM(J4:J6)</f>
        <v>1</v>
      </c>
      <c r="K7" s="39">
        <f>SUM(K4:K6)</f>
        <v>3.0000000000000004</v>
      </c>
      <c r="L7" s="39">
        <f>SUM(L4:L6)</f>
        <v>1.0000000000000002</v>
      </c>
      <c r="M7" s="25"/>
      <c r="N7" s="94"/>
      <c r="O7" s="58" t="s">
        <v>21</v>
      </c>
      <c r="P7" s="56" t="s">
        <v>81</v>
      </c>
      <c r="Q7" s="18"/>
      <c r="R7" s="11" t="s">
        <v>20</v>
      </c>
      <c r="S7" s="9">
        <v>0</v>
      </c>
      <c r="T7" s="9">
        <v>0.5</v>
      </c>
      <c r="U7" s="9">
        <v>0</v>
      </c>
      <c r="V7" s="19"/>
      <c r="W7" s="11" t="s">
        <v>20</v>
      </c>
      <c r="X7" s="1">
        <f>(S7*L4)+(T7*L5)+(U7*L6)</f>
        <v>0.10000000000000002</v>
      </c>
      <c r="Y7" s="176"/>
      <c r="Z7" s="16" t="s">
        <v>36</v>
      </c>
      <c r="AA7" s="16" t="s">
        <v>44</v>
      </c>
      <c r="AB7" s="16">
        <v>1</v>
      </c>
      <c r="AC7" s="16">
        <f>AB7*AB5</f>
        <v>0.33333333333333331</v>
      </c>
      <c r="AD7" s="4"/>
      <c r="AE7" s="11" t="s">
        <v>20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4"/>
      <c r="AL7" s="11" t="s">
        <v>20</v>
      </c>
      <c r="AM7" s="1">
        <f>(AF7*AC6)+(AG7*AC7)+(AH7*AC8)+(AI7*AC10)+(AJ7*AC11)</f>
        <v>0</v>
      </c>
      <c r="AN7" s="176"/>
      <c r="AO7" s="16" t="s">
        <v>58</v>
      </c>
      <c r="AP7" s="16" t="s">
        <v>44</v>
      </c>
      <c r="AQ7" s="16">
        <v>1</v>
      </c>
      <c r="AR7" s="16">
        <f>AQ7*AQ5</f>
        <v>0.5</v>
      </c>
      <c r="AS7" s="4"/>
      <c r="AT7" s="11" t="s">
        <v>20</v>
      </c>
      <c r="AU7" s="1">
        <f>AR9</f>
        <v>0.33333333333333331</v>
      </c>
      <c r="AV7" s="36"/>
      <c r="AW7" s="42" t="s">
        <v>17</v>
      </c>
      <c r="AX7" s="42">
        <f>X5+AM5+AU5</f>
        <v>1.8333333333333335</v>
      </c>
      <c r="AY7" s="50"/>
    </row>
    <row r="8" spans="1:51" ht="45">
      <c r="A8" s="258"/>
      <c r="B8" s="54"/>
      <c r="C8" s="54"/>
      <c r="D8" s="54"/>
      <c r="E8" s="54"/>
      <c r="F8" s="54"/>
      <c r="G8" s="54"/>
      <c r="H8" s="54"/>
      <c r="I8" s="54"/>
      <c r="J8" s="54"/>
      <c r="M8" s="47"/>
      <c r="N8" s="94"/>
      <c r="O8" s="58" t="s">
        <v>23</v>
      </c>
      <c r="P8" s="56" t="s">
        <v>83</v>
      </c>
      <c r="Q8" s="4"/>
      <c r="R8" s="11" t="s">
        <v>21</v>
      </c>
      <c r="S8" s="9">
        <v>0</v>
      </c>
      <c r="T8" s="9">
        <v>-0.5</v>
      </c>
      <c r="U8" s="9">
        <v>0</v>
      </c>
      <c r="V8" s="19"/>
      <c r="W8" s="11" t="s">
        <v>21</v>
      </c>
      <c r="X8" s="1">
        <f>(S8*L4)+(T8*L5)+(U8*L6)</f>
        <v>-0.10000000000000002</v>
      </c>
      <c r="Y8" s="176"/>
      <c r="Z8" s="16" t="s">
        <v>37</v>
      </c>
      <c r="AA8" s="16" t="s">
        <v>44</v>
      </c>
      <c r="AB8" s="16">
        <v>1</v>
      </c>
      <c r="AC8" s="16">
        <f>AB8*AB5</f>
        <v>0.33333333333333331</v>
      </c>
      <c r="AD8" s="4"/>
      <c r="AE8" s="11" t="s">
        <v>21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4"/>
      <c r="AL8" s="11" t="s">
        <v>21</v>
      </c>
      <c r="AM8" s="1">
        <f>(AF8*AC6)+(AG8*AC7)+(AH8*AC8)+(AI8*AC10)+(AJ8*AC11)</f>
        <v>0</v>
      </c>
      <c r="AN8" s="176"/>
      <c r="AO8" s="15" t="s">
        <v>30</v>
      </c>
      <c r="AP8" s="15">
        <v>2</v>
      </c>
      <c r="AQ8" s="15">
        <f>1/(1+AP8)</f>
        <v>0.33333333333333331</v>
      </c>
      <c r="AR8" s="15"/>
      <c r="AS8" s="4"/>
      <c r="AT8" s="11" t="s">
        <v>21</v>
      </c>
      <c r="AU8" s="1">
        <f>AR10</f>
        <v>0.33333333333333331</v>
      </c>
      <c r="AV8" s="36"/>
      <c r="AW8" s="42" t="s">
        <v>18</v>
      </c>
      <c r="AX8" s="42">
        <f>X6+AM6++AU6</f>
        <v>-9.9999999999999978E-2</v>
      </c>
      <c r="AY8" s="50"/>
    </row>
    <row r="9" spans="1:51" ht="30">
      <c r="A9" s="258"/>
      <c r="B9" s="98" t="s">
        <v>6</v>
      </c>
      <c r="C9" s="35">
        <v>3</v>
      </c>
      <c r="D9" s="4"/>
      <c r="E9" s="4"/>
      <c r="F9" s="4"/>
      <c r="G9" s="4"/>
      <c r="H9" s="4"/>
      <c r="I9" s="4"/>
      <c r="J9" s="4"/>
      <c r="M9" s="4"/>
      <c r="N9" s="94"/>
      <c r="O9" s="58" t="s">
        <v>24</v>
      </c>
      <c r="P9" s="56" t="s">
        <v>84</v>
      </c>
      <c r="Q9" s="4"/>
      <c r="R9" s="11" t="s">
        <v>23</v>
      </c>
      <c r="S9" s="9">
        <v>1</v>
      </c>
      <c r="T9" s="9">
        <v>0</v>
      </c>
      <c r="U9" s="9">
        <v>-0.5</v>
      </c>
      <c r="V9" s="19"/>
      <c r="W9" s="11" t="s">
        <v>23</v>
      </c>
      <c r="X9" s="1">
        <f>(S9*L4)+(T9*L5)+(U9*L6)</f>
        <v>0.50000000000000011</v>
      </c>
      <c r="Y9" s="176"/>
      <c r="Z9" s="31" t="s">
        <v>96</v>
      </c>
      <c r="AA9" s="31">
        <v>1</v>
      </c>
      <c r="AB9" s="31">
        <f>1/(1+AA9)</f>
        <v>0.5</v>
      </c>
      <c r="AC9" s="31"/>
      <c r="AD9" s="4"/>
      <c r="AE9" s="11" t="s">
        <v>23</v>
      </c>
      <c r="AF9" s="28">
        <v>1</v>
      </c>
      <c r="AG9" s="28">
        <v>0</v>
      </c>
      <c r="AH9" s="28">
        <v>0</v>
      </c>
      <c r="AI9" s="28">
        <v>0</v>
      </c>
      <c r="AJ9" s="28">
        <v>1</v>
      </c>
      <c r="AK9" s="4"/>
      <c r="AL9" s="11" t="s">
        <v>23</v>
      </c>
      <c r="AM9" s="1">
        <f>(AC6*AF9)+(AG9*AC7)+(AC8*AH9)+(AI9*AC10)+(AC11*AJ9)</f>
        <v>0.83333333333333326</v>
      </c>
      <c r="AN9" s="176"/>
      <c r="AO9" s="16" t="s">
        <v>59</v>
      </c>
      <c r="AP9" s="16" t="s">
        <v>44</v>
      </c>
      <c r="AQ9" s="16">
        <v>1</v>
      </c>
      <c r="AR9" s="16">
        <f>AQ9*AQ8</f>
        <v>0.33333333333333331</v>
      </c>
      <c r="AS9" s="4"/>
      <c r="AT9" s="11" t="s">
        <v>23</v>
      </c>
      <c r="AU9" s="1">
        <f>AR12</f>
        <v>0.25</v>
      </c>
      <c r="AV9" s="36"/>
      <c r="AW9" s="41" t="s">
        <v>19</v>
      </c>
      <c r="AX9" s="41">
        <v>0</v>
      </c>
      <c r="AY9" s="50"/>
    </row>
    <row r="10" spans="1:51">
      <c r="A10" s="258"/>
      <c r="B10" s="53"/>
      <c r="C10" s="53"/>
      <c r="D10" s="53"/>
      <c r="E10" s="53"/>
      <c r="F10" s="53"/>
      <c r="G10" s="53"/>
      <c r="H10" s="53"/>
      <c r="I10" s="53"/>
      <c r="J10" s="53"/>
      <c r="M10" s="26"/>
      <c r="N10" s="94"/>
      <c r="O10" s="4"/>
      <c r="P10" s="4"/>
      <c r="Q10" s="4"/>
      <c r="R10" s="11" t="s">
        <v>24</v>
      </c>
      <c r="S10" s="9">
        <v>-0.5</v>
      </c>
      <c r="T10" s="9">
        <v>0</v>
      </c>
      <c r="U10" s="9">
        <v>1</v>
      </c>
      <c r="V10" s="19"/>
      <c r="W10" s="11" t="s">
        <v>24</v>
      </c>
      <c r="X10" s="1">
        <f>(S10*L4)+(T10*67)+(U10*L6)</f>
        <v>-0.1</v>
      </c>
      <c r="Y10" s="176"/>
      <c r="Z10" s="16" t="s">
        <v>97</v>
      </c>
      <c r="AA10" s="16" t="s">
        <v>44</v>
      </c>
      <c r="AB10" s="16">
        <v>1</v>
      </c>
      <c r="AC10" s="16">
        <f>AB10*AB9</f>
        <v>0.5</v>
      </c>
      <c r="AD10" s="4"/>
      <c r="AE10" s="11" t="s">
        <v>24</v>
      </c>
      <c r="AF10" s="28">
        <v>-1</v>
      </c>
      <c r="AG10" s="28">
        <v>0</v>
      </c>
      <c r="AH10" s="28">
        <v>0</v>
      </c>
      <c r="AI10" s="28">
        <v>0</v>
      </c>
      <c r="AJ10" s="28">
        <v>-1</v>
      </c>
      <c r="AK10" s="4"/>
      <c r="AL10" s="11" t="s">
        <v>24</v>
      </c>
      <c r="AM10" s="1">
        <f>(AC6*AF10)+(AC7*AG10)+(AC8*AH10)+(AI10*AC10)+(AC11*AJ10)</f>
        <v>-0.83333333333333326</v>
      </c>
      <c r="AN10" s="176"/>
      <c r="AO10" s="16" t="s">
        <v>60</v>
      </c>
      <c r="AP10" s="16" t="s">
        <v>44</v>
      </c>
      <c r="AQ10" s="16">
        <v>1</v>
      </c>
      <c r="AR10" s="16">
        <f>AQ10*AQ8</f>
        <v>0.33333333333333331</v>
      </c>
      <c r="AS10" s="4"/>
      <c r="AT10" s="11" t="s">
        <v>24</v>
      </c>
      <c r="AU10" s="1">
        <f>AR13</f>
        <v>0.25</v>
      </c>
      <c r="AV10" s="36"/>
      <c r="AW10" s="42" t="s">
        <v>20</v>
      </c>
      <c r="AX10" s="42">
        <f>X7+AM7+AU7</f>
        <v>0.43333333333333335</v>
      </c>
      <c r="AY10" s="50"/>
    </row>
    <row r="11" spans="1:51">
      <c r="A11" s="258"/>
      <c r="B11" s="183" t="s">
        <v>14</v>
      </c>
      <c r="C11" s="183"/>
      <c r="D11" s="4"/>
      <c r="E11" s="35" t="s">
        <v>38</v>
      </c>
      <c r="F11" s="35" t="s">
        <v>39</v>
      </c>
      <c r="G11" s="35" t="s">
        <v>40</v>
      </c>
      <c r="H11" s="10" t="s">
        <v>41</v>
      </c>
      <c r="I11" s="10" t="s">
        <v>42</v>
      </c>
      <c r="J11" s="4"/>
      <c r="M11" s="4"/>
      <c r="N11" s="94"/>
      <c r="O11" s="156" t="s">
        <v>112</v>
      </c>
      <c r="P11" s="157"/>
      <c r="Q11" s="4"/>
      <c r="R11" s="33"/>
      <c r="S11" s="25"/>
      <c r="T11" s="25"/>
      <c r="U11" s="25"/>
      <c r="V11" s="30"/>
      <c r="W11" s="29"/>
      <c r="X11" s="29"/>
      <c r="Y11" s="176"/>
      <c r="Z11" s="16" t="s">
        <v>98</v>
      </c>
      <c r="AA11" s="16" t="s">
        <v>44</v>
      </c>
      <c r="AB11" s="16">
        <v>1</v>
      </c>
      <c r="AC11" s="16">
        <f>AB11*AB9</f>
        <v>0.5</v>
      </c>
      <c r="AD11" s="4"/>
      <c r="AE11" s="29"/>
      <c r="AF11" s="25"/>
      <c r="AG11" s="25"/>
      <c r="AH11" s="25"/>
      <c r="AI11" s="25"/>
      <c r="AJ11" s="25"/>
      <c r="AK11" s="4"/>
      <c r="AL11" s="29"/>
      <c r="AM11" s="29"/>
      <c r="AN11" s="176"/>
      <c r="AO11" s="15" t="s">
        <v>31</v>
      </c>
      <c r="AP11" s="15">
        <v>3</v>
      </c>
      <c r="AQ11" s="15">
        <f>1/(1+AP11)</f>
        <v>0.25</v>
      </c>
      <c r="AR11" s="15"/>
      <c r="AS11" s="4"/>
      <c r="AT11" s="29"/>
      <c r="AU11" s="29"/>
      <c r="AV11" s="46"/>
      <c r="AW11" s="42" t="s">
        <v>21</v>
      </c>
      <c r="AX11" s="42">
        <f>X8+AM8+AU8</f>
        <v>0.23333333333333328</v>
      </c>
      <c r="AY11" s="50"/>
    </row>
    <row r="12" spans="1:51" ht="30">
      <c r="A12" s="258"/>
      <c r="B12" s="98" t="s">
        <v>7</v>
      </c>
      <c r="C12" s="76">
        <f>SUM(L4*C7,L5*D7,L6*E7)</f>
        <v>3</v>
      </c>
      <c r="D12" s="4"/>
      <c r="E12" s="35">
        <v>1</v>
      </c>
      <c r="F12" s="35">
        <v>3</v>
      </c>
      <c r="G12" s="35">
        <v>5</v>
      </c>
      <c r="H12" s="35">
        <v>7</v>
      </c>
      <c r="I12" s="35">
        <v>9</v>
      </c>
      <c r="J12" s="4"/>
      <c r="M12" s="4"/>
      <c r="N12" s="94"/>
      <c r="O12" s="57" t="s">
        <v>99</v>
      </c>
      <c r="P12" s="56" t="s">
        <v>102</v>
      </c>
      <c r="Q12" s="4"/>
      <c r="R12" s="33"/>
      <c r="S12" s="25"/>
      <c r="T12" s="25"/>
      <c r="U12" s="25"/>
      <c r="V12" s="30"/>
      <c r="W12" s="29"/>
      <c r="X12" s="29"/>
      <c r="Y12" s="176"/>
      <c r="Z12" s="30"/>
      <c r="AA12" s="30"/>
      <c r="AB12" s="30"/>
      <c r="AC12" s="30"/>
      <c r="AD12" s="4"/>
      <c r="AE12" s="29"/>
      <c r="AF12" s="25"/>
      <c r="AG12" s="25"/>
      <c r="AH12" s="25"/>
      <c r="AI12" s="25"/>
      <c r="AJ12" s="25"/>
      <c r="AK12" s="4"/>
      <c r="AL12" s="156" t="s">
        <v>115</v>
      </c>
      <c r="AM12" s="157"/>
      <c r="AN12" s="176"/>
      <c r="AO12" s="16" t="s">
        <v>61</v>
      </c>
      <c r="AP12" s="16" t="s">
        <v>44</v>
      </c>
      <c r="AQ12" s="16">
        <v>1</v>
      </c>
      <c r="AR12" s="16">
        <f>AQ12*AQ11</f>
        <v>0.25</v>
      </c>
      <c r="AS12" s="4"/>
      <c r="AT12" s="29"/>
      <c r="AU12" s="29"/>
      <c r="AV12" s="46"/>
      <c r="AW12" s="41" t="s">
        <v>22</v>
      </c>
      <c r="AX12" s="41">
        <v>0</v>
      </c>
      <c r="AY12" s="50"/>
    </row>
    <row r="13" spans="1:51" ht="30">
      <c r="A13" s="258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26"/>
      <c r="N13" s="94"/>
      <c r="O13" s="57" t="s">
        <v>100</v>
      </c>
      <c r="P13" s="56" t="s">
        <v>103</v>
      </c>
      <c r="Q13" s="4"/>
      <c r="R13" s="4"/>
      <c r="S13" s="18"/>
      <c r="T13" s="18"/>
      <c r="U13" s="18"/>
      <c r="V13" s="19"/>
      <c r="W13" s="4"/>
      <c r="X13" s="4"/>
      <c r="Y13" s="176"/>
      <c r="Z13" s="30"/>
      <c r="AA13" s="30"/>
      <c r="AB13" s="30"/>
      <c r="AC13" s="30"/>
      <c r="AD13" s="4"/>
      <c r="AE13" s="29"/>
      <c r="AF13" s="25"/>
      <c r="AG13" s="25"/>
      <c r="AH13" s="25"/>
      <c r="AI13" s="25"/>
      <c r="AJ13" s="25"/>
      <c r="AK13" s="4"/>
      <c r="AL13" s="58" t="s">
        <v>34</v>
      </c>
      <c r="AM13" s="56" t="s">
        <v>87</v>
      </c>
      <c r="AN13" s="176"/>
      <c r="AO13" s="16" t="s">
        <v>62</v>
      </c>
      <c r="AP13" s="16" t="s">
        <v>44</v>
      </c>
      <c r="AQ13" s="16">
        <v>1</v>
      </c>
      <c r="AR13" s="16">
        <f>AQ13*AQ11</f>
        <v>0.25</v>
      </c>
      <c r="AS13" s="4"/>
      <c r="AT13" s="29"/>
      <c r="AU13" s="29"/>
      <c r="AV13" s="46"/>
      <c r="AW13" s="42" t="s">
        <v>23</v>
      </c>
      <c r="AX13" s="42">
        <f>X9+AM9+AU9</f>
        <v>1.5833333333333335</v>
      </c>
      <c r="AY13" s="50"/>
    </row>
    <row r="14" spans="1:51" ht="30">
      <c r="A14" s="258"/>
      <c r="B14" s="185" t="s">
        <v>11</v>
      </c>
      <c r="C14" s="186"/>
      <c r="D14" s="6" t="s">
        <v>12</v>
      </c>
      <c r="E14" s="6">
        <v>1</v>
      </c>
      <c r="F14" s="6">
        <v>2</v>
      </c>
      <c r="G14" s="6">
        <v>3</v>
      </c>
      <c r="H14" s="6">
        <v>4</v>
      </c>
      <c r="I14" s="6">
        <v>5</v>
      </c>
      <c r="J14" s="6">
        <v>6</v>
      </c>
      <c r="K14" s="6">
        <v>7</v>
      </c>
      <c r="L14" s="6">
        <v>9</v>
      </c>
      <c r="M14" s="6">
        <v>10</v>
      </c>
      <c r="N14" s="94"/>
      <c r="O14" s="57" t="s">
        <v>101</v>
      </c>
      <c r="P14" s="56" t="s">
        <v>104</v>
      </c>
      <c r="Q14" s="4"/>
      <c r="R14" s="4"/>
      <c r="S14" s="18"/>
      <c r="T14" s="18"/>
      <c r="U14" s="18"/>
      <c r="V14" s="4"/>
      <c r="W14" s="4"/>
      <c r="X14" s="4"/>
      <c r="Y14" s="176"/>
      <c r="AB14" s="30"/>
      <c r="AC14" s="30"/>
      <c r="AD14" s="4"/>
      <c r="AE14" s="29"/>
      <c r="AF14" s="25"/>
      <c r="AG14" s="25"/>
      <c r="AH14" s="25"/>
      <c r="AI14" s="25"/>
      <c r="AJ14" s="25"/>
      <c r="AK14" s="4"/>
      <c r="AL14" s="103" t="s">
        <v>35</v>
      </c>
      <c r="AM14" s="84" t="s">
        <v>88</v>
      </c>
      <c r="AN14" s="176"/>
      <c r="AO14" s="19"/>
      <c r="AP14" s="19"/>
      <c r="AQ14" s="19"/>
      <c r="AR14" s="19"/>
      <c r="AS14" s="4"/>
      <c r="AT14" s="29"/>
      <c r="AU14" s="29"/>
      <c r="AV14" s="46"/>
      <c r="AW14" s="42" t="s">
        <v>24</v>
      </c>
      <c r="AX14" s="42">
        <f>X10+AM10+AU10</f>
        <v>-0.68333333333333324</v>
      </c>
      <c r="AY14" s="50"/>
    </row>
    <row r="15" spans="1:51">
      <c r="A15" s="258"/>
      <c r="B15" s="187"/>
      <c r="C15" s="188"/>
      <c r="D15" s="6" t="s">
        <v>13</v>
      </c>
      <c r="E15" s="35">
        <v>0</v>
      </c>
      <c r="F15" s="35">
        <v>0</v>
      </c>
      <c r="G15" s="35">
        <v>0.57999999999999996</v>
      </c>
      <c r="H15" s="35">
        <v>0.9</v>
      </c>
      <c r="I15" s="35">
        <v>1.1200000000000001</v>
      </c>
      <c r="J15" s="35">
        <v>1.24</v>
      </c>
      <c r="K15" s="35">
        <v>1.32</v>
      </c>
      <c r="L15" s="35">
        <v>1.46</v>
      </c>
      <c r="M15" s="35">
        <v>1.49</v>
      </c>
      <c r="N15" s="94"/>
      <c r="Q15" s="4"/>
      <c r="R15" s="4"/>
      <c r="S15" s="18"/>
      <c r="T15" s="18"/>
      <c r="U15" s="18"/>
      <c r="V15" s="4"/>
      <c r="W15" s="4"/>
      <c r="X15" s="4"/>
      <c r="Y15" s="176"/>
      <c r="AB15" s="30"/>
      <c r="AC15" s="30"/>
      <c r="AD15" s="4"/>
      <c r="AE15" s="29"/>
      <c r="AF15" s="25"/>
      <c r="AG15" s="25"/>
      <c r="AH15" s="25"/>
      <c r="AI15" s="25"/>
      <c r="AJ15" s="25"/>
      <c r="AK15" s="4"/>
      <c r="AL15" s="103" t="s">
        <v>36</v>
      </c>
      <c r="AM15" s="84" t="s">
        <v>89</v>
      </c>
      <c r="AN15" s="176"/>
      <c r="AO15" s="30"/>
      <c r="AP15" s="30"/>
      <c r="AQ15" s="30"/>
      <c r="AR15" s="30"/>
      <c r="AS15" s="4"/>
      <c r="AT15" s="29"/>
      <c r="AU15" s="29"/>
      <c r="AV15" s="46"/>
      <c r="AW15" s="41" t="s">
        <v>25</v>
      </c>
      <c r="AX15" s="41">
        <v>0</v>
      </c>
      <c r="AY15" s="50"/>
    </row>
    <row r="16" spans="1:51">
      <c r="A16" s="258"/>
      <c r="B16" s="189" t="s">
        <v>9</v>
      </c>
      <c r="C16" s="190"/>
      <c r="D16" s="7">
        <v>0.57999999999999996</v>
      </c>
      <c r="E16" s="191"/>
      <c r="F16" s="192"/>
      <c r="G16" s="192"/>
      <c r="H16" s="192"/>
      <c r="I16" s="192"/>
      <c r="J16" s="192"/>
      <c r="K16" s="48"/>
      <c r="L16" s="48"/>
      <c r="M16" s="48"/>
      <c r="N16" s="94"/>
      <c r="Q16" s="4"/>
      <c r="R16" s="4"/>
      <c r="S16" s="18"/>
      <c r="T16" s="18"/>
      <c r="U16" s="18"/>
      <c r="V16" s="4"/>
      <c r="W16" s="4"/>
      <c r="X16" s="4"/>
      <c r="Y16" s="17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103" t="s">
        <v>37</v>
      </c>
      <c r="AM16" s="84" t="s">
        <v>90</v>
      </c>
      <c r="AN16" s="176"/>
      <c r="AO16" s="156" t="s">
        <v>113</v>
      </c>
      <c r="AP16" s="157"/>
      <c r="AQ16" s="4"/>
      <c r="AR16" s="4"/>
      <c r="AS16" s="4"/>
      <c r="AT16" s="4"/>
      <c r="AU16" s="4"/>
      <c r="AV16" s="46"/>
      <c r="AW16" s="4"/>
      <c r="AX16" s="4"/>
      <c r="AY16" s="50"/>
    </row>
    <row r="17" spans="1:51" ht="30">
      <c r="A17" s="258"/>
      <c r="B17" s="52"/>
      <c r="C17" s="52"/>
      <c r="D17" s="52"/>
      <c r="E17" s="52"/>
      <c r="H17" s="52"/>
      <c r="I17" s="52"/>
      <c r="J17" s="52"/>
      <c r="K17" s="52"/>
      <c r="L17" s="52"/>
      <c r="M17" s="47"/>
      <c r="N17" s="94"/>
      <c r="Q17" s="4"/>
      <c r="R17" s="4"/>
      <c r="S17" s="18"/>
      <c r="T17" s="18"/>
      <c r="U17" s="18"/>
      <c r="V17" s="4"/>
      <c r="W17" s="4"/>
      <c r="X17" s="4"/>
      <c r="Y17" s="176"/>
      <c r="Z17" s="4"/>
      <c r="AC17" s="4"/>
      <c r="AD17" s="4"/>
      <c r="AE17" s="4"/>
      <c r="AF17" s="4"/>
      <c r="AG17" s="4"/>
      <c r="AH17" s="4"/>
      <c r="AI17" s="4"/>
      <c r="AJ17" s="4"/>
      <c r="AK17" s="4"/>
      <c r="AL17" s="58" t="s">
        <v>96</v>
      </c>
      <c r="AM17" s="56" t="s">
        <v>91</v>
      </c>
      <c r="AN17" s="176"/>
      <c r="AO17" s="44" t="s">
        <v>29</v>
      </c>
      <c r="AP17" s="44" t="s">
        <v>76</v>
      </c>
      <c r="AQ17" s="4"/>
      <c r="AR17" s="4"/>
      <c r="AS17" s="4"/>
      <c r="AT17" s="4"/>
      <c r="AU17" s="4"/>
      <c r="AV17" s="46"/>
      <c r="AW17" s="4"/>
      <c r="AX17" s="4"/>
      <c r="AY17" s="50"/>
    </row>
    <row r="18" spans="1:51" ht="30">
      <c r="A18" s="258"/>
      <c r="B18" s="161" t="s">
        <v>15</v>
      </c>
      <c r="C18" s="161"/>
      <c r="D18" s="161"/>
      <c r="E18" s="4"/>
      <c r="H18" s="4"/>
      <c r="I18" s="4"/>
      <c r="J18" s="4"/>
      <c r="K18" s="4"/>
      <c r="L18" s="4"/>
      <c r="M18" s="4"/>
      <c r="N18" s="94"/>
      <c r="Q18" s="4"/>
      <c r="R18" s="4"/>
      <c r="S18" s="18"/>
      <c r="T18" s="18"/>
      <c r="U18" s="18"/>
      <c r="V18" s="4"/>
      <c r="W18" s="4"/>
      <c r="X18" s="4"/>
      <c r="Y18" s="176"/>
      <c r="Z18" s="227" t="s">
        <v>182</v>
      </c>
      <c r="AA18" s="228"/>
      <c r="AC18" s="4"/>
      <c r="AD18" s="4"/>
      <c r="AE18" s="4"/>
      <c r="AF18" s="4"/>
      <c r="AG18" s="4"/>
      <c r="AH18" s="4"/>
      <c r="AI18" s="4"/>
      <c r="AJ18" s="4"/>
      <c r="AK18" s="4"/>
      <c r="AL18" s="103" t="s">
        <v>97</v>
      </c>
      <c r="AM18" s="84" t="s">
        <v>92</v>
      </c>
      <c r="AN18" s="176"/>
      <c r="AO18" s="44" t="s">
        <v>30</v>
      </c>
      <c r="AP18" s="44" t="s">
        <v>79</v>
      </c>
      <c r="AQ18" s="4"/>
      <c r="AR18" s="4"/>
      <c r="AS18" s="4"/>
      <c r="AT18" s="4"/>
      <c r="AU18" s="4"/>
      <c r="AV18" s="46"/>
      <c r="AW18" s="4"/>
      <c r="AX18" s="4"/>
      <c r="AY18" s="50"/>
    </row>
    <row r="19" spans="1:51" ht="30">
      <c r="A19" s="258"/>
      <c r="B19" s="5" t="s">
        <v>10</v>
      </c>
      <c r="C19" s="8">
        <f>(C12-3)/3</f>
        <v>0</v>
      </c>
      <c r="D19" s="77">
        <f>C19*100</f>
        <v>0</v>
      </c>
      <c r="E19" s="4"/>
      <c r="H19" s="4"/>
      <c r="I19" s="4"/>
      <c r="J19" s="4"/>
      <c r="K19" s="4"/>
      <c r="L19" s="4"/>
      <c r="M19" s="4"/>
      <c r="N19" s="94"/>
      <c r="Q19" s="4"/>
      <c r="R19" s="4"/>
      <c r="S19" s="18"/>
      <c r="T19" s="18"/>
      <c r="U19" s="18"/>
      <c r="V19" s="4"/>
      <c r="W19" s="4"/>
      <c r="X19" s="4"/>
      <c r="Y19" s="176"/>
      <c r="Z19" s="225" t="s">
        <v>269</v>
      </c>
      <c r="AA19" s="226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103" t="s">
        <v>98</v>
      </c>
      <c r="AM19" s="84" t="s">
        <v>93</v>
      </c>
      <c r="AN19" s="176"/>
      <c r="AO19" s="44" t="s">
        <v>31</v>
      </c>
      <c r="AP19" s="44" t="s">
        <v>82</v>
      </c>
      <c r="AQ19" s="4"/>
      <c r="AR19" s="4"/>
      <c r="AS19" s="4"/>
      <c r="AT19" s="4"/>
      <c r="AU19" s="4"/>
      <c r="AV19" s="46"/>
      <c r="AW19" s="4"/>
      <c r="AX19" s="4"/>
      <c r="AY19" s="50"/>
    </row>
    <row r="20" spans="1:51">
      <c r="A20" s="259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96"/>
      <c r="N20" s="49"/>
      <c r="O20" s="96"/>
      <c r="P20" s="96"/>
      <c r="Q20" s="96"/>
      <c r="R20" s="96"/>
      <c r="S20" s="79"/>
      <c r="T20" s="79"/>
      <c r="U20" s="79"/>
      <c r="V20" s="96"/>
      <c r="W20" s="96"/>
      <c r="X20" s="96"/>
      <c r="Y20" s="177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51"/>
    </row>
    <row r="22" spans="1:51" ht="20">
      <c r="A22" s="257"/>
      <c r="B22" s="168" t="s">
        <v>140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9"/>
    </row>
    <row r="23" spans="1:51" ht="20">
      <c r="A23" s="258"/>
      <c r="B23" s="35" t="s">
        <v>0</v>
      </c>
      <c r="C23" s="35" t="s">
        <v>1</v>
      </c>
      <c r="D23" s="35" t="s">
        <v>2</v>
      </c>
      <c r="E23" s="35" t="s">
        <v>3</v>
      </c>
      <c r="F23" s="170" t="s">
        <v>8</v>
      </c>
      <c r="G23" s="35" t="s">
        <v>0</v>
      </c>
      <c r="H23" s="35" t="s">
        <v>1</v>
      </c>
      <c r="I23" s="35" t="s">
        <v>2</v>
      </c>
      <c r="J23" s="35" t="s">
        <v>3</v>
      </c>
      <c r="K23" s="35" t="s">
        <v>4</v>
      </c>
      <c r="L23" s="10" t="s">
        <v>5</v>
      </c>
      <c r="M23" s="23"/>
      <c r="N23" s="94"/>
      <c r="O23" s="156" t="s">
        <v>114</v>
      </c>
      <c r="P23" s="157"/>
      <c r="Q23" s="3"/>
      <c r="R23" s="171" t="s">
        <v>46</v>
      </c>
      <c r="S23" s="172"/>
      <c r="T23" s="172"/>
      <c r="U23" s="173"/>
      <c r="V23" s="3"/>
      <c r="W23" s="174" t="s">
        <v>52</v>
      </c>
      <c r="X23" s="175"/>
      <c r="Y23" s="176"/>
      <c r="Z23" s="178" t="s">
        <v>48</v>
      </c>
      <c r="AA23" s="179"/>
      <c r="AB23" s="179"/>
      <c r="AC23" s="180"/>
      <c r="AD23" s="3"/>
      <c r="AE23" s="178" t="s">
        <v>54</v>
      </c>
      <c r="AF23" s="179"/>
      <c r="AG23" s="179"/>
      <c r="AH23" s="179"/>
      <c r="AI23" s="179"/>
      <c r="AJ23" s="180"/>
      <c r="AK23" s="3"/>
      <c r="AL23" s="174" t="s">
        <v>55</v>
      </c>
      <c r="AM23" s="175"/>
      <c r="AN23" s="176"/>
      <c r="AO23" s="178" t="s">
        <v>49</v>
      </c>
      <c r="AP23" s="179"/>
      <c r="AQ23" s="179"/>
      <c r="AR23" s="180"/>
      <c r="AS23" s="4"/>
      <c r="AT23" s="174" t="s">
        <v>51</v>
      </c>
      <c r="AU23" s="175"/>
      <c r="AV23" s="36"/>
      <c r="AW23" s="174" t="s">
        <v>27</v>
      </c>
      <c r="AX23" s="175"/>
      <c r="AY23" s="50"/>
    </row>
    <row r="24" spans="1:51" ht="30">
      <c r="A24" s="258"/>
      <c r="B24" s="35" t="s">
        <v>1</v>
      </c>
      <c r="C24" s="2">
        <v>1</v>
      </c>
      <c r="D24" s="37">
        <v>3</v>
      </c>
      <c r="E24" s="37">
        <v>3</v>
      </c>
      <c r="F24" s="170"/>
      <c r="G24" s="35" t="s">
        <v>1</v>
      </c>
      <c r="H24" s="38">
        <f>C24/C27</f>
        <v>0.60000000000000009</v>
      </c>
      <c r="I24" s="37">
        <f>D24/D27</f>
        <v>0.6</v>
      </c>
      <c r="J24" s="37">
        <f>E24/E27</f>
        <v>0.6</v>
      </c>
      <c r="K24" s="37">
        <f>SUM(H24:J24)</f>
        <v>1.8000000000000003</v>
      </c>
      <c r="L24" s="2">
        <f>K24/C29</f>
        <v>0.60000000000000009</v>
      </c>
      <c r="M24" s="24"/>
      <c r="N24" s="94"/>
      <c r="O24" s="58" t="s">
        <v>17</v>
      </c>
      <c r="P24" s="56" t="s">
        <v>78</v>
      </c>
      <c r="Q24" s="18"/>
      <c r="R24" s="17" t="s">
        <v>26</v>
      </c>
      <c r="S24" s="35" t="s">
        <v>1</v>
      </c>
      <c r="T24" s="35" t="s">
        <v>2</v>
      </c>
      <c r="U24" s="35" t="s">
        <v>3</v>
      </c>
      <c r="V24" s="13"/>
      <c r="W24" s="32" t="s">
        <v>26</v>
      </c>
      <c r="X24" s="97" t="s">
        <v>53</v>
      </c>
      <c r="Y24" s="176"/>
      <c r="Z24" s="35" t="s">
        <v>32</v>
      </c>
      <c r="AA24" s="98" t="s">
        <v>47</v>
      </c>
      <c r="AB24" s="178" t="s">
        <v>43</v>
      </c>
      <c r="AC24" s="180"/>
      <c r="AD24" s="4"/>
      <c r="AE24" s="10" t="s">
        <v>26</v>
      </c>
      <c r="AF24" s="35" t="s">
        <v>35</v>
      </c>
      <c r="AG24" s="35" t="s">
        <v>36</v>
      </c>
      <c r="AH24" s="35" t="s">
        <v>37</v>
      </c>
      <c r="AI24" s="35" t="s">
        <v>97</v>
      </c>
      <c r="AJ24" s="35" t="s">
        <v>98</v>
      </c>
      <c r="AK24" s="4"/>
      <c r="AL24" s="10" t="s">
        <v>26</v>
      </c>
      <c r="AM24" s="97" t="s">
        <v>53</v>
      </c>
      <c r="AN24" s="176"/>
      <c r="AO24" s="10" t="s">
        <v>28</v>
      </c>
      <c r="AP24" s="10" t="s">
        <v>47</v>
      </c>
      <c r="AQ24" s="181" t="s">
        <v>43</v>
      </c>
      <c r="AR24" s="182"/>
      <c r="AS24" s="4"/>
      <c r="AT24" s="35" t="s">
        <v>26</v>
      </c>
      <c r="AU24" s="97" t="s">
        <v>53</v>
      </c>
      <c r="AV24" s="36"/>
      <c r="AW24" s="98" t="s">
        <v>26</v>
      </c>
      <c r="AX24" s="98" t="s">
        <v>50</v>
      </c>
      <c r="AY24" s="50"/>
    </row>
    <row r="25" spans="1:51">
      <c r="A25" s="258"/>
      <c r="B25" s="35" t="s">
        <v>2</v>
      </c>
      <c r="C25" s="37">
        <f>1/D24</f>
        <v>0.33333333333333331</v>
      </c>
      <c r="D25" s="2">
        <v>1</v>
      </c>
      <c r="E25" s="37">
        <v>1</v>
      </c>
      <c r="F25" s="170"/>
      <c r="G25" s="35" t="s">
        <v>2</v>
      </c>
      <c r="H25" s="37">
        <f>C25/C27</f>
        <v>0.2</v>
      </c>
      <c r="I25" s="38">
        <f>D25/D27</f>
        <v>0.2</v>
      </c>
      <c r="J25" s="37">
        <f>E25/E27</f>
        <v>0.2</v>
      </c>
      <c r="K25" s="37">
        <f>SUM(H25:J25)</f>
        <v>0.60000000000000009</v>
      </c>
      <c r="L25" s="2">
        <f>K25/C29</f>
        <v>0.20000000000000004</v>
      </c>
      <c r="M25" s="24"/>
      <c r="N25" s="94"/>
      <c r="O25" s="58" t="s">
        <v>18</v>
      </c>
      <c r="P25" s="56" t="s">
        <v>77</v>
      </c>
      <c r="Q25" s="18"/>
      <c r="R25" s="11" t="s">
        <v>17</v>
      </c>
      <c r="S25" s="9">
        <v>1</v>
      </c>
      <c r="T25" s="9">
        <v>-0.5</v>
      </c>
      <c r="U25" s="9">
        <v>0</v>
      </c>
      <c r="V25" s="3"/>
      <c r="W25" s="11" t="s">
        <v>17</v>
      </c>
      <c r="X25" s="1">
        <f>(S25*L24)+(T25*L25)+(U25*L26)</f>
        <v>0.50000000000000011</v>
      </c>
      <c r="Y25" s="176"/>
      <c r="Z25" s="15" t="s">
        <v>34</v>
      </c>
      <c r="AA25" s="15">
        <v>2</v>
      </c>
      <c r="AB25" s="15">
        <f>1/(1+AA25)</f>
        <v>0.33333333333333331</v>
      </c>
      <c r="AC25" s="15"/>
      <c r="AD25" s="4"/>
      <c r="AE25" s="11" t="s">
        <v>17</v>
      </c>
      <c r="AF25" s="28">
        <v>1</v>
      </c>
      <c r="AG25" s="28">
        <v>0</v>
      </c>
      <c r="AH25" s="28">
        <v>0</v>
      </c>
      <c r="AI25" s="28">
        <v>0</v>
      </c>
      <c r="AJ25" s="28">
        <v>1</v>
      </c>
      <c r="AK25" s="4"/>
      <c r="AL25" s="11" t="s">
        <v>17</v>
      </c>
      <c r="AM25" s="1">
        <f>(AF25*AC26)+(AG25*AC27)+(AC28*AH25)+(AI25*AC30)+(AC31*AJ25)</f>
        <v>0.83333333333333326</v>
      </c>
      <c r="AN25" s="176"/>
      <c r="AO25" s="15" t="s">
        <v>29</v>
      </c>
      <c r="AP25" s="15">
        <v>1</v>
      </c>
      <c r="AQ25" s="15">
        <f>1/(1+AP25)</f>
        <v>0.5</v>
      </c>
      <c r="AR25" s="15"/>
      <c r="AS25" s="4"/>
      <c r="AT25" s="11" t="s">
        <v>17</v>
      </c>
      <c r="AU25" s="1">
        <f>AR26</f>
        <v>0.5</v>
      </c>
      <c r="AV25" s="36"/>
      <c r="AW25" s="40" t="s">
        <v>63</v>
      </c>
      <c r="AX25" s="40">
        <v>0</v>
      </c>
      <c r="AY25" s="50"/>
    </row>
    <row r="26" spans="1:51" ht="30">
      <c r="A26" s="258"/>
      <c r="B26" s="35" t="s">
        <v>3</v>
      </c>
      <c r="C26" s="37">
        <f>1/E24</f>
        <v>0.33333333333333331</v>
      </c>
      <c r="D26" s="37">
        <f>1/E25</f>
        <v>1</v>
      </c>
      <c r="E26" s="2">
        <v>1</v>
      </c>
      <c r="F26" s="170"/>
      <c r="G26" s="35" t="s">
        <v>3</v>
      </c>
      <c r="H26" s="37">
        <f>C26/C27</f>
        <v>0.2</v>
      </c>
      <c r="I26" s="37">
        <f>D26/D27</f>
        <v>0.2</v>
      </c>
      <c r="J26" s="38">
        <f>E26/E27</f>
        <v>0.2</v>
      </c>
      <c r="K26" s="37">
        <f>SUM(H26:J26)</f>
        <v>0.60000000000000009</v>
      </c>
      <c r="L26" s="2">
        <f>K26/C29</f>
        <v>0.20000000000000004</v>
      </c>
      <c r="M26" s="24"/>
      <c r="N26" s="94"/>
      <c r="O26" s="58" t="s">
        <v>20</v>
      </c>
      <c r="P26" s="56" t="s">
        <v>80</v>
      </c>
      <c r="Q26" s="18"/>
      <c r="R26" s="11" t="s">
        <v>18</v>
      </c>
      <c r="S26" s="9">
        <v>-0.5</v>
      </c>
      <c r="T26" s="9">
        <v>1</v>
      </c>
      <c r="U26" s="9">
        <v>0</v>
      </c>
      <c r="V26" s="19"/>
      <c r="W26" s="11" t="s">
        <v>18</v>
      </c>
      <c r="X26" s="1">
        <f>(S26*L24)+(T26*L25)+(U26*L26)</f>
        <v>-0.1</v>
      </c>
      <c r="Y26" s="176"/>
      <c r="Z26" s="16" t="s">
        <v>35</v>
      </c>
      <c r="AA26" s="16" t="s">
        <v>44</v>
      </c>
      <c r="AB26" s="16">
        <v>1</v>
      </c>
      <c r="AC26" s="16">
        <f>AB26*AB25</f>
        <v>0.33333333333333331</v>
      </c>
      <c r="AD26" s="4"/>
      <c r="AE26" s="11" t="s">
        <v>18</v>
      </c>
      <c r="AF26" s="28">
        <v>-1</v>
      </c>
      <c r="AG26" s="28">
        <v>0</v>
      </c>
      <c r="AH26" s="28">
        <v>1</v>
      </c>
      <c r="AI26" s="28">
        <v>0</v>
      </c>
      <c r="AJ26" s="28">
        <v>-1</v>
      </c>
      <c r="AK26" s="4"/>
      <c r="AL26" s="11" t="s">
        <v>18</v>
      </c>
      <c r="AM26" s="1">
        <f>(AF26*AC26)+(AG26*AC27)+(AC28*AH26)+(AI26*AC30)+(AC31*AJ26)</f>
        <v>-0.5</v>
      </c>
      <c r="AN26" s="176"/>
      <c r="AO26" s="16" t="s">
        <v>45</v>
      </c>
      <c r="AP26" s="16" t="s">
        <v>44</v>
      </c>
      <c r="AQ26" s="16">
        <v>1</v>
      </c>
      <c r="AR26" s="16">
        <f>AQ26*AQ25</f>
        <v>0.5</v>
      </c>
      <c r="AS26" s="4"/>
      <c r="AT26" s="11" t="s">
        <v>18</v>
      </c>
      <c r="AU26" s="1">
        <f>AR27</f>
        <v>0.5</v>
      </c>
      <c r="AV26" s="36"/>
      <c r="AW26" s="40" t="s">
        <v>16</v>
      </c>
      <c r="AX26" s="41">
        <v>0</v>
      </c>
      <c r="AY26" s="50"/>
    </row>
    <row r="27" spans="1:51">
      <c r="A27" s="258"/>
      <c r="B27" s="97" t="s">
        <v>4</v>
      </c>
      <c r="C27" s="39">
        <f>SUM(C24:C26)</f>
        <v>1.6666666666666665</v>
      </c>
      <c r="D27" s="39">
        <f>SUM(D24:D26)</f>
        <v>5</v>
      </c>
      <c r="E27" s="39">
        <f>SUM(E24:E26)</f>
        <v>5</v>
      </c>
      <c r="F27" s="170"/>
      <c r="G27" s="97" t="s">
        <v>4</v>
      </c>
      <c r="H27" s="39">
        <f>SUM(H24:H26)</f>
        <v>1</v>
      </c>
      <c r="I27" s="39">
        <f>SUM(I24:I26)</f>
        <v>1</v>
      </c>
      <c r="J27" s="39">
        <f>SUM(J24:J26)</f>
        <v>1</v>
      </c>
      <c r="K27" s="39">
        <f>SUM(K24:K26)</f>
        <v>3.0000000000000004</v>
      </c>
      <c r="L27" s="39">
        <f>SUM(L24:L26)</f>
        <v>1.0000000000000002</v>
      </c>
      <c r="M27" s="25"/>
      <c r="N27" s="94"/>
      <c r="O27" s="58" t="s">
        <v>21</v>
      </c>
      <c r="P27" s="56" t="s">
        <v>81</v>
      </c>
      <c r="Q27" s="18"/>
      <c r="R27" s="11" t="s">
        <v>20</v>
      </c>
      <c r="S27" s="9">
        <v>0</v>
      </c>
      <c r="T27" s="9">
        <v>0.5</v>
      </c>
      <c r="U27" s="9">
        <v>0</v>
      </c>
      <c r="V27" s="19"/>
      <c r="W27" s="11" t="s">
        <v>20</v>
      </c>
      <c r="X27" s="1">
        <f>(S27*L24)+(T27*L25)+(U27*L26)</f>
        <v>0.10000000000000002</v>
      </c>
      <c r="Y27" s="176"/>
      <c r="Z27" s="16" t="s">
        <v>36</v>
      </c>
      <c r="AA27" s="16" t="s">
        <v>44</v>
      </c>
      <c r="AB27" s="16">
        <v>1</v>
      </c>
      <c r="AC27" s="16">
        <f>AB27*AB25</f>
        <v>0.33333333333333331</v>
      </c>
      <c r="AD27" s="4"/>
      <c r="AE27" s="11" t="s">
        <v>20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4"/>
      <c r="AL27" s="11" t="s">
        <v>20</v>
      </c>
      <c r="AM27" s="1">
        <f>(AF27*AC26)+(AG27*AC27)+(AH27*AC28)+(AI27*AC30)+(AJ27*AC31)</f>
        <v>0</v>
      </c>
      <c r="AN27" s="176"/>
      <c r="AO27" s="16" t="s">
        <v>58</v>
      </c>
      <c r="AP27" s="16" t="s">
        <v>44</v>
      </c>
      <c r="AQ27" s="16">
        <v>1</v>
      </c>
      <c r="AR27" s="16">
        <f>AQ27*AQ25</f>
        <v>0.5</v>
      </c>
      <c r="AS27" s="4"/>
      <c r="AT27" s="11" t="s">
        <v>20</v>
      </c>
      <c r="AU27" s="1">
        <f>AR29</f>
        <v>0.25</v>
      </c>
      <c r="AV27" s="36"/>
      <c r="AW27" s="42" t="s">
        <v>17</v>
      </c>
      <c r="AX27" s="42">
        <f>X25+AM25+AU25</f>
        <v>1.8333333333333335</v>
      </c>
      <c r="AY27" s="50"/>
    </row>
    <row r="28" spans="1:51" ht="45">
      <c r="A28" s="258"/>
      <c r="B28" s="54"/>
      <c r="C28" s="54"/>
      <c r="D28" s="54"/>
      <c r="E28" s="54"/>
      <c r="F28" s="54"/>
      <c r="G28" s="54"/>
      <c r="H28" s="54"/>
      <c r="I28" s="54"/>
      <c r="J28" s="54"/>
      <c r="M28" s="47"/>
      <c r="N28" s="94"/>
      <c r="O28" s="58" t="s">
        <v>23</v>
      </c>
      <c r="P28" s="56" t="s">
        <v>83</v>
      </c>
      <c r="Q28" s="4"/>
      <c r="R28" s="11" t="s">
        <v>21</v>
      </c>
      <c r="S28" s="9">
        <v>0</v>
      </c>
      <c r="T28" s="9">
        <v>-0.5</v>
      </c>
      <c r="U28" s="9">
        <v>0</v>
      </c>
      <c r="V28" s="19"/>
      <c r="W28" s="11" t="s">
        <v>21</v>
      </c>
      <c r="X28" s="1">
        <f>(S28*L24)+(T28*L25)+(U28*L26)</f>
        <v>-0.10000000000000002</v>
      </c>
      <c r="Y28" s="176"/>
      <c r="Z28" s="16" t="s">
        <v>37</v>
      </c>
      <c r="AA28" s="16" t="s">
        <v>44</v>
      </c>
      <c r="AB28" s="16">
        <v>1</v>
      </c>
      <c r="AC28" s="16">
        <f>AB28*AB25</f>
        <v>0.33333333333333331</v>
      </c>
      <c r="AD28" s="4"/>
      <c r="AE28" s="11" t="s">
        <v>21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4"/>
      <c r="AL28" s="11" t="s">
        <v>21</v>
      </c>
      <c r="AM28" s="1">
        <f>(AF28*AC26)+(AG28*AC27)+(AH28*AC28)+(AI28*AC30)+(AJ28*AC31)</f>
        <v>0</v>
      </c>
      <c r="AN28" s="176"/>
      <c r="AO28" s="15" t="s">
        <v>30</v>
      </c>
      <c r="AP28" s="15">
        <v>3</v>
      </c>
      <c r="AQ28" s="15">
        <f>1/(1+AP28)</f>
        <v>0.25</v>
      </c>
      <c r="AR28" s="15"/>
      <c r="AS28" s="4"/>
      <c r="AT28" s="11" t="s">
        <v>21</v>
      </c>
      <c r="AU28" s="1">
        <f>AR30</f>
        <v>0.25</v>
      </c>
      <c r="AV28" s="36"/>
      <c r="AW28" s="42" t="s">
        <v>18</v>
      </c>
      <c r="AX28" s="42">
        <f>X26+AM26++AU26</f>
        <v>-9.9999999999999978E-2</v>
      </c>
      <c r="AY28" s="50"/>
    </row>
    <row r="29" spans="1:51" ht="30">
      <c r="A29" s="258"/>
      <c r="B29" s="98" t="s">
        <v>6</v>
      </c>
      <c r="C29" s="35">
        <v>3</v>
      </c>
      <c r="D29" s="4"/>
      <c r="E29" s="4"/>
      <c r="F29" s="4"/>
      <c r="G29" s="4"/>
      <c r="H29" s="4"/>
      <c r="I29" s="4"/>
      <c r="J29" s="4"/>
      <c r="M29" s="4"/>
      <c r="N29" s="94"/>
      <c r="O29" s="58" t="s">
        <v>24</v>
      </c>
      <c r="P29" s="56" t="s">
        <v>84</v>
      </c>
      <c r="Q29" s="4"/>
      <c r="R29" s="11" t="s">
        <v>23</v>
      </c>
      <c r="S29" s="9">
        <v>1</v>
      </c>
      <c r="T29" s="9">
        <v>0</v>
      </c>
      <c r="U29" s="9">
        <v>-0.5</v>
      </c>
      <c r="V29" s="19"/>
      <c r="W29" s="11" t="s">
        <v>23</v>
      </c>
      <c r="X29" s="1">
        <f>(S29*L24)+(T29*L25)+(U29*L26)</f>
        <v>0.50000000000000011</v>
      </c>
      <c r="Y29" s="176"/>
      <c r="Z29" s="31" t="s">
        <v>96</v>
      </c>
      <c r="AA29" s="31">
        <v>1</v>
      </c>
      <c r="AB29" s="31">
        <f>1/(1+AA29)</f>
        <v>0.5</v>
      </c>
      <c r="AC29" s="31"/>
      <c r="AD29" s="4"/>
      <c r="AE29" s="11" t="s">
        <v>23</v>
      </c>
      <c r="AF29" s="28">
        <v>1</v>
      </c>
      <c r="AG29" s="28">
        <v>0</v>
      </c>
      <c r="AH29" s="28">
        <v>0</v>
      </c>
      <c r="AI29" s="28">
        <v>0</v>
      </c>
      <c r="AJ29" s="28">
        <v>1</v>
      </c>
      <c r="AK29" s="4"/>
      <c r="AL29" s="11" t="s">
        <v>23</v>
      </c>
      <c r="AM29" s="1">
        <f>(AC26*AF29)+(AG29*AC27)+(AC28*AH29)+(AI29*AC30)+(AC31*AJ29)</f>
        <v>0.83333333333333326</v>
      </c>
      <c r="AN29" s="176"/>
      <c r="AO29" s="16" t="s">
        <v>59</v>
      </c>
      <c r="AP29" s="16" t="s">
        <v>44</v>
      </c>
      <c r="AQ29" s="16">
        <v>1</v>
      </c>
      <c r="AR29" s="16">
        <f>AQ29*AQ28</f>
        <v>0.25</v>
      </c>
      <c r="AS29" s="4"/>
      <c r="AT29" s="11" t="s">
        <v>23</v>
      </c>
      <c r="AU29" s="1">
        <f>AR32</f>
        <v>0.33333333333333331</v>
      </c>
      <c r="AV29" s="36"/>
      <c r="AW29" s="41" t="s">
        <v>19</v>
      </c>
      <c r="AX29" s="41">
        <v>0</v>
      </c>
      <c r="AY29" s="50"/>
    </row>
    <row r="30" spans="1:51">
      <c r="A30" s="258"/>
      <c r="B30" s="53"/>
      <c r="C30" s="53"/>
      <c r="D30" s="53"/>
      <c r="E30" s="53"/>
      <c r="F30" s="53"/>
      <c r="G30" s="53"/>
      <c r="H30" s="53"/>
      <c r="I30" s="53"/>
      <c r="J30" s="53"/>
      <c r="M30" s="26"/>
      <c r="N30" s="94"/>
      <c r="O30" s="4"/>
      <c r="P30" s="4"/>
      <c r="Q30" s="4"/>
      <c r="R30" s="11" t="s">
        <v>24</v>
      </c>
      <c r="S30" s="9">
        <v>-0.5</v>
      </c>
      <c r="T30" s="9">
        <v>0</v>
      </c>
      <c r="U30" s="9">
        <v>1</v>
      </c>
      <c r="V30" s="19"/>
      <c r="W30" s="11" t="s">
        <v>24</v>
      </c>
      <c r="X30" s="1">
        <f>(S30*L24)+(T30*67)+(U30*L26)</f>
        <v>-0.1</v>
      </c>
      <c r="Y30" s="176"/>
      <c r="Z30" s="16" t="s">
        <v>97</v>
      </c>
      <c r="AA30" s="16" t="s">
        <v>44</v>
      </c>
      <c r="AB30" s="16">
        <v>1</v>
      </c>
      <c r="AC30" s="16">
        <f>AB30*AB29</f>
        <v>0.5</v>
      </c>
      <c r="AD30" s="4"/>
      <c r="AE30" s="11" t="s">
        <v>24</v>
      </c>
      <c r="AF30" s="28">
        <v>-1</v>
      </c>
      <c r="AG30" s="28">
        <v>0</v>
      </c>
      <c r="AH30" s="28">
        <v>0</v>
      </c>
      <c r="AI30" s="28">
        <v>0</v>
      </c>
      <c r="AJ30" s="28">
        <v>-1</v>
      </c>
      <c r="AK30" s="4"/>
      <c r="AL30" s="11" t="s">
        <v>24</v>
      </c>
      <c r="AM30" s="1">
        <f>(AC26*AF30)+(AC27*AG30)+(AC28*AH30)+(AI30*AC30)+(AC31*AJ30)</f>
        <v>-0.83333333333333326</v>
      </c>
      <c r="AN30" s="176"/>
      <c r="AO30" s="16" t="s">
        <v>60</v>
      </c>
      <c r="AP30" s="16" t="s">
        <v>44</v>
      </c>
      <c r="AQ30" s="16">
        <v>1</v>
      </c>
      <c r="AR30" s="16">
        <f>AQ30*AQ28</f>
        <v>0.25</v>
      </c>
      <c r="AS30" s="4"/>
      <c r="AT30" s="11" t="s">
        <v>24</v>
      </c>
      <c r="AU30" s="1">
        <f>AR33</f>
        <v>0.33333333333333331</v>
      </c>
      <c r="AV30" s="36"/>
      <c r="AW30" s="42" t="s">
        <v>20</v>
      </c>
      <c r="AX30" s="42">
        <f>X27+AM27+AU27</f>
        <v>0.35000000000000003</v>
      </c>
      <c r="AY30" s="50"/>
    </row>
    <row r="31" spans="1:51">
      <c r="A31" s="258"/>
      <c r="B31" s="183" t="s">
        <v>14</v>
      </c>
      <c r="C31" s="183"/>
      <c r="D31" s="4"/>
      <c r="E31" s="35" t="s">
        <v>38</v>
      </c>
      <c r="F31" s="35" t="s">
        <v>39</v>
      </c>
      <c r="G31" s="35" t="s">
        <v>40</v>
      </c>
      <c r="H31" s="10" t="s">
        <v>41</v>
      </c>
      <c r="I31" s="10" t="s">
        <v>42</v>
      </c>
      <c r="J31" s="4"/>
      <c r="M31" s="4"/>
      <c r="N31" s="94"/>
      <c r="O31" s="156" t="s">
        <v>112</v>
      </c>
      <c r="P31" s="157"/>
      <c r="Q31" s="4"/>
      <c r="R31" s="33"/>
      <c r="S31" s="25"/>
      <c r="T31" s="25"/>
      <c r="U31" s="25"/>
      <c r="V31" s="30"/>
      <c r="W31" s="29"/>
      <c r="X31" s="29"/>
      <c r="Y31" s="176"/>
      <c r="Z31" s="16" t="s">
        <v>98</v>
      </c>
      <c r="AA31" s="16" t="s">
        <v>44</v>
      </c>
      <c r="AB31" s="16">
        <v>1</v>
      </c>
      <c r="AC31" s="16">
        <f>AB31*AB29</f>
        <v>0.5</v>
      </c>
      <c r="AD31" s="4"/>
      <c r="AE31" s="29"/>
      <c r="AF31" s="25"/>
      <c r="AG31" s="25"/>
      <c r="AH31" s="25"/>
      <c r="AI31" s="25"/>
      <c r="AJ31" s="25"/>
      <c r="AK31" s="4"/>
      <c r="AL31" s="29"/>
      <c r="AM31" s="29"/>
      <c r="AN31" s="176"/>
      <c r="AO31" s="15" t="s">
        <v>31</v>
      </c>
      <c r="AP31" s="15">
        <v>2</v>
      </c>
      <c r="AQ31" s="15">
        <f>1/(1+AP31)</f>
        <v>0.33333333333333331</v>
      </c>
      <c r="AR31" s="15"/>
      <c r="AS31" s="4"/>
      <c r="AT31" s="29"/>
      <c r="AU31" s="29"/>
      <c r="AV31" s="46"/>
      <c r="AW31" s="42" t="s">
        <v>21</v>
      </c>
      <c r="AX31" s="42">
        <f>X28+AM28+AU28</f>
        <v>0.14999999999999997</v>
      </c>
      <c r="AY31" s="50"/>
    </row>
    <row r="32" spans="1:51" ht="30">
      <c r="A32" s="258"/>
      <c r="B32" s="98" t="s">
        <v>7</v>
      </c>
      <c r="C32" s="76">
        <f>SUM(L24*C27,L25*D27,L26*E27)</f>
        <v>3</v>
      </c>
      <c r="D32" s="4"/>
      <c r="E32" s="35">
        <v>1</v>
      </c>
      <c r="F32" s="35">
        <v>3</v>
      </c>
      <c r="G32" s="35">
        <v>5</v>
      </c>
      <c r="H32" s="35">
        <v>7</v>
      </c>
      <c r="I32" s="35">
        <v>9</v>
      </c>
      <c r="J32" s="4"/>
      <c r="M32" s="4"/>
      <c r="N32" s="94"/>
      <c r="O32" s="57" t="s">
        <v>99</v>
      </c>
      <c r="P32" s="56" t="s">
        <v>102</v>
      </c>
      <c r="Q32" s="4"/>
      <c r="R32" s="33"/>
      <c r="S32" s="25"/>
      <c r="T32" s="25"/>
      <c r="U32" s="25"/>
      <c r="V32" s="30"/>
      <c r="W32" s="29"/>
      <c r="X32" s="29"/>
      <c r="Y32" s="176"/>
      <c r="Z32" s="30"/>
      <c r="AA32" s="30"/>
      <c r="AB32" s="30"/>
      <c r="AC32" s="30"/>
      <c r="AD32" s="4"/>
      <c r="AE32" s="29"/>
      <c r="AF32" s="25"/>
      <c r="AG32" s="25"/>
      <c r="AH32" s="25"/>
      <c r="AI32" s="25"/>
      <c r="AJ32" s="25"/>
      <c r="AK32" s="4"/>
      <c r="AL32" s="156" t="s">
        <v>115</v>
      </c>
      <c r="AM32" s="157"/>
      <c r="AN32" s="176"/>
      <c r="AO32" s="16" t="s">
        <v>61</v>
      </c>
      <c r="AP32" s="16" t="s">
        <v>44</v>
      </c>
      <c r="AQ32" s="16">
        <v>1</v>
      </c>
      <c r="AR32" s="16">
        <f>AQ32*AQ31</f>
        <v>0.33333333333333331</v>
      </c>
      <c r="AS32" s="4"/>
      <c r="AT32" s="29"/>
      <c r="AU32" s="29"/>
      <c r="AV32" s="46"/>
      <c r="AW32" s="41" t="s">
        <v>22</v>
      </c>
      <c r="AX32" s="41">
        <v>0</v>
      </c>
      <c r="AY32" s="50"/>
    </row>
    <row r="33" spans="1:51" ht="30">
      <c r="A33" s="258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26"/>
      <c r="N33" s="94"/>
      <c r="O33" s="57" t="s">
        <v>100</v>
      </c>
      <c r="P33" s="56" t="s">
        <v>103</v>
      </c>
      <c r="Q33" s="4"/>
      <c r="R33" s="4"/>
      <c r="S33" s="18"/>
      <c r="T33" s="18"/>
      <c r="U33" s="18"/>
      <c r="V33" s="19"/>
      <c r="W33" s="4"/>
      <c r="X33" s="4"/>
      <c r="Y33" s="176"/>
      <c r="Z33" s="30"/>
      <c r="AA33" s="30"/>
      <c r="AB33" s="30"/>
      <c r="AC33" s="30"/>
      <c r="AD33" s="4"/>
      <c r="AE33" s="29"/>
      <c r="AF33" s="25"/>
      <c r="AG33" s="25"/>
      <c r="AH33" s="25"/>
      <c r="AI33" s="25"/>
      <c r="AJ33" s="25"/>
      <c r="AK33" s="4"/>
      <c r="AL33" s="58" t="s">
        <v>34</v>
      </c>
      <c r="AM33" s="56" t="s">
        <v>87</v>
      </c>
      <c r="AN33" s="176"/>
      <c r="AO33" s="16" t="s">
        <v>62</v>
      </c>
      <c r="AP33" s="16" t="s">
        <v>44</v>
      </c>
      <c r="AQ33" s="16">
        <v>1</v>
      </c>
      <c r="AR33" s="16">
        <f>AQ33*AQ31</f>
        <v>0.33333333333333331</v>
      </c>
      <c r="AS33" s="4"/>
      <c r="AT33" s="29"/>
      <c r="AU33" s="29"/>
      <c r="AV33" s="46"/>
      <c r="AW33" s="42" t="s">
        <v>23</v>
      </c>
      <c r="AX33" s="42">
        <f>X29+AM29+AU29</f>
        <v>1.6666666666666667</v>
      </c>
      <c r="AY33" s="50"/>
    </row>
    <row r="34" spans="1:51" ht="30">
      <c r="A34" s="258"/>
      <c r="B34" s="185" t="s">
        <v>11</v>
      </c>
      <c r="C34" s="186"/>
      <c r="D34" s="6" t="s">
        <v>12</v>
      </c>
      <c r="E34" s="6">
        <v>1</v>
      </c>
      <c r="F34" s="6">
        <v>2</v>
      </c>
      <c r="G34" s="6">
        <v>3</v>
      </c>
      <c r="H34" s="6">
        <v>4</v>
      </c>
      <c r="I34" s="6">
        <v>5</v>
      </c>
      <c r="J34" s="6">
        <v>6</v>
      </c>
      <c r="K34" s="6">
        <v>7</v>
      </c>
      <c r="L34" s="6">
        <v>9</v>
      </c>
      <c r="M34" s="6">
        <v>10</v>
      </c>
      <c r="N34" s="94"/>
      <c r="O34" s="57" t="s">
        <v>101</v>
      </c>
      <c r="P34" s="56" t="s">
        <v>104</v>
      </c>
      <c r="Q34" s="4"/>
      <c r="R34" s="4"/>
      <c r="S34" s="18"/>
      <c r="T34" s="18"/>
      <c r="U34" s="18"/>
      <c r="V34" s="4"/>
      <c r="W34" s="4"/>
      <c r="X34" s="4"/>
      <c r="Y34" s="176"/>
      <c r="AB34" s="30"/>
      <c r="AC34" s="30"/>
      <c r="AD34" s="4"/>
      <c r="AE34" s="29"/>
      <c r="AF34" s="25"/>
      <c r="AG34" s="25"/>
      <c r="AH34" s="25"/>
      <c r="AI34" s="25"/>
      <c r="AJ34" s="25"/>
      <c r="AK34" s="4"/>
      <c r="AL34" s="103" t="s">
        <v>35</v>
      </c>
      <c r="AM34" s="84" t="s">
        <v>88</v>
      </c>
      <c r="AN34" s="176"/>
      <c r="AO34" s="19"/>
      <c r="AP34" s="19"/>
      <c r="AQ34" s="19"/>
      <c r="AR34" s="19"/>
      <c r="AS34" s="4"/>
      <c r="AT34" s="29"/>
      <c r="AU34" s="29"/>
      <c r="AV34" s="46"/>
      <c r="AW34" s="42" t="s">
        <v>24</v>
      </c>
      <c r="AX34" s="42">
        <f>X30+AM30+AU30</f>
        <v>-0.59999999999999987</v>
      </c>
      <c r="AY34" s="50"/>
    </row>
    <row r="35" spans="1:51">
      <c r="A35" s="258"/>
      <c r="B35" s="187"/>
      <c r="C35" s="188"/>
      <c r="D35" s="6" t="s">
        <v>13</v>
      </c>
      <c r="E35" s="35">
        <v>0</v>
      </c>
      <c r="F35" s="35">
        <v>0</v>
      </c>
      <c r="G35" s="35">
        <v>0.57999999999999996</v>
      </c>
      <c r="H35" s="35">
        <v>0.9</v>
      </c>
      <c r="I35" s="35">
        <v>1.1200000000000001</v>
      </c>
      <c r="J35" s="35">
        <v>1.24</v>
      </c>
      <c r="K35" s="35">
        <v>1.32</v>
      </c>
      <c r="L35" s="35">
        <v>1.46</v>
      </c>
      <c r="M35" s="35">
        <v>1.49</v>
      </c>
      <c r="N35" s="94"/>
      <c r="Q35" s="4"/>
      <c r="R35" s="4"/>
      <c r="S35" s="18"/>
      <c r="T35" s="18"/>
      <c r="U35" s="18"/>
      <c r="V35" s="4"/>
      <c r="W35" s="4"/>
      <c r="X35" s="4"/>
      <c r="Y35" s="176"/>
      <c r="AB35" s="30"/>
      <c r="AC35" s="30"/>
      <c r="AD35" s="4"/>
      <c r="AE35" s="29"/>
      <c r="AF35" s="25"/>
      <c r="AG35" s="25"/>
      <c r="AH35" s="25"/>
      <c r="AI35" s="25"/>
      <c r="AJ35" s="25"/>
      <c r="AK35" s="4"/>
      <c r="AL35" s="103" t="s">
        <v>36</v>
      </c>
      <c r="AM35" s="84" t="s">
        <v>89</v>
      </c>
      <c r="AN35" s="176"/>
      <c r="AO35" s="30"/>
      <c r="AP35" s="30"/>
      <c r="AQ35" s="30"/>
      <c r="AR35" s="30"/>
      <c r="AS35" s="4"/>
      <c r="AT35" s="29"/>
      <c r="AU35" s="29"/>
      <c r="AV35" s="46"/>
      <c r="AW35" s="41" t="s">
        <v>25</v>
      </c>
      <c r="AX35" s="41">
        <v>0</v>
      </c>
      <c r="AY35" s="50"/>
    </row>
    <row r="36" spans="1:51">
      <c r="A36" s="258"/>
      <c r="B36" s="189" t="s">
        <v>9</v>
      </c>
      <c r="C36" s="190"/>
      <c r="D36" s="7">
        <v>0.57999999999999996</v>
      </c>
      <c r="E36" s="191"/>
      <c r="F36" s="192"/>
      <c r="G36" s="192"/>
      <c r="H36" s="192"/>
      <c r="I36" s="192"/>
      <c r="J36" s="192"/>
      <c r="K36" s="48"/>
      <c r="L36" s="48"/>
      <c r="M36" s="48"/>
      <c r="N36" s="94"/>
      <c r="Q36" s="4"/>
      <c r="R36" s="4"/>
      <c r="S36" s="18"/>
      <c r="T36" s="18"/>
      <c r="U36" s="18"/>
      <c r="V36" s="4"/>
      <c r="W36" s="4"/>
      <c r="X36" s="4"/>
      <c r="Y36" s="176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103" t="s">
        <v>37</v>
      </c>
      <c r="AM36" s="84" t="s">
        <v>90</v>
      </c>
      <c r="AN36" s="176"/>
      <c r="AO36" s="156" t="s">
        <v>113</v>
      </c>
      <c r="AP36" s="157"/>
      <c r="AQ36" s="4"/>
      <c r="AR36" s="4"/>
      <c r="AS36" s="4"/>
      <c r="AT36" s="4"/>
      <c r="AU36" s="4"/>
      <c r="AV36" s="46"/>
      <c r="AW36" s="4"/>
      <c r="AX36" s="4"/>
      <c r="AY36" s="50"/>
    </row>
    <row r="37" spans="1:51" ht="30">
      <c r="A37" s="258"/>
      <c r="B37" s="52"/>
      <c r="C37" s="52"/>
      <c r="D37" s="52"/>
      <c r="E37" s="52"/>
      <c r="H37" s="52"/>
      <c r="I37" s="52"/>
      <c r="J37" s="52"/>
      <c r="K37" s="52"/>
      <c r="L37" s="52"/>
      <c r="M37" s="47"/>
      <c r="N37" s="94"/>
      <c r="Q37" s="4"/>
      <c r="R37" s="4"/>
      <c r="S37" s="18"/>
      <c r="T37" s="18"/>
      <c r="U37" s="18"/>
      <c r="V37" s="4"/>
      <c r="W37" s="4"/>
      <c r="X37" s="4"/>
      <c r="Y37" s="176"/>
      <c r="Z37" s="4"/>
      <c r="AC37" s="4"/>
      <c r="AD37" s="4"/>
      <c r="AE37" s="4"/>
      <c r="AF37" s="4"/>
      <c r="AG37" s="4"/>
      <c r="AH37" s="4"/>
      <c r="AI37" s="4"/>
      <c r="AJ37" s="4"/>
      <c r="AK37" s="4"/>
      <c r="AL37" s="58" t="s">
        <v>96</v>
      </c>
      <c r="AM37" s="56" t="s">
        <v>91</v>
      </c>
      <c r="AN37" s="176"/>
      <c r="AO37" s="44" t="s">
        <v>29</v>
      </c>
      <c r="AP37" s="44" t="s">
        <v>76</v>
      </c>
      <c r="AQ37" s="4"/>
      <c r="AR37" s="4"/>
      <c r="AS37" s="4"/>
      <c r="AT37" s="4"/>
      <c r="AU37" s="4"/>
      <c r="AV37" s="46"/>
      <c r="AW37" s="4"/>
      <c r="AX37" s="4"/>
      <c r="AY37" s="50"/>
    </row>
    <row r="38" spans="1:51" ht="30">
      <c r="A38" s="258"/>
      <c r="B38" s="161" t="s">
        <v>15</v>
      </c>
      <c r="C38" s="161"/>
      <c r="D38" s="161"/>
      <c r="E38" s="4"/>
      <c r="H38" s="4"/>
      <c r="I38" s="4"/>
      <c r="J38" s="4"/>
      <c r="K38" s="4"/>
      <c r="L38" s="4"/>
      <c r="M38" s="4"/>
      <c r="N38" s="94"/>
      <c r="Q38" s="4"/>
      <c r="R38" s="4"/>
      <c r="S38" s="18"/>
      <c r="T38" s="18"/>
      <c r="U38" s="18"/>
      <c r="V38" s="4"/>
      <c r="W38" s="4"/>
      <c r="X38" s="4"/>
      <c r="Y38" s="176"/>
      <c r="Z38" s="227" t="s">
        <v>182</v>
      </c>
      <c r="AA38" s="228"/>
      <c r="AC38" s="4"/>
      <c r="AD38" s="4"/>
      <c r="AE38" s="4"/>
      <c r="AF38" s="4"/>
      <c r="AG38" s="4"/>
      <c r="AH38" s="4"/>
      <c r="AI38" s="4"/>
      <c r="AJ38" s="4"/>
      <c r="AK38" s="4"/>
      <c r="AL38" s="103" t="s">
        <v>97</v>
      </c>
      <c r="AM38" s="84" t="s">
        <v>92</v>
      </c>
      <c r="AN38" s="176"/>
      <c r="AO38" s="44" t="s">
        <v>30</v>
      </c>
      <c r="AP38" s="44" t="s">
        <v>79</v>
      </c>
      <c r="AQ38" s="4"/>
      <c r="AR38" s="4"/>
      <c r="AS38" s="4"/>
      <c r="AT38" s="4"/>
      <c r="AU38" s="4"/>
      <c r="AV38" s="46"/>
      <c r="AW38" s="4"/>
      <c r="AX38" s="4"/>
      <c r="AY38" s="50"/>
    </row>
    <row r="39" spans="1:51" ht="30">
      <c r="A39" s="258"/>
      <c r="B39" s="5" t="s">
        <v>10</v>
      </c>
      <c r="C39" s="8">
        <f>(C32-3)/3</f>
        <v>0</v>
      </c>
      <c r="D39" s="77">
        <f>C39*100</f>
        <v>0</v>
      </c>
      <c r="E39" s="4"/>
      <c r="H39" s="4"/>
      <c r="I39" s="4"/>
      <c r="J39" s="4"/>
      <c r="K39" s="4"/>
      <c r="L39" s="4"/>
      <c r="M39" s="4"/>
      <c r="N39" s="94"/>
      <c r="Q39" s="4"/>
      <c r="R39" s="4"/>
      <c r="S39" s="18"/>
      <c r="T39" s="18"/>
      <c r="U39" s="18"/>
      <c r="V39" s="4"/>
      <c r="W39" s="4"/>
      <c r="X39" s="4"/>
      <c r="Y39" s="176"/>
      <c r="Z39" s="225" t="s">
        <v>269</v>
      </c>
      <c r="AA39" s="226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103" t="s">
        <v>98</v>
      </c>
      <c r="AM39" s="84" t="s">
        <v>93</v>
      </c>
      <c r="AN39" s="176"/>
      <c r="AO39" s="44" t="s">
        <v>31</v>
      </c>
      <c r="AP39" s="44" t="s">
        <v>82</v>
      </c>
      <c r="AQ39" s="4"/>
      <c r="AR39" s="4"/>
      <c r="AS39" s="4"/>
      <c r="AT39" s="4"/>
      <c r="AU39" s="4"/>
      <c r="AV39" s="46"/>
      <c r="AW39" s="4"/>
      <c r="AX39" s="4"/>
      <c r="AY39" s="50"/>
    </row>
    <row r="40" spans="1:51">
      <c r="A40" s="259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96"/>
      <c r="N40" s="49"/>
      <c r="O40" s="96"/>
      <c r="P40" s="96"/>
      <c r="Q40" s="96"/>
      <c r="R40" s="96"/>
      <c r="S40" s="79"/>
      <c r="T40" s="79"/>
      <c r="U40" s="79"/>
      <c r="V40" s="96"/>
      <c r="W40" s="96"/>
      <c r="X40" s="96"/>
      <c r="Y40" s="177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51"/>
    </row>
    <row r="42" spans="1:51" ht="20">
      <c r="A42" s="257"/>
      <c r="B42" s="168" t="s">
        <v>160</v>
      </c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9"/>
    </row>
    <row r="43" spans="1:51" ht="20">
      <c r="A43" s="258"/>
      <c r="B43" s="35" t="s">
        <v>0</v>
      </c>
      <c r="C43" s="35" t="s">
        <v>1</v>
      </c>
      <c r="D43" s="35" t="s">
        <v>2</v>
      </c>
      <c r="E43" s="35" t="s">
        <v>3</v>
      </c>
      <c r="F43" s="170" t="s">
        <v>8</v>
      </c>
      <c r="G43" s="35" t="s">
        <v>0</v>
      </c>
      <c r="H43" s="35" t="s">
        <v>1</v>
      </c>
      <c r="I43" s="35" t="s">
        <v>2</v>
      </c>
      <c r="J43" s="35" t="s">
        <v>3</v>
      </c>
      <c r="K43" s="35" t="s">
        <v>4</v>
      </c>
      <c r="L43" s="10" t="s">
        <v>5</v>
      </c>
      <c r="M43" s="23"/>
      <c r="N43" s="94"/>
      <c r="O43" s="156" t="s">
        <v>114</v>
      </c>
      <c r="P43" s="157"/>
      <c r="Q43" s="3"/>
      <c r="R43" s="171" t="s">
        <v>46</v>
      </c>
      <c r="S43" s="172"/>
      <c r="T43" s="172"/>
      <c r="U43" s="173"/>
      <c r="V43" s="3"/>
      <c r="W43" s="174" t="s">
        <v>52</v>
      </c>
      <c r="X43" s="175"/>
      <c r="Y43" s="176"/>
      <c r="Z43" s="178" t="s">
        <v>48</v>
      </c>
      <c r="AA43" s="179"/>
      <c r="AB43" s="179"/>
      <c r="AC43" s="180"/>
      <c r="AD43" s="3"/>
      <c r="AE43" s="178" t="s">
        <v>54</v>
      </c>
      <c r="AF43" s="179"/>
      <c r="AG43" s="179"/>
      <c r="AH43" s="179"/>
      <c r="AI43" s="179"/>
      <c r="AJ43" s="180"/>
      <c r="AK43" s="3"/>
      <c r="AL43" s="174" t="s">
        <v>55</v>
      </c>
      <c r="AM43" s="175"/>
      <c r="AN43" s="176"/>
      <c r="AO43" s="178" t="s">
        <v>49</v>
      </c>
      <c r="AP43" s="179"/>
      <c r="AQ43" s="179"/>
      <c r="AR43" s="180"/>
      <c r="AS43" s="4"/>
      <c r="AT43" s="174" t="s">
        <v>51</v>
      </c>
      <c r="AU43" s="175"/>
      <c r="AV43" s="36"/>
      <c r="AW43" s="174" t="s">
        <v>27</v>
      </c>
      <c r="AX43" s="175"/>
      <c r="AY43" s="50"/>
    </row>
    <row r="44" spans="1:51" ht="30">
      <c r="A44" s="258"/>
      <c r="B44" s="35" t="s">
        <v>1</v>
      </c>
      <c r="C44" s="2">
        <v>1</v>
      </c>
      <c r="D44" s="37">
        <v>3</v>
      </c>
      <c r="E44" s="37">
        <v>3</v>
      </c>
      <c r="F44" s="170"/>
      <c r="G44" s="35" t="s">
        <v>1</v>
      </c>
      <c r="H44" s="38">
        <f>C44/C47</f>
        <v>0.60000000000000009</v>
      </c>
      <c r="I44" s="37">
        <f>D44/D47</f>
        <v>0.6</v>
      </c>
      <c r="J44" s="37">
        <f>E44/E47</f>
        <v>0.6</v>
      </c>
      <c r="K44" s="37">
        <f>SUM(H44:J44)</f>
        <v>1.8000000000000003</v>
      </c>
      <c r="L44" s="2">
        <f>K44/C49</f>
        <v>0.60000000000000009</v>
      </c>
      <c r="M44" s="24"/>
      <c r="N44" s="94"/>
      <c r="O44" s="58" t="s">
        <v>17</v>
      </c>
      <c r="P44" s="56" t="s">
        <v>78</v>
      </c>
      <c r="Q44" s="18"/>
      <c r="R44" s="17" t="s">
        <v>26</v>
      </c>
      <c r="S44" s="35" t="s">
        <v>1</v>
      </c>
      <c r="T44" s="35" t="s">
        <v>2</v>
      </c>
      <c r="U44" s="35" t="s">
        <v>3</v>
      </c>
      <c r="V44" s="13"/>
      <c r="W44" s="32" t="s">
        <v>26</v>
      </c>
      <c r="X44" s="97" t="s">
        <v>53</v>
      </c>
      <c r="Y44" s="176"/>
      <c r="Z44" s="35" t="s">
        <v>32</v>
      </c>
      <c r="AA44" s="98" t="s">
        <v>47</v>
      </c>
      <c r="AB44" s="178" t="s">
        <v>43</v>
      </c>
      <c r="AC44" s="180"/>
      <c r="AD44" s="4"/>
      <c r="AE44" s="10" t="s">
        <v>26</v>
      </c>
      <c r="AF44" s="35" t="s">
        <v>35</v>
      </c>
      <c r="AG44" s="35" t="s">
        <v>36</v>
      </c>
      <c r="AH44" s="35" t="s">
        <v>37</v>
      </c>
      <c r="AI44" s="35" t="s">
        <v>97</v>
      </c>
      <c r="AJ44" s="35" t="s">
        <v>98</v>
      </c>
      <c r="AK44" s="4"/>
      <c r="AL44" s="10" t="s">
        <v>26</v>
      </c>
      <c r="AM44" s="97" t="s">
        <v>53</v>
      </c>
      <c r="AN44" s="176"/>
      <c r="AO44" s="10" t="s">
        <v>28</v>
      </c>
      <c r="AP44" s="10" t="s">
        <v>47</v>
      </c>
      <c r="AQ44" s="181" t="s">
        <v>43</v>
      </c>
      <c r="AR44" s="182"/>
      <c r="AS44" s="4"/>
      <c r="AT44" s="35" t="s">
        <v>26</v>
      </c>
      <c r="AU44" s="97" t="s">
        <v>53</v>
      </c>
      <c r="AV44" s="36"/>
      <c r="AW44" s="98" t="s">
        <v>26</v>
      </c>
      <c r="AX44" s="98" t="s">
        <v>50</v>
      </c>
      <c r="AY44" s="50"/>
    </row>
    <row r="45" spans="1:51">
      <c r="A45" s="258"/>
      <c r="B45" s="35" t="s">
        <v>2</v>
      </c>
      <c r="C45" s="37">
        <f>1/D44</f>
        <v>0.33333333333333331</v>
      </c>
      <c r="D45" s="2">
        <v>1</v>
      </c>
      <c r="E45" s="37">
        <v>1</v>
      </c>
      <c r="F45" s="170"/>
      <c r="G45" s="35" t="s">
        <v>2</v>
      </c>
      <c r="H45" s="37">
        <f>C45/C47</f>
        <v>0.2</v>
      </c>
      <c r="I45" s="38">
        <f>D45/D47</f>
        <v>0.2</v>
      </c>
      <c r="J45" s="37">
        <f>E45/E47</f>
        <v>0.2</v>
      </c>
      <c r="K45" s="37">
        <f>SUM(H45:J45)</f>
        <v>0.60000000000000009</v>
      </c>
      <c r="L45" s="2">
        <f>K45/C49</f>
        <v>0.20000000000000004</v>
      </c>
      <c r="M45" s="24"/>
      <c r="N45" s="94"/>
      <c r="O45" s="58" t="s">
        <v>18</v>
      </c>
      <c r="P45" s="56" t="s">
        <v>77</v>
      </c>
      <c r="Q45" s="18"/>
      <c r="R45" s="11" t="s">
        <v>17</v>
      </c>
      <c r="S45" s="9">
        <v>1</v>
      </c>
      <c r="T45" s="9">
        <v>-0.5</v>
      </c>
      <c r="U45" s="9">
        <v>0</v>
      </c>
      <c r="V45" s="3"/>
      <c r="W45" s="11" t="s">
        <v>17</v>
      </c>
      <c r="X45" s="1">
        <f>(S45*L44)+(T45*L45)+(U45*L46)</f>
        <v>0.50000000000000011</v>
      </c>
      <c r="Y45" s="176"/>
      <c r="Z45" s="15" t="s">
        <v>34</v>
      </c>
      <c r="AA45" s="15">
        <v>2</v>
      </c>
      <c r="AB45" s="15">
        <f>1/(1+AA45)</f>
        <v>0.33333333333333331</v>
      </c>
      <c r="AC45" s="15"/>
      <c r="AD45" s="4"/>
      <c r="AE45" s="11" t="s">
        <v>17</v>
      </c>
      <c r="AF45" s="28">
        <v>1</v>
      </c>
      <c r="AG45" s="28">
        <v>0</v>
      </c>
      <c r="AH45" s="28">
        <v>0</v>
      </c>
      <c r="AI45" s="28">
        <v>0</v>
      </c>
      <c r="AJ45" s="28">
        <v>1</v>
      </c>
      <c r="AK45" s="4"/>
      <c r="AL45" s="11" t="s">
        <v>17</v>
      </c>
      <c r="AM45" s="1">
        <f>(AF45*AC46)+(AG45*AC47)+(AC48*AH45)+(AI45*AC50)+(AC51*AJ45)</f>
        <v>0.83333333333333326</v>
      </c>
      <c r="AN45" s="176"/>
      <c r="AO45" s="15" t="s">
        <v>29</v>
      </c>
      <c r="AP45" s="15">
        <v>2</v>
      </c>
      <c r="AQ45" s="15">
        <f>1/(1+AP45)</f>
        <v>0.33333333333333331</v>
      </c>
      <c r="AR45" s="15"/>
      <c r="AS45" s="4"/>
      <c r="AT45" s="11" t="s">
        <v>17</v>
      </c>
      <c r="AU45" s="1">
        <f>AR46</f>
        <v>0.33333333333333331</v>
      </c>
      <c r="AV45" s="36"/>
      <c r="AW45" s="40" t="s">
        <v>63</v>
      </c>
      <c r="AX45" s="40">
        <v>0</v>
      </c>
      <c r="AY45" s="50"/>
    </row>
    <row r="46" spans="1:51" ht="30">
      <c r="A46" s="258"/>
      <c r="B46" s="35" t="s">
        <v>3</v>
      </c>
      <c r="C46" s="37">
        <f>1/E44</f>
        <v>0.33333333333333331</v>
      </c>
      <c r="D46" s="37">
        <f>1/E45</f>
        <v>1</v>
      </c>
      <c r="E46" s="2">
        <v>1</v>
      </c>
      <c r="F46" s="170"/>
      <c r="G46" s="35" t="s">
        <v>3</v>
      </c>
      <c r="H46" s="37">
        <f>C46/C47</f>
        <v>0.2</v>
      </c>
      <c r="I46" s="37">
        <f>D46/D47</f>
        <v>0.2</v>
      </c>
      <c r="J46" s="38">
        <f>E46/E47</f>
        <v>0.2</v>
      </c>
      <c r="K46" s="37">
        <f>SUM(H46:J46)</f>
        <v>0.60000000000000009</v>
      </c>
      <c r="L46" s="2">
        <f>K46/C49</f>
        <v>0.20000000000000004</v>
      </c>
      <c r="M46" s="24"/>
      <c r="N46" s="94"/>
      <c r="O46" s="58" t="s">
        <v>20</v>
      </c>
      <c r="P46" s="56" t="s">
        <v>80</v>
      </c>
      <c r="Q46" s="18"/>
      <c r="R46" s="11" t="s">
        <v>18</v>
      </c>
      <c r="S46" s="9">
        <v>-0.5</v>
      </c>
      <c r="T46" s="9">
        <v>1</v>
      </c>
      <c r="U46" s="9">
        <v>0</v>
      </c>
      <c r="V46" s="19"/>
      <c r="W46" s="11" t="s">
        <v>18</v>
      </c>
      <c r="X46" s="1">
        <f>(S46*L44)+(T46*L45)+(U46*L46)</f>
        <v>-0.1</v>
      </c>
      <c r="Y46" s="176"/>
      <c r="Z46" s="16" t="s">
        <v>35</v>
      </c>
      <c r="AA46" s="16" t="s">
        <v>44</v>
      </c>
      <c r="AB46" s="16">
        <v>1</v>
      </c>
      <c r="AC46" s="16">
        <f>AB46*AB45</f>
        <v>0.33333333333333331</v>
      </c>
      <c r="AD46" s="4"/>
      <c r="AE46" s="11" t="s">
        <v>18</v>
      </c>
      <c r="AF46" s="28">
        <v>-1</v>
      </c>
      <c r="AG46" s="28">
        <v>0</v>
      </c>
      <c r="AH46" s="28">
        <v>1</v>
      </c>
      <c r="AI46" s="28">
        <v>0</v>
      </c>
      <c r="AJ46" s="28">
        <v>-1</v>
      </c>
      <c r="AK46" s="4"/>
      <c r="AL46" s="11" t="s">
        <v>18</v>
      </c>
      <c r="AM46" s="1">
        <f>(AF46*AC46)+(AG46*AC47)+(AC48*AH46)+(AI46*AC50)+(AC51*AJ46)</f>
        <v>-0.5</v>
      </c>
      <c r="AN46" s="176"/>
      <c r="AO46" s="16" t="s">
        <v>45</v>
      </c>
      <c r="AP46" s="16" t="s">
        <v>44</v>
      </c>
      <c r="AQ46" s="16">
        <v>1</v>
      </c>
      <c r="AR46" s="16">
        <f>AQ46*AQ45</f>
        <v>0.33333333333333331</v>
      </c>
      <c r="AS46" s="4"/>
      <c r="AT46" s="11" t="s">
        <v>18</v>
      </c>
      <c r="AU46" s="1">
        <f>AR47</f>
        <v>0.33333333333333331</v>
      </c>
      <c r="AV46" s="36"/>
      <c r="AW46" s="40" t="s">
        <v>16</v>
      </c>
      <c r="AX46" s="41">
        <v>0</v>
      </c>
      <c r="AY46" s="50"/>
    </row>
    <row r="47" spans="1:51">
      <c r="A47" s="258"/>
      <c r="B47" s="97" t="s">
        <v>4</v>
      </c>
      <c r="C47" s="39">
        <f>SUM(C44:C46)</f>
        <v>1.6666666666666665</v>
      </c>
      <c r="D47" s="39">
        <f>SUM(D44:D46)</f>
        <v>5</v>
      </c>
      <c r="E47" s="39">
        <f>SUM(E44:E46)</f>
        <v>5</v>
      </c>
      <c r="F47" s="170"/>
      <c r="G47" s="97" t="s">
        <v>4</v>
      </c>
      <c r="H47" s="39">
        <f>SUM(H44:H46)</f>
        <v>1</v>
      </c>
      <c r="I47" s="39">
        <f>SUM(I44:I46)</f>
        <v>1</v>
      </c>
      <c r="J47" s="39">
        <f>SUM(J44:J46)</f>
        <v>1</v>
      </c>
      <c r="K47" s="39">
        <f>SUM(K44:K46)</f>
        <v>3.0000000000000004</v>
      </c>
      <c r="L47" s="39">
        <f>SUM(L44:L46)</f>
        <v>1.0000000000000002</v>
      </c>
      <c r="M47" s="25"/>
      <c r="N47" s="94"/>
      <c r="O47" s="58" t="s">
        <v>21</v>
      </c>
      <c r="P47" s="56" t="s">
        <v>81</v>
      </c>
      <c r="Q47" s="18"/>
      <c r="R47" s="11" t="s">
        <v>20</v>
      </c>
      <c r="S47" s="9">
        <v>0</v>
      </c>
      <c r="T47" s="9">
        <v>0.5</v>
      </c>
      <c r="U47" s="9">
        <v>0</v>
      </c>
      <c r="V47" s="19"/>
      <c r="W47" s="11" t="s">
        <v>20</v>
      </c>
      <c r="X47" s="1">
        <f>(S47*L44)+(T47*L45)+(U47*L46)</f>
        <v>0.10000000000000002</v>
      </c>
      <c r="Y47" s="176"/>
      <c r="Z47" s="16" t="s">
        <v>36</v>
      </c>
      <c r="AA47" s="16" t="s">
        <v>44</v>
      </c>
      <c r="AB47" s="16">
        <v>1</v>
      </c>
      <c r="AC47" s="16">
        <f>AB47*AB45</f>
        <v>0.33333333333333331</v>
      </c>
      <c r="AD47" s="4"/>
      <c r="AE47" s="11" t="s">
        <v>20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4"/>
      <c r="AL47" s="11" t="s">
        <v>20</v>
      </c>
      <c r="AM47" s="1">
        <f>(AF47*AC46)+(AG47*AC47)+(AH47*AC48)+(AI47*AC50)+(AJ47*AC51)</f>
        <v>0</v>
      </c>
      <c r="AN47" s="176"/>
      <c r="AO47" s="16" t="s">
        <v>58</v>
      </c>
      <c r="AP47" s="16" t="s">
        <v>44</v>
      </c>
      <c r="AQ47" s="16">
        <v>1</v>
      </c>
      <c r="AR47" s="16">
        <f>AQ47*AQ45</f>
        <v>0.33333333333333331</v>
      </c>
      <c r="AS47" s="4"/>
      <c r="AT47" s="11" t="s">
        <v>20</v>
      </c>
      <c r="AU47" s="1">
        <f>AR49</f>
        <v>0.25</v>
      </c>
      <c r="AV47" s="36"/>
      <c r="AW47" s="42" t="s">
        <v>17</v>
      </c>
      <c r="AX47" s="42">
        <f>X45+AM45+AU45</f>
        <v>1.6666666666666667</v>
      </c>
      <c r="AY47" s="50"/>
    </row>
    <row r="48" spans="1:51" ht="45">
      <c r="A48" s="258"/>
      <c r="B48" s="54"/>
      <c r="C48" s="54"/>
      <c r="D48" s="54"/>
      <c r="E48" s="54"/>
      <c r="F48" s="54"/>
      <c r="G48" s="54"/>
      <c r="H48" s="54"/>
      <c r="I48" s="54"/>
      <c r="J48" s="54"/>
      <c r="M48" s="47"/>
      <c r="N48" s="94"/>
      <c r="O48" s="58" t="s">
        <v>23</v>
      </c>
      <c r="P48" s="56" t="s">
        <v>83</v>
      </c>
      <c r="Q48" s="4"/>
      <c r="R48" s="11" t="s">
        <v>21</v>
      </c>
      <c r="S48" s="9">
        <v>0</v>
      </c>
      <c r="T48" s="9">
        <v>-0.5</v>
      </c>
      <c r="U48" s="9">
        <v>0</v>
      </c>
      <c r="V48" s="19"/>
      <c r="W48" s="11" t="s">
        <v>21</v>
      </c>
      <c r="X48" s="1">
        <f>(S48*L44)+(T48*L45)+(U48*L46)</f>
        <v>-0.10000000000000002</v>
      </c>
      <c r="Y48" s="176"/>
      <c r="Z48" s="16" t="s">
        <v>37</v>
      </c>
      <c r="AA48" s="16" t="s">
        <v>44</v>
      </c>
      <c r="AB48" s="16">
        <v>1</v>
      </c>
      <c r="AC48" s="16">
        <f>AB48*AB45</f>
        <v>0.33333333333333331</v>
      </c>
      <c r="AD48" s="4"/>
      <c r="AE48" s="11" t="s">
        <v>21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4"/>
      <c r="AL48" s="11" t="s">
        <v>21</v>
      </c>
      <c r="AM48" s="1">
        <f>(AF48*AC46)+(AG48*AC47)+(AH48*AC48)+(AI48*AC50)+(AJ48*AC51)</f>
        <v>0</v>
      </c>
      <c r="AN48" s="176"/>
      <c r="AO48" s="15" t="s">
        <v>30</v>
      </c>
      <c r="AP48" s="15">
        <v>3</v>
      </c>
      <c r="AQ48" s="15">
        <f>1/(1+AP48)</f>
        <v>0.25</v>
      </c>
      <c r="AR48" s="15"/>
      <c r="AS48" s="4"/>
      <c r="AT48" s="11" t="s">
        <v>21</v>
      </c>
      <c r="AU48" s="1">
        <f>AR50</f>
        <v>0.25</v>
      </c>
      <c r="AV48" s="36"/>
      <c r="AW48" s="42" t="s">
        <v>18</v>
      </c>
      <c r="AX48" s="42">
        <f>X46+AM46++AU46</f>
        <v>-0.26666666666666666</v>
      </c>
      <c r="AY48" s="50"/>
    </row>
    <row r="49" spans="1:51" ht="30">
      <c r="A49" s="258"/>
      <c r="B49" s="98" t="s">
        <v>6</v>
      </c>
      <c r="C49" s="35">
        <v>3</v>
      </c>
      <c r="D49" s="4"/>
      <c r="E49" s="4"/>
      <c r="F49" s="4"/>
      <c r="G49" s="4"/>
      <c r="H49" s="4"/>
      <c r="I49" s="4"/>
      <c r="J49" s="4"/>
      <c r="M49" s="4"/>
      <c r="N49" s="94"/>
      <c r="O49" s="58" t="s">
        <v>24</v>
      </c>
      <c r="P49" s="56" t="s">
        <v>84</v>
      </c>
      <c r="Q49" s="4"/>
      <c r="R49" s="11" t="s">
        <v>23</v>
      </c>
      <c r="S49" s="9">
        <v>1</v>
      </c>
      <c r="T49" s="9">
        <v>0</v>
      </c>
      <c r="U49" s="9">
        <v>-0.5</v>
      </c>
      <c r="V49" s="19"/>
      <c r="W49" s="11" t="s">
        <v>23</v>
      </c>
      <c r="X49" s="1">
        <f>(S49*L44)+(T49*L45)+(U49*L46)</f>
        <v>0.50000000000000011</v>
      </c>
      <c r="Y49" s="176"/>
      <c r="Z49" s="31" t="s">
        <v>96</v>
      </c>
      <c r="AA49" s="31">
        <v>1</v>
      </c>
      <c r="AB49" s="31">
        <f>1/(1+AA49)</f>
        <v>0.5</v>
      </c>
      <c r="AC49" s="31"/>
      <c r="AD49" s="4"/>
      <c r="AE49" s="11" t="s">
        <v>23</v>
      </c>
      <c r="AF49" s="28">
        <v>1</v>
      </c>
      <c r="AG49" s="28">
        <v>0</v>
      </c>
      <c r="AH49" s="28">
        <v>0</v>
      </c>
      <c r="AI49" s="28">
        <v>0</v>
      </c>
      <c r="AJ49" s="28">
        <v>1</v>
      </c>
      <c r="AK49" s="4"/>
      <c r="AL49" s="11" t="s">
        <v>23</v>
      </c>
      <c r="AM49" s="1">
        <f>(AC46*AF49)+(AG49*AC47)+(AC48*AH49)+(AI49*AC50)+(AC51*AJ49)</f>
        <v>0.83333333333333326</v>
      </c>
      <c r="AN49" s="176"/>
      <c r="AO49" s="16" t="s">
        <v>59</v>
      </c>
      <c r="AP49" s="16" t="s">
        <v>44</v>
      </c>
      <c r="AQ49" s="16">
        <v>1</v>
      </c>
      <c r="AR49" s="16">
        <f>AQ49*AQ48</f>
        <v>0.25</v>
      </c>
      <c r="AS49" s="4"/>
      <c r="AT49" s="11" t="s">
        <v>23</v>
      </c>
      <c r="AU49" s="1">
        <f>AR52</f>
        <v>0.5</v>
      </c>
      <c r="AV49" s="36"/>
      <c r="AW49" s="41" t="s">
        <v>19</v>
      </c>
      <c r="AX49" s="41">
        <v>0</v>
      </c>
      <c r="AY49" s="50"/>
    </row>
    <row r="50" spans="1:51">
      <c r="A50" s="258"/>
      <c r="B50" s="53"/>
      <c r="C50" s="53"/>
      <c r="D50" s="53"/>
      <c r="E50" s="53"/>
      <c r="F50" s="53"/>
      <c r="G50" s="53"/>
      <c r="H50" s="53"/>
      <c r="I50" s="53"/>
      <c r="J50" s="53"/>
      <c r="M50" s="26"/>
      <c r="N50" s="94"/>
      <c r="O50" s="4"/>
      <c r="P50" s="4"/>
      <c r="Q50" s="4"/>
      <c r="R50" s="11" t="s">
        <v>24</v>
      </c>
      <c r="S50" s="9">
        <v>-0.5</v>
      </c>
      <c r="T50" s="9">
        <v>0</v>
      </c>
      <c r="U50" s="9">
        <v>1</v>
      </c>
      <c r="V50" s="19"/>
      <c r="W50" s="11" t="s">
        <v>24</v>
      </c>
      <c r="X50" s="1">
        <f>(S50*L44)+(T50*67)+(U50*L46)</f>
        <v>-0.1</v>
      </c>
      <c r="Y50" s="176"/>
      <c r="Z50" s="16" t="s">
        <v>97</v>
      </c>
      <c r="AA50" s="16" t="s">
        <v>44</v>
      </c>
      <c r="AB50" s="16">
        <v>1</v>
      </c>
      <c r="AC50" s="16">
        <f>AB50*AB49</f>
        <v>0.5</v>
      </c>
      <c r="AD50" s="4"/>
      <c r="AE50" s="11" t="s">
        <v>24</v>
      </c>
      <c r="AF50" s="28">
        <v>-1</v>
      </c>
      <c r="AG50" s="28">
        <v>0</v>
      </c>
      <c r="AH50" s="28">
        <v>0</v>
      </c>
      <c r="AI50" s="28">
        <v>0</v>
      </c>
      <c r="AJ50" s="28">
        <v>-1</v>
      </c>
      <c r="AK50" s="4"/>
      <c r="AL50" s="11" t="s">
        <v>24</v>
      </c>
      <c r="AM50" s="1">
        <f>(AC46*AF50)+(AC47*AG50)+(AC48*AH50)+(AI50*AC50)+(AC51*AJ50)</f>
        <v>-0.83333333333333326</v>
      </c>
      <c r="AN50" s="176"/>
      <c r="AO50" s="16" t="s">
        <v>60</v>
      </c>
      <c r="AP50" s="16" t="s">
        <v>44</v>
      </c>
      <c r="AQ50" s="16">
        <v>1</v>
      </c>
      <c r="AR50" s="16">
        <f>AQ50*AQ48</f>
        <v>0.25</v>
      </c>
      <c r="AS50" s="4"/>
      <c r="AT50" s="11" t="s">
        <v>24</v>
      </c>
      <c r="AU50" s="1">
        <f>AR53</f>
        <v>0.5</v>
      </c>
      <c r="AV50" s="36"/>
      <c r="AW50" s="42" t="s">
        <v>20</v>
      </c>
      <c r="AX50" s="42">
        <f>X47+AM47+AU47</f>
        <v>0.35000000000000003</v>
      </c>
      <c r="AY50" s="50"/>
    </row>
    <row r="51" spans="1:51">
      <c r="A51" s="258"/>
      <c r="B51" s="183" t="s">
        <v>14</v>
      </c>
      <c r="C51" s="183"/>
      <c r="D51" s="4"/>
      <c r="E51" s="35" t="s">
        <v>38</v>
      </c>
      <c r="F51" s="35" t="s">
        <v>39</v>
      </c>
      <c r="G51" s="35" t="s">
        <v>40</v>
      </c>
      <c r="H51" s="10" t="s">
        <v>41</v>
      </c>
      <c r="I51" s="10" t="s">
        <v>42</v>
      </c>
      <c r="J51" s="4"/>
      <c r="M51" s="4"/>
      <c r="N51" s="94"/>
      <c r="O51" s="156" t="s">
        <v>112</v>
      </c>
      <c r="P51" s="157"/>
      <c r="Q51" s="4"/>
      <c r="R51" s="33"/>
      <c r="S51" s="25"/>
      <c r="T51" s="25"/>
      <c r="U51" s="25"/>
      <c r="V51" s="30"/>
      <c r="W51" s="29"/>
      <c r="X51" s="29"/>
      <c r="Y51" s="176"/>
      <c r="Z51" s="16" t="s">
        <v>98</v>
      </c>
      <c r="AA51" s="16" t="s">
        <v>44</v>
      </c>
      <c r="AB51" s="16">
        <v>1</v>
      </c>
      <c r="AC51" s="16">
        <f>AB51*AB49</f>
        <v>0.5</v>
      </c>
      <c r="AD51" s="4"/>
      <c r="AE51" s="29"/>
      <c r="AF51" s="25"/>
      <c r="AG51" s="25"/>
      <c r="AH51" s="25"/>
      <c r="AI51" s="25"/>
      <c r="AJ51" s="25"/>
      <c r="AK51" s="4"/>
      <c r="AL51" s="29"/>
      <c r="AM51" s="29"/>
      <c r="AN51" s="176"/>
      <c r="AO51" s="15" t="s">
        <v>31</v>
      </c>
      <c r="AP51" s="15">
        <v>1</v>
      </c>
      <c r="AQ51" s="15">
        <f>1/(1+AP51)</f>
        <v>0.5</v>
      </c>
      <c r="AR51" s="15"/>
      <c r="AS51" s="4"/>
      <c r="AT51" s="29"/>
      <c r="AU51" s="29"/>
      <c r="AV51" s="46"/>
      <c r="AW51" s="42" t="s">
        <v>21</v>
      </c>
      <c r="AX51" s="42">
        <f>X48+AM48+AU48</f>
        <v>0.14999999999999997</v>
      </c>
      <c r="AY51" s="50"/>
    </row>
    <row r="52" spans="1:51" ht="30">
      <c r="A52" s="258"/>
      <c r="B52" s="98" t="s">
        <v>7</v>
      </c>
      <c r="C52" s="76">
        <f>SUM(L44*C47,L45*D47,L46*E47)</f>
        <v>3</v>
      </c>
      <c r="D52" s="4"/>
      <c r="E52" s="35">
        <v>1</v>
      </c>
      <c r="F52" s="35">
        <v>3</v>
      </c>
      <c r="G52" s="35">
        <v>5</v>
      </c>
      <c r="H52" s="35">
        <v>7</v>
      </c>
      <c r="I52" s="35">
        <v>9</v>
      </c>
      <c r="J52" s="4"/>
      <c r="M52" s="4"/>
      <c r="N52" s="94"/>
      <c r="O52" s="57" t="s">
        <v>99</v>
      </c>
      <c r="P52" s="56" t="s">
        <v>102</v>
      </c>
      <c r="Q52" s="4"/>
      <c r="R52" s="33"/>
      <c r="S52" s="25"/>
      <c r="T52" s="25"/>
      <c r="U52" s="25"/>
      <c r="V52" s="30"/>
      <c r="W52" s="29"/>
      <c r="X52" s="29"/>
      <c r="Y52" s="176"/>
      <c r="Z52" s="30"/>
      <c r="AA52" s="30"/>
      <c r="AB52" s="30"/>
      <c r="AC52" s="30"/>
      <c r="AD52" s="4"/>
      <c r="AE52" s="29"/>
      <c r="AF52" s="25"/>
      <c r="AG52" s="25"/>
      <c r="AH52" s="25"/>
      <c r="AI52" s="25"/>
      <c r="AJ52" s="25"/>
      <c r="AK52" s="4"/>
      <c r="AL52" s="156" t="s">
        <v>115</v>
      </c>
      <c r="AM52" s="157"/>
      <c r="AN52" s="176"/>
      <c r="AO52" s="16" t="s">
        <v>61</v>
      </c>
      <c r="AP52" s="16" t="s">
        <v>44</v>
      </c>
      <c r="AQ52" s="16">
        <v>1</v>
      </c>
      <c r="AR52" s="16">
        <f>AQ52*AQ51</f>
        <v>0.5</v>
      </c>
      <c r="AS52" s="4"/>
      <c r="AT52" s="29"/>
      <c r="AU52" s="29"/>
      <c r="AV52" s="46"/>
      <c r="AW52" s="41" t="s">
        <v>22</v>
      </c>
      <c r="AX52" s="41">
        <v>0</v>
      </c>
      <c r="AY52" s="50"/>
    </row>
    <row r="53" spans="1:51" ht="30">
      <c r="A53" s="258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26"/>
      <c r="N53" s="94"/>
      <c r="O53" s="57" t="s">
        <v>100</v>
      </c>
      <c r="P53" s="56" t="s">
        <v>103</v>
      </c>
      <c r="Q53" s="4"/>
      <c r="R53" s="4"/>
      <c r="S53" s="18"/>
      <c r="T53" s="18"/>
      <c r="U53" s="18"/>
      <c r="V53" s="19"/>
      <c r="W53" s="4"/>
      <c r="X53" s="4"/>
      <c r="Y53" s="176"/>
      <c r="Z53" s="30"/>
      <c r="AA53" s="30"/>
      <c r="AB53" s="30"/>
      <c r="AC53" s="30"/>
      <c r="AD53" s="4"/>
      <c r="AE53" s="29"/>
      <c r="AF53" s="25"/>
      <c r="AG53" s="25"/>
      <c r="AH53" s="25"/>
      <c r="AI53" s="25"/>
      <c r="AJ53" s="25"/>
      <c r="AK53" s="4"/>
      <c r="AL53" s="58" t="s">
        <v>34</v>
      </c>
      <c r="AM53" s="56" t="s">
        <v>87</v>
      </c>
      <c r="AN53" s="176"/>
      <c r="AO53" s="16" t="s">
        <v>62</v>
      </c>
      <c r="AP53" s="16" t="s">
        <v>44</v>
      </c>
      <c r="AQ53" s="16">
        <v>1</v>
      </c>
      <c r="AR53" s="16">
        <f>AQ53*AQ51</f>
        <v>0.5</v>
      </c>
      <c r="AS53" s="4"/>
      <c r="AT53" s="29"/>
      <c r="AU53" s="29"/>
      <c r="AV53" s="46"/>
      <c r="AW53" s="42" t="s">
        <v>23</v>
      </c>
      <c r="AX53" s="42">
        <f>X49+AM49+AU49</f>
        <v>1.8333333333333335</v>
      </c>
      <c r="AY53" s="50"/>
    </row>
    <row r="54" spans="1:51" ht="30">
      <c r="A54" s="258"/>
      <c r="B54" s="185" t="s">
        <v>11</v>
      </c>
      <c r="C54" s="186"/>
      <c r="D54" s="6" t="s">
        <v>12</v>
      </c>
      <c r="E54" s="6">
        <v>1</v>
      </c>
      <c r="F54" s="6">
        <v>2</v>
      </c>
      <c r="G54" s="6">
        <v>3</v>
      </c>
      <c r="H54" s="6">
        <v>4</v>
      </c>
      <c r="I54" s="6">
        <v>5</v>
      </c>
      <c r="J54" s="6">
        <v>6</v>
      </c>
      <c r="K54" s="6">
        <v>7</v>
      </c>
      <c r="L54" s="6">
        <v>9</v>
      </c>
      <c r="M54" s="6">
        <v>10</v>
      </c>
      <c r="N54" s="94"/>
      <c r="O54" s="57" t="s">
        <v>101</v>
      </c>
      <c r="P54" s="56" t="s">
        <v>104</v>
      </c>
      <c r="Q54" s="4"/>
      <c r="R54" s="4"/>
      <c r="S54" s="18"/>
      <c r="T54" s="18"/>
      <c r="U54" s="18"/>
      <c r="V54" s="4"/>
      <c r="W54" s="4"/>
      <c r="X54" s="4"/>
      <c r="Y54" s="176"/>
      <c r="AB54" s="30"/>
      <c r="AC54" s="30"/>
      <c r="AD54" s="4"/>
      <c r="AE54" s="29"/>
      <c r="AF54" s="25"/>
      <c r="AG54" s="25"/>
      <c r="AH54" s="25"/>
      <c r="AI54" s="25"/>
      <c r="AJ54" s="25"/>
      <c r="AK54" s="4"/>
      <c r="AL54" s="103" t="s">
        <v>35</v>
      </c>
      <c r="AM54" s="84" t="s">
        <v>88</v>
      </c>
      <c r="AN54" s="176"/>
      <c r="AO54" s="19"/>
      <c r="AP54" s="19"/>
      <c r="AQ54" s="19"/>
      <c r="AR54" s="19"/>
      <c r="AS54" s="4"/>
      <c r="AT54" s="29"/>
      <c r="AU54" s="29"/>
      <c r="AV54" s="46"/>
      <c r="AW54" s="42" t="s">
        <v>24</v>
      </c>
      <c r="AX54" s="42">
        <f>X50+AM50+AU50</f>
        <v>-0.43333333333333324</v>
      </c>
      <c r="AY54" s="50"/>
    </row>
    <row r="55" spans="1:51">
      <c r="A55" s="258"/>
      <c r="B55" s="187"/>
      <c r="C55" s="188"/>
      <c r="D55" s="6" t="s">
        <v>13</v>
      </c>
      <c r="E55" s="35">
        <v>0</v>
      </c>
      <c r="F55" s="35">
        <v>0</v>
      </c>
      <c r="G55" s="35">
        <v>0.57999999999999996</v>
      </c>
      <c r="H55" s="35">
        <v>0.9</v>
      </c>
      <c r="I55" s="35">
        <v>1.1200000000000001</v>
      </c>
      <c r="J55" s="35">
        <v>1.24</v>
      </c>
      <c r="K55" s="35">
        <v>1.32</v>
      </c>
      <c r="L55" s="35">
        <v>1.46</v>
      </c>
      <c r="M55" s="35">
        <v>1.49</v>
      </c>
      <c r="N55" s="94"/>
      <c r="Q55" s="4"/>
      <c r="R55" s="4"/>
      <c r="S55" s="18"/>
      <c r="T55" s="18"/>
      <c r="U55" s="18"/>
      <c r="V55" s="4"/>
      <c r="W55" s="4"/>
      <c r="X55" s="4"/>
      <c r="Y55" s="176"/>
      <c r="AB55" s="30"/>
      <c r="AC55" s="30"/>
      <c r="AD55" s="4"/>
      <c r="AE55" s="29"/>
      <c r="AF55" s="25"/>
      <c r="AG55" s="25"/>
      <c r="AH55" s="25"/>
      <c r="AI55" s="25"/>
      <c r="AJ55" s="25"/>
      <c r="AK55" s="4"/>
      <c r="AL55" s="103" t="s">
        <v>36</v>
      </c>
      <c r="AM55" s="84" t="s">
        <v>89</v>
      </c>
      <c r="AN55" s="176"/>
      <c r="AO55" s="30"/>
      <c r="AP55" s="30"/>
      <c r="AQ55" s="30"/>
      <c r="AR55" s="30"/>
      <c r="AS55" s="4"/>
      <c r="AT55" s="29"/>
      <c r="AU55" s="29"/>
      <c r="AV55" s="46"/>
      <c r="AW55" s="41" t="s">
        <v>25</v>
      </c>
      <c r="AX55" s="41">
        <v>0</v>
      </c>
      <c r="AY55" s="50"/>
    </row>
    <row r="56" spans="1:51">
      <c r="A56" s="258"/>
      <c r="B56" s="189" t="s">
        <v>9</v>
      </c>
      <c r="C56" s="190"/>
      <c r="D56" s="7">
        <v>0.57999999999999996</v>
      </c>
      <c r="E56" s="191"/>
      <c r="F56" s="192"/>
      <c r="G56" s="192"/>
      <c r="H56" s="192"/>
      <c r="I56" s="192"/>
      <c r="J56" s="192"/>
      <c r="K56" s="48"/>
      <c r="L56" s="48"/>
      <c r="M56" s="48"/>
      <c r="N56" s="94"/>
      <c r="Q56" s="4"/>
      <c r="R56" s="4"/>
      <c r="S56" s="18"/>
      <c r="T56" s="18"/>
      <c r="U56" s="18"/>
      <c r="V56" s="4"/>
      <c r="W56" s="4"/>
      <c r="X56" s="4"/>
      <c r="Y56" s="176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103" t="s">
        <v>37</v>
      </c>
      <c r="AM56" s="84" t="s">
        <v>90</v>
      </c>
      <c r="AN56" s="176"/>
      <c r="AO56" s="156" t="s">
        <v>113</v>
      </c>
      <c r="AP56" s="157"/>
      <c r="AQ56" s="4"/>
      <c r="AR56" s="4"/>
      <c r="AS56" s="4"/>
      <c r="AT56" s="4"/>
      <c r="AU56" s="4"/>
      <c r="AV56" s="46"/>
      <c r="AW56" s="4"/>
      <c r="AX56" s="4"/>
      <c r="AY56" s="50"/>
    </row>
    <row r="57" spans="1:51" ht="30">
      <c r="A57" s="258"/>
      <c r="B57" s="52"/>
      <c r="C57" s="52"/>
      <c r="D57" s="52"/>
      <c r="E57" s="52"/>
      <c r="H57" s="52"/>
      <c r="I57" s="52"/>
      <c r="J57" s="52"/>
      <c r="K57" s="52"/>
      <c r="L57" s="52"/>
      <c r="M57" s="47"/>
      <c r="N57" s="94"/>
      <c r="Q57" s="4"/>
      <c r="R57" s="4"/>
      <c r="S57" s="18"/>
      <c r="T57" s="18"/>
      <c r="U57" s="18"/>
      <c r="V57" s="4"/>
      <c r="W57" s="4"/>
      <c r="X57" s="4"/>
      <c r="Y57" s="176"/>
      <c r="Z57" s="4"/>
      <c r="AC57" s="4"/>
      <c r="AD57" s="4"/>
      <c r="AE57" s="4"/>
      <c r="AF57" s="4"/>
      <c r="AG57" s="4"/>
      <c r="AH57" s="4"/>
      <c r="AI57" s="4"/>
      <c r="AJ57" s="4"/>
      <c r="AK57" s="4"/>
      <c r="AL57" s="58" t="s">
        <v>96</v>
      </c>
      <c r="AM57" s="56" t="s">
        <v>91</v>
      </c>
      <c r="AN57" s="176"/>
      <c r="AO57" s="44" t="s">
        <v>29</v>
      </c>
      <c r="AP57" s="44" t="s">
        <v>76</v>
      </c>
      <c r="AQ57" s="4"/>
      <c r="AR57" s="4"/>
      <c r="AS57" s="4"/>
      <c r="AT57" s="4"/>
      <c r="AU57" s="4"/>
      <c r="AV57" s="46"/>
      <c r="AW57" s="4"/>
      <c r="AX57" s="4"/>
      <c r="AY57" s="50"/>
    </row>
    <row r="58" spans="1:51" ht="30">
      <c r="A58" s="258"/>
      <c r="B58" s="161" t="s">
        <v>15</v>
      </c>
      <c r="C58" s="161"/>
      <c r="D58" s="161"/>
      <c r="E58" s="4"/>
      <c r="H58" s="4"/>
      <c r="I58" s="4"/>
      <c r="J58" s="4"/>
      <c r="K58" s="4"/>
      <c r="L58" s="4"/>
      <c r="M58" s="4"/>
      <c r="N58" s="94"/>
      <c r="Q58" s="4"/>
      <c r="R58" s="4"/>
      <c r="S58" s="18"/>
      <c r="T58" s="18"/>
      <c r="U58" s="18"/>
      <c r="V58" s="4"/>
      <c r="W58" s="4"/>
      <c r="X58" s="4"/>
      <c r="Y58" s="176"/>
      <c r="Z58" s="227" t="s">
        <v>182</v>
      </c>
      <c r="AA58" s="228"/>
      <c r="AC58" s="4"/>
      <c r="AD58" s="4"/>
      <c r="AE58" s="4"/>
      <c r="AF58" s="4"/>
      <c r="AG58" s="4"/>
      <c r="AH58" s="4"/>
      <c r="AI58" s="4"/>
      <c r="AJ58" s="4"/>
      <c r="AK58" s="4"/>
      <c r="AL58" s="103" t="s">
        <v>97</v>
      </c>
      <c r="AM58" s="84" t="s">
        <v>92</v>
      </c>
      <c r="AN58" s="176"/>
      <c r="AO58" s="44" t="s">
        <v>30</v>
      </c>
      <c r="AP58" s="44" t="s">
        <v>79</v>
      </c>
      <c r="AQ58" s="4"/>
      <c r="AR58" s="4"/>
      <c r="AS58" s="4"/>
      <c r="AT58" s="4"/>
      <c r="AU58" s="4"/>
      <c r="AV58" s="46"/>
      <c r="AW58" s="4"/>
      <c r="AX58" s="4"/>
      <c r="AY58" s="50"/>
    </row>
    <row r="59" spans="1:51" ht="30">
      <c r="A59" s="258"/>
      <c r="B59" s="5" t="s">
        <v>10</v>
      </c>
      <c r="C59" s="8">
        <f>(C52-3)/3</f>
        <v>0</v>
      </c>
      <c r="D59" s="77">
        <f>C59*100</f>
        <v>0</v>
      </c>
      <c r="E59" s="4"/>
      <c r="H59" s="4"/>
      <c r="I59" s="4"/>
      <c r="J59" s="4"/>
      <c r="K59" s="4"/>
      <c r="L59" s="4"/>
      <c r="M59" s="4"/>
      <c r="N59" s="94"/>
      <c r="Q59" s="4"/>
      <c r="R59" s="4"/>
      <c r="S59" s="18"/>
      <c r="T59" s="18"/>
      <c r="U59" s="18"/>
      <c r="V59" s="4"/>
      <c r="W59" s="4"/>
      <c r="X59" s="4"/>
      <c r="Y59" s="176"/>
      <c r="Z59" s="225" t="s">
        <v>269</v>
      </c>
      <c r="AA59" s="226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103" t="s">
        <v>98</v>
      </c>
      <c r="AM59" s="84" t="s">
        <v>93</v>
      </c>
      <c r="AN59" s="176"/>
      <c r="AO59" s="44" t="s">
        <v>31</v>
      </c>
      <c r="AP59" s="44" t="s">
        <v>82</v>
      </c>
      <c r="AQ59" s="4"/>
      <c r="AR59" s="4"/>
      <c r="AS59" s="4"/>
      <c r="AT59" s="4"/>
      <c r="AU59" s="4"/>
      <c r="AV59" s="46"/>
      <c r="AW59" s="4"/>
      <c r="AX59" s="4"/>
      <c r="AY59" s="50"/>
    </row>
    <row r="60" spans="1:51">
      <c r="A60" s="259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96"/>
      <c r="N60" s="49"/>
      <c r="O60" s="96"/>
      <c r="P60" s="96"/>
      <c r="Q60" s="96"/>
      <c r="R60" s="96"/>
      <c r="S60" s="79"/>
      <c r="T60" s="79"/>
      <c r="U60" s="79"/>
      <c r="V60" s="96"/>
      <c r="W60" s="96"/>
      <c r="X60" s="96"/>
      <c r="Y60" s="177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51"/>
    </row>
    <row r="62" spans="1:51" ht="20">
      <c r="A62" s="257"/>
      <c r="B62" s="168" t="s">
        <v>162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9"/>
    </row>
    <row r="63" spans="1:51" ht="41" customHeight="1">
      <c r="A63" s="258"/>
      <c r="B63" s="35" t="s">
        <v>0</v>
      </c>
      <c r="C63" s="35" t="s">
        <v>1</v>
      </c>
      <c r="D63" s="35" t="s">
        <v>2</v>
      </c>
      <c r="E63" s="35" t="s">
        <v>3</v>
      </c>
      <c r="F63" s="170" t="s">
        <v>8</v>
      </c>
      <c r="G63" s="35" t="s">
        <v>0</v>
      </c>
      <c r="H63" s="35" t="s">
        <v>1</v>
      </c>
      <c r="I63" s="35" t="s">
        <v>2</v>
      </c>
      <c r="J63" s="35" t="s">
        <v>3</v>
      </c>
      <c r="K63" s="35" t="s">
        <v>4</v>
      </c>
      <c r="L63" s="10" t="s">
        <v>5</v>
      </c>
      <c r="M63" s="23"/>
      <c r="N63" s="94"/>
      <c r="O63" s="156" t="s">
        <v>114</v>
      </c>
      <c r="P63" s="157"/>
      <c r="Q63" s="3"/>
      <c r="R63" s="171" t="s">
        <v>46</v>
      </c>
      <c r="S63" s="172"/>
      <c r="T63" s="172"/>
      <c r="U63" s="173"/>
      <c r="V63" s="3"/>
      <c r="W63" s="174" t="s">
        <v>52</v>
      </c>
      <c r="X63" s="175"/>
      <c r="Y63" s="176"/>
      <c r="Z63" s="178" t="s">
        <v>48</v>
      </c>
      <c r="AA63" s="179"/>
      <c r="AB63" s="179"/>
      <c r="AC63" s="180"/>
      <c r="AD63" s="3"/>
      <c r="AE63" s="178" t="s">
        <v>54</v>
      </c>
      <c r="AF63" s="179"/>
      <c r="AG63" s="179"/>
      <c r="AH63" s="179"/>
      <c r="AI63" s="179"/>
      <c r="AJ63" s="180"/>
      <c r="AK63" s="3"/>
      <c r="AL63" s="174" t="s">
        <v>55</v>
      </c>
      <c r="AM63" s="175"/>
      <c r="AN63" s="176"/>
      <c r="AO63" s="178" t="s">
        <v>49</v>
      </c>
      <c r="AP63" s="179"/>
      <c r="AQ63" s="179"/>
      <c r="AR63" s="180"/>
      <c r="AS63" s="4"/>
      <c r="AT63" s="174" t="s">
        <v>51</v>
      </c>
      <c r="AU63" s="175"/>
      <c r="AV63" s="36"/>
      <c r="AW63" s="174" t="s">
        <v>27</v>
      </c>
      <c r="AX63" s="175"/>
      <c r="AY63" s="50"/>
    </row>
    <row r="64" spans="1:51" ht="30">
      <c r="A64" s="258"/>
      <c r="B64" s="35" t="s">
        <v>1</v>
      </c>
      <c r="C64" s="2">
        <v>1</v>
      </c>
      <c r="D64" s="37">
        <v>3</v>
      </c>
      <c r="E64" s="37">
        <v>3</v>
      </c>
      <c r="F64" s="170"/>
      <c r="G64" s="35" t="s">
        <v>1</v>
      </c>
      <c r="H64" s="38">
        <f>C64/C67</f>
        <v>0.60000000000000009</v>
      </c>
      <c r="I64" s="37">
        <f>D64/D67</f>
        <v>0.6</v>
      </c>
      <c r="J64" s="37">
        <f>E64/E67</f>
        <v>0.6</v>
      </c>
      <c r="K64" s="37">
        <f>SUM(H64:J64)</f>
        <v>1.8000000000000003</v>
      </c>
      <c r="L64" s="2">
        <f>K64/C69</f>
        <v>0.60000000000000009</v>
      </c>
      <c r="M64" s="24"/>
      <c r="N64" s="94"/>
      <c r="O64" s="58" t="s">
        <v>17</v>
      </c>
      <c r="P64" s="56" t="s">
        <v>78</v>
      </c>
      <c r="Q64" s="18"/>
      <c r="R64" s="17" t="s">
        <v>26</v>
      </c>
      <c r="S64" s="35" t="s">
        <v>1</v>
      </c>
      <c r="T64" s="35" t="s">
        <v>2</v>
      </c>
      <c r="U64" s="35" t="s">
        <v>3</v>
      </c>
      <c r="V64" s="13"/>
      <c r="W64" s="32" t="s">
        <v>26</v>
      </c>
      <c r="X64" s="97" t="s">
        <v>53</v>
      </c>
      <c r="Y64" s="176"/>
      <c r="Z64" s="35" t="s">
        <v>32</v>
      </c>
      <c r="AA64" s="98" t="s">
        <v>47</v>
      </c>
      <c r="AB64" s="178" t="s">
        <v>43</v>
      </c>
      <c r="AC64" s="180"/>
      <c r="AD64" s="4"/>
      <c r="AE64" s="10" t="s">
        <v>26</v>
      </c>
      <c r="AF64" s="35" t="s">
        <v>35</v>
      </c>
      <c r="AG64" s="35" t="s">
        <v>36</v>
      </c>
      <c r="AH64" s="35" t="s">
        <v>37</v>
      </c>
      <c r="AI64" s="35" t="s">
        <v>97</v>
      </c>
      <c r="AJ64" s="35" t="s">
        <v>98</v>
      </c>
      <c r="AK64" s="4"/>
      <c r="AL64" s="10" t="s">
        <v>26</v>
      </c>
      <c r="AM64" s="97" t="s">
        <v>53</v>
      </c>
      <c r="AN64" s="176"/>
      <c r="AO64" s="10" t="s">
        <v>28</v>
      </c>
      <c r="AP64" s="10" t="s">
        <v>47</v>
      </c>
      <c r="AQ64" s="181" t="s">
        <v>43</v>
      </c>
      <c r="AR64" s="182"/>
      <c r="AS64" s="4"/>
      <c r="AT64" s="35" t="s">
        <v>26</v>
      </c>
      <c r="AU64" s="97" t="s">
        <v>53</v>
      </c>
      <c r="AV64" s="36"/>
      <c r="AW64" s="98" t="s">
        <v>26</v>
      </c>
      <c r="AX64" s="98" t="s">
        <v>50</v>
      </c>
      <c r="AY64" s="50"/>
    </row>
    <row r="65" spans="1:51">
      <c r="A65" s="258"/>
      <c r="B65" s="35" t="s">
        <v>2</v>
      </c>
      <c r="C65" s="37">
        <f>1/D64</f>
        <v>0.33333333333333331</v>
      </c>
      <c r="D65" s="2">
        <v>1</v>
      </c>
      <c r="E65" s="37">
        <v>1</v>
      </c>
      <c r="F65" s="170"/>
      <c r="G65" s="35" t="s">
        <v>2</v>
      </c>
      <c r="H65" s="37">
        <f>C65/C67</f>
        <v>0.2</v>
      </c>
      <c r="I65" s="38">
        <f>D65/D67</f>
        <v>0.2</v>
      </c>
      <c r="J65" s="37">
        <f>E65/E67</f>
        <v>0.2</v>
      </c>
      <c r="K65" s="37">
        <f>SUM(H65:J65)</f>
        <v>0.60000000000000009</v>
      </c>
      <c r="L65" s="2">
        <f>K65/C69</f>
        <v>0.20000000000000004</v>
      </c>
      <c r="M65" s="24"/>
      <c r="N65" s="94"/>
      <c r="O65" s="58" t="s">
        <v>18</v>
      </c>
      <c r="P65" s="56" t="s">
        <v>77</v>
      </c>
      <c r="Q65" s="18"/>
      <c r="R65" s="11" t="s">
        <v>17</v>
      </c>
      <c r="S65" s="9">
        <v>1</v>
      </c>
      <c r="T65" s="9">
        <v>-0.5</v>
      </c>
      <c r="U65" s="9">
        <v>0</v>
      </c>
      <c r="V65" s="3"/>
      <c r="W65" s="11" t="s">
        <v>17</v>
      </c>
      <c r="X65" s="1">
        <f>(S65*L64)+(T65*L65)+(U65*L66)</f>
        <v>0.50000000000000011</v>
      </c>
      <c r="Y65" s="176"/>
      <c r="Z65" s="15" t="s">
        <v>34</v>
      </c>
      <c r="AA65" s="15">
        <v>2</v>
      </c>
      <c r="AB65" s="15">
        <f>1/(1+AA65)</f>
        <v>0.33333333333333331</v>
      </c>
      <c r="AC65" s="15"/>
      <c r="AD65" s="4"/>
      <c r="AE65" s="11" t="s">
        <v>17</v>
      </c>
      <c r="AF65" s="28">
        <v>1</v>
      </c>
      <c r="AG65" s="28">
        <v>0</v>
      </c>
      <c r="AH65" s="28">
        <v>0</v>
      </c>
      <c r="AI65" s="28">
        <v>0</v>
      </c>
      <c r="AJ65" s="28">
        <v>1</v>
      </c>
      <c r="AK65" s="4"/>
      <c r="AL65" s="11" t="s">
        <v>17</v>
      </c>
      <c r="AM65" s="1">
        <f>(AF65*AC66)+(AG65*AC67)+(AC68*AH65)+(AI65*AC70)+(AC71*AJ65)</f>
        <v>0.83333333333333326</v>
      </c>
      <c r="AN65" s="176"/>
      <c r="AO65" s="15" t="s">
        <v>29</v>
      </c>
      <c r="AP65" s="15">
        <v>2</v>
      </c>
      <c r="AQ65" s="15">
        <f>1/(1+AP65)</f>
        <v>0.33333333333333331</v>
      </c>
      <c r="AR65" s="15"/>
      <c r="AS65" s="4"/>
      <c r="AT65" s="11" t="s">
        <v>17</v>
      </c>
      <c r="AU65" s="1">
        <f>AR66</f>
        <v>0.33333333333333331</v>
      </c>
      <c r="AV65" s="36"/>
      <c r="AW65" s="40" t="s">
        <v>63</v>
      </c>
      <c r="AX65" s="40">
        <v>0</v>
      </c>
      <c r="AY65" s="50"/>
    </row>
    <row r="66" spans="1:51" ht="30">
      <c r="A66" s="258"/>
      <c r="B66" s="35" t="s">
        <v>3</v>
      </c>
      <c r="C66" s="37">
        <f>1/E64</f>
        <v>0.33333333333333331</v>
      </c>
      <c r="D66" s="37">
        <f>1/E65</f>
        <v>1</v>
      </c>
      <c r="E66" s="2">
        <v>1</v>
      </c>
      <c r="F66" s="170"/>
      <c r="G66" s="35" t="s">
        <v>3</v>
      </c>
      <c r="H66" s="37">
        <f>C66/C67</f>
        <v>0.2</v>
      </c>
      <c r="I66" s="37">
        <f>D66/D67</f>
        <v>0.2</v>
      </c>
      <c r="J66" s="38">
        <f>E66/E67</f>
        <v>0.2</v>
      </c>
      <c r="K66" s="37">
        <f>SUM(H66:J66)</f>
        <v>0.60000000000000009</v>
      </c>
      <c r="L66" s="2">
        <f>K66/C69</f>
        <v>0.20000000000000004</v>
      </c>
      <c r="M66" s="24"/>
      <c r="N66" s="94"/>
      <c r="O66" s="58" t="s">
        <v>20</v>
      </c>
      <c r="P66" s="56" t="s">
        <v>80</v>
      </c>
      <c r="Q66" s="18"/>
      <c r="R66" s="11" t="s">
        <v>18</v>
      </c>
      <c r="S66" s="9">
        <v>-0.5</v>
      </c>
      <c r="T66" s="9">
        <v>1</v>
      </c>
      <c r="U66" s="9">
        <v>0</v>
      </c>
      <c r="V66" s="19"/>
      <c r="W66" s="11" t="s">
        <v>18</v>
      </c>
      <c r="X66" s="1">
        <f>(S66*L64)+(T66*L65)+(U66*L66)</f>
        <v>-0.1</v>
      </c>
      <c r="Y66" s="176"/>
      <c r="Z66" s="16" t="s">
        <v>35</v>
      </c>
      <c r="AA66" s="16" t="s">
        <v>44</v>
      </c>
      <c r="AB66" s="16">
        <v>1</v>
      </c>
      <c r="AC66" s="16">
        <f>AB66*AB65</f>
        <v>0.33333333333333331</v>
      </c>
      <c r="AD66" s="4"/>
      <c r="AE66" s="11" t="s">
        <v>18</v>
      </c>
      <c r="AF66" s="28">
        <v>-1</v>
      </c>
      <c r="AG66" s="28">
        <v>0</v>
      </c>
      <c r="AH66" s="28">
        <v>1</v>
      </c>
      <c r="AI66" s="28">
        <v>0</v>
      </c>
      <c r="AJ66" s="28">
        <v>-1</v>
      </c>
      <c r="AK66" s="4"/>
      <c r="AL66" s="11" t="s">
        <v>18</v>
      </c>
      <c r="AM66" s="1">
        <f>(AF66*AC66)+(AG66*AC67)+(AC68*AH66)+(AI66*AC70)+(AC71*AJ66)</f>
        <v>-0.5</v>
      </c>
      <c r="AN66" s="176"/>
      <c r="AO66" s="16" t="s">
        <v>45</v>
      </c>
      <c r="AP66" s="16" t="s">
        <v>44</v>
      </c>
      <c r="AQ66" s="16">
        <v>1</v>
      </c>
      <c r="AR66" s="16">
        <f>AQ66*AQ65</f>
        <v>0.33333333333333331</v>
      </c>
      <c r="AS66" s="4"/>
      <c r="AT66" s="11" t="s">
        <v>18</v>
      </c>
      <c r="AU66" s="1">
        <f>AR67</f>
        <v>0.33333333333333331</v>
      </c>
      <c r="AV66" s="36"/>
      <c r="AW66" s="40" t="s">
        <v>16</v>
      </c>
      <c r="AX66" s="41">
        <v>0</v>
      </c>
      <c r="AY66" s="50"/>
    </row>
    <row r="67" spans="1:51">
      <c r="A67" s="258"/>
      <c r="B67" s="97" t="s">
        <v>4</v>
      </c>
      <c r="C67" s="39">
        <f>SUM(C64:C66)</f>
        <v>1.6666666666666665</v>
      </c>
      <c r="D67" s="39">
        <f>SUM(D64:D66)</f>
        <v>5</v>
      </c>
      <c r="E67" s="39">
        <f>SUM(E64:E66)</f>
        <v>5</v>
      </c>
      <c r="F67" s="170"/>
      <c r="G67" s="97" t="s">
        <v>4</v>
      </c>
      <c r="H67" s="39">
        <f>SUM(H64:H66)</f>
        <v>1</v>
      </c>
      <c r="I67" s="39">
        <f>SUM(I64:I66)</f>
        <v>1</v>
      </c>
      <c r="J67" s="39">
        <f>SUM(J64:J66)</f>
        <v>1</v>
      </c>
      <c r="K67" s="39">
        <f>SUM(K64:K66)</f>
        <v>3.0000000000000004</v>
      </c>
      <c r="L67" s="39">
        <f>SUM(L64:L66)</f>
        <v>1.0000000000000002</v>
      </c>
      <c r="M67" s="25"/>
      <c r="N67" s="94"/>
      <c r="O67" s="58" t="s">
        <v>21</v>
      </c>
      <c r="P67" s="56" t="s">
        <v>81</v>
      </c>
      <c r="Q67" s="18"/>
      <c r="R67" s="11" t="s">
        <v>20</v>
      </c>
      <c r="S67" s="9">
        <v>0</v>
      </c>
      <c r="T67" s="9">
        <v>0.5</v>
      </c>
      <c r="U67" s="9">
        <v>0</v>
      </c>
      <c r="V67" s="19"/>
      <c r="W67" s="11" t="s">
        <v>20</v>
      </c>
      <c r="X67" s="1">
        <f>(S67*L64)+(T67*L65)+(U67*L66)</f>
        <v>0.10000000000000002</v>
      </c>
      <c r="Y67" s="176"/>
      <c r="Z67" s="16" t="s">
        <v>36</v>
      </c>
      <c r="AA67" s="16" t="s">
        <v>44</v>
      </c>
      <c r="AB67" s="16">
        <v>1</v>
      </c>
      <c r="AC67" s="16">
        <f>AB67*AB65</f>
        <v>0.33333333333333331</v>
      </c>
      <c r="AD67" s="4"/>
      <c r="AE67" s="11" t="s">
        <v>20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4"/>
      <c r="AL67" s="11" t="s">
        <v>20</v>
      </c>
      <c r="AM67" s="1">
        <f>(AF67*AC66)+(AG67*AC67)+(AH67*AC68)+(AI67*AC70)+(AJ67*AC71)</f>
        <v>0</v>
      </c>
      <c r="AN67" s="176"/>
      <c r="AO67" s="16" t="s">
        <v>58</v>
      </c>
      <c r="AP67" s="16" t="s">
        <v>44</v>
      </c>
      <c r="AQ67" s="16">
        <v>1</v>
      </c>
      <c r="AR67" s="16">
        <f>AQ67*AQ65</f>
        <v>0.33333333333333331</v>
      </c>
      <c r="AS67" s="4"/>
      <c r="AT67" s="11" t="s">
        <v>20</v>
      </c>
      <c r="AU67" s="1">
        <f>AR69</f>
        <v>0.5</v>
      </c>
      <c r="AV67" s="36"/>
      <c r="AW67" s="42" t="s">
        <v>17</v>
      </c>
      <c r="AX67" s="42">
        <f>X65+AM65+AU65</f>
        <v>1.6666666666666667</v>
      </c>
      <c r="AY67" s="50"/>
    </row>
    <row r="68" spans="1:51" ht="45">
      <c r="A68" s="258"/>
      <c r="B68" s="54"/>
      <c r="C68" s="54"/>
      <c r="D68" s="54"/>
      <c r="E68" s="54"/>
      <c r="F68" s="54"/>
      <c r="G68" s="54"/>
      <c r="H68" s="54"/>
      <c r="I68" s="54"/>
      <c r="J68" s="54"/>
      <c r="M68" s="47"/>
      <c r="N68" s="94"/>
      <c r="O68" s="58" t="s">
        <v>23</v>
      </c>
      <c r="P68" s="56" t="s">
        <v>83</v>
      </c>
      <c r="Q68" s="4"/>
      <c r="R68" s="11" t="s">
        <v>21</v>
      </c>
      <c r="S68" s="9">
        <v>0</v>
      </c>
      <c r="T68" s="9">
        <v>-0.5</v>
      </c>
      <c r="U68" s="9">
        <v>0</v>
      </c>
      <c r="V68" s="19"/>
      <c r="W68" s="11" t="s">
        <v>21</v>
      </c>
      <c r="X68" s="1">
        <f>(S68*L64)+(T68*L65)+(U68*L66)</f>
        <v>-0.10000000000000002</v>
      </c>
      <c r="Y68" s="176"/>
      <c r="Z68" s="16" t="s">
        <v>37</v>
      </c>
      <c r="AA68" s="16" t="s">
        <v>44</v>
      </c>
      <c r="AB68" s="16">
        <v>1</v>
      </c>
      <c r="AC68" s="16">
        <f>AB68*AB65</f>
        <v>0.33333333333333331</v>
      </c>
      <c r="AD68" s="4"/>
      <c r="AE68" s="11" t="s">
        <v>21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4"/>
      <c r="AL68" s="11" t="s">
        <v>21</v>
      </c>
      <c r="AM68" s="1">
        <f>(AF68*AC66)+(AG68*AC67)+(AH68*AC68)+(AI68*AC70)+(AJ68*AC71)</f>
        <v>0</v>
      </c>
      <c r="AN68" s="176"/>
      <c r="AO68" s="15" t="s">
        <v>30</v>
      </c>
      <c r="AP68" s="15">
        <v>1</v>
      </c>
      <c r="AQ68" s="15">
        <f>1/(1+AP68)</f>
        <v>0.5</v>
      </c>
      <c r="AR68" s="15"/>
      <c r="AS68" s="4"/>
      <c r="AT68" s="11" t="s">
        <v>21</v>
      </c>
      <c r="AU68" s="1">
        <f>AR70</f>
        <v>0.5</v>
      </c>
      <c r="AV68" s="36"/>
      <c r="AW68" s="42" t="s">
        <v>18</v>
      </c>
      <c r="AX68" s="42">
        <f>X66+AM66++AU66</f>
        <v>-0.26666666666666666</v>
      </c>
      <c r="AY68" s="50"/>
    </row>
    <row r="69" spans="1:51" ht="30">
      <c r="A69" s="258"/>
      <c r="B69" s="98" t="s">
        <v>6</v>
      </c>
      <c r="C69" s="35">
        <v>3</v>
      </c>
      <c r="D69" s="4"/>
      <c r="E69" s="4"/>
      <c r="F69" s="4"/>
      <c r="G69" s="4"/>
      <c r="H69" s="4"/>
      <c r="I69" s="4"/>
      <c r="J69" s="4"/>
      <c r="M69" s="4"/>
      <c r="N69" s="94"/>
      <c r="O69" s="58" t="s">
        <v>24</v>
      </c>
      <c r="P69" s="56" t="s">
        <v>84</v>
      </c>
      <c r="Q69" s="4"/>
      <c r="R69" s="11" t="s">
        <v>23</v>
      </c>
      <c r="S69" s="9">
        <v>1</v>
      </c>
      <c r="T69" s="9">
        <v>0</v>
      </c>
      <c r="U69" s="9">
        <v>-0.5</v>
      </c>
      <c r="V69" s="19"/>
      <c r="W69" s="11" t="s">
        <v>23</v>
      </c>
      <c r="X69" s="1">
        <f>(S69*L64)+(T69*L65)+(U69*L66)</f>
        <v>0.50000000000000011</v>
      </c>
      <c r="Y69" s="176"/>
      <c r="Z69" s="31" t="s">
        <v>96</v>
      </c>
      <c r="AA69" s="31">
        <v>1</v>
      </c>
      <c r="AB69" s="31">
        <f>1/(1+AA69)</f>
        <v>0.5</v>
      </c>
      <c r="AC69" s="31"/>
      <c r="AD69" s="4"/>
      <c r="AE69" s="11" t="s">
        <v>23</v>
      </c>
      <c r="AF69" s="28">
        <v>1</v>
      </c>
      <c r="AG69" s="28">
        <v>0</v>
      </c>
      <c r="AH69" s="28">
        <v>0</v>
      </c>
      <c r="AI69" s="28">
        <v>0</v>
      </c>
      <c r="AJ69" s="28">
        <v>1</v>
      </c>
      <c r="AK69" s="4"/>
      <c r="AL69" s="11" t="s">
        <v>23</v>
      </c>
      <c r="AM69" s="1">
        <f>(AC66*AF69)+(AG69*AC67)+(AC68*AH69)+(AI69*AC70)+(AC71*AJ69)</f>
        <v>0.83333333333333326</v>
      </c>
      <c r="AN69" s="176"/>
      <c r="AO69" s="16" t="s">
        <v>59</v>
      </c>
      <c r="AP69" s="16" t="s">
        <v>44</v>
      </c>
      <c r="AQ69" s="16">
        <v>1</v>
      </c>
      <c r="AR69" s="16">
        <f>AQ69*AQ68</f>
        <v>0.5</v>
      </c>
      <c r="AS69" s="4"/>
      <c r="AT69" s="11" t="s">
        <v>23</v>
      </c>
      <c r="AU69" s="1">
        <f>AR72</f>
        <v>0.25</v>
      </c>
      <c r="AV69" s="36"/>
      <c r="AW69" s="41" t="s">
        <v>19</v>
      </c>
      <c r="AX69" s="41">
        <v>0</v>
      </c>
      <c r="AY69" s="50"/>
    </row>
    <row r="70" spans="1:51">
      <c r="A70" s="258"/>
      <c r="B70" s="53"/>
      <c r="C70" s="53"/>
      <c r="D70" s="53"/>
      <c r="E70" s="53"/>
      <c r="F70" s="53"/>
      <c r="G70" s="53"/>
      <c r="H70" s="53"/>
      <c r="I70" s="53"/>
      <c r="J70" s="53"/>
      <c r="M70" s="26"/>
      <c r="N70" s="94"/>
      <c r="O70" s="4"/>
      <c r="P70" s="4"/>
      <c r="Q70" s="4"/>
      <c r="R70" s="11" t="s">
        <v>24</v>
      </c>
      <c r="S70" s="9">
        <v>-0.5</v>
      </c>
      <c r="T70" s="9">
        <v>0</v>
      </c>
      <c r="U70" s="9">
        <v>1</v>
      </c>
      <c r="V70" s="19"/>
      <c r="W70" s="11" t="s">
        <v>24</v>
      </c>
      <c r="X70" s="1">
        <f>(S70*L64)+(T70*67)+(U70*L66)</f>
        <v>-0.1</v>
      </c>
      <c r="Y70" s="176"/>
      <c r="Z70" s="16" t="s">
        <v>97</v>
      </c>
      <c r="AA70" s="16" t="s">
        <v>44</v>
      </c>
      <c r="AB70" s="16">
        <v>1</v>
      </c>
      <c r="AC70" s="16">
        <f>AB70*AB69</f>
        <v>0.5</v>
      </c>
      <c r="AD70" s="4"/>
      <c r="AE70" s="11" t="s">
        <v>24</v>
      </c>
      <c r="AF70" s="28">
        <v>-1</v>
      </c>
      <c r="AG70" s="28">
        <v>0</v>
      </c>
      <c r="AH70" s="28">
        <v>0</v>
      </c>
      <c r="AI70" s="28">
        <v>0</v>
      </c>
      <c r="AJ70" s="28">
        <v>-1</v>
      </c>
      <c r="AK70" s="4"/>
      <c r="AL70" s="11" t="s">
        <v>24</v>
      </c>
      <c r="AM70" s="1">
        <f>(AC66*AF70)+(AC67*AG70)+(AC68*AH70)+(AI70*AC70)+(AC71*AJ70)</f>
        <v>-0.83333333333333326</v>
      </c>
      <c r="AN70" s="176"/>
      <c r="AO70" s="16" t="s">
        <v>60</v>
      </c>
      <c r="AP70" s="16" t="s">
        <v>44</v>
      </c>
      <c r="AQ70" s="16">
        <v>1</v>
      </c>
      <c r="AR70" s="16">
        <f>AQ70*AQ68</f>
        <v>0.5</v>
      </c>
      <c r="AS70" s="4"/>
      <c r="AT70" s="11" t="s">
        <v>24</v>
      </c>
      <c r="AU70" s="1">
        <f>AR73</f>
        <v>0.25</v>
      </c>
      <c r="AV70" s="36"/>
      <c r="AW70" s="42" t="s">
        <v>20</v>
      </c>
      <c r="AX70" s="42">
        <f>X67+AM67+AU67</f>
        <v>0.6</v>
      </c>
      <c r="AY70" s="50"/>
    </row>
    <row r="71" spans="1:51">
      <c r="A71" s="258"/>
      <c r="B71" s="183" t="s">
        <v>14</v>
      </c>
      <c r="C71" s="183"/>
      <c r="D71" s="4"/>
      <c r="E71" s="35" t="s">
        <v>38</v>
      </c>
      <c r="F71" s="35" t="s">
        <v>39</v>
      </c>
      <c r="G71" s="35" t="s">
        <v>40</v>
      </c>
      <c r="H71" s="10" t="s">
        <v>41</v>
      </c>
      <c r="I71" s="10" t="s">
        <v>42</v>
      </c>
      <c r="J71" s="4"/>
      <c r="M71" s="4"/>
      <c r="N71" s="94"/>
      <c r="O71" s="156" t="s">
        <v>112</v>
      </c>
      <c r="P71" s="157"/>
      <c r="Q71" s="4"/>
      <c r="R71" s="33"/>
      <c r="S71" s="25"/>
      <c r="T71" s="25"/>
      <c r="U71" s="25"/>
      <c r="V71" s="30"/>
      <c r="W71" s="29"/>
      <c r="X71" s="29"/>
      <c r="Y71" s="176"/>
      <c r="Z71" s="16" t="s">
        <v>98</v>
      </c>
      <c r="AA71" s="16" t="s">
        <v>44</v>
      </c>
      <c r="AB71" s="16">
        <v>1</v>
      </c>
      <c r="AC71" s="16">
        <f>AB71*AB69</f>
        <v>0.5</v>
      </c>
      <c r="AD71" s="4"/>
      <c r="AE71" s="29"/>
      <c r="AF71" s="25"/>
      <c r="AG71" s="25"/>
      <c r="AH71" s="25"/>
      <c r="AI71" s="25"/>
      <c r="AJ71" s="25"/>
      <c r="AK71" s="4"/>
      <c r="AL71" s="29"/>
      <c r="AM71" s="29"/>
      <c r="AN71" s="176"/>
      <c r="AO71" s="15" t="s">
        <v>31</v>
      </c>
      <c r="AP71" s="15">
        <v>3</v>
      </c>
      <c r="AQ71" s="15">
        <f>1/(1+AP71)</f>
        <v>0.25</v>
      </c>
      <c r="AR71" s="15"/>
      <c r="AS71" s="4"/>
      <c r="AT71" s="29"/>
      <c r="AU71" s="29"/>
      <c r="AV71" s="46"/>
      <c r="AW71" s="42" t="s">
        <v>21</v>
      </c>
      <c r="AX71" s="42">
        <f>X68+AM68+AU68</f>
        <v>0.39999999999999997</v>
      </c>
      <c r="AY71" s="50"/>
    </row>
    <row r="72" spans="1:51" ht="30">
      <c r="A72" s="258"/>
      <c r="B72" s="98" t="s">
        <v>7</v>
      </c>
      <c r="C72" s="76">
        <f>SUM(L64*C67,L65*D67,L66*E67)</f>
        <v>3</v>
      </c>
      <c r="D72" s="4"/>
      <c r="E72" s="35">
        <v>1</v>
      </c>
      <c r="F72" s="35">
        <v>3</v>
      </c>
      <c r="G72" s="35">
        <v>5</v>
      </c>
      <c r="H72" s="35">
        <v>7</v>
      </c>
      <c r="I72" s="35">
        <v>9</v>
      </c>
      <c r="J72" s="4"/>
      <c r="M72" s="4"/>
      <c r="N72" s="94"/>
      <c r="O72" s="57" t="s">
        <v>99</v>
      </c>
      <c r="P72" s="56" t="s">
        <v>102</v>
      </c>
      <c r="Q72" s="4"/>
      <c r="R72" s="33"/>
      <c r="S72" s="25"/>
      <c r="T72" s="25"/>
      <c r="U72" s="25"/>
      <c r="V72" s="30"/>
      <c r="W72" s="29"/>
      <c r="X72" s="29"/>
      <c r="Y72" s="176"/>
      <c r="Z72" s="30"/>
      <c r="AA72" s="30"/>
      <c r="AB72" s="30"/>
      <c r="AC72" s="30"/>
      <c r="AD72" s="4"/>
      <c r="AE72" s="29"/>
      <c r="AF72" s="25"/>
      <c r="AG72" s="25"/>
      <c r="AH72" s="25"/>
      <c r="AI72" s="25"/>
      <c r="AJ72" s="25"/>
      <c r="AK72" s="4"/>
      <c r="AL72" s="156" t="s">
        <v>115</v>
      </c>
      <c r="AM72" s="157"/>
      <c r="AN72" s="176"/>
      <c r="AO72" s="16" t="s">
        <v>61</v>
      </c>
      <c r="AP72" s="16" t="s">
        <v>44</v>
      </c>
      <c r="AQ72" s="16">
        <v>1</v>
      </c>
      <c r="AR72" s="16">
        <f>AQ72*AQ71</f>
        <v>0.25</v>
      </c>
      <c r="AS72" s="4"/>
      <c r="AT72" s="29"/>
      <c r="AU72" s="29"/>
      <c r="AV72" s="46"/>
      <c r="AW72" s="41" t="s">
        <v>22</v>
      </c>
      <c r="AX72" s="41">
        <v>0</v>
      </c>
      <c r="AY72" s="50"/>
    </row>
    <row r="73" spans="1:51" ht="30">
      <c r="A73" s="258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26"/>
      <c r="N73" s="94"/>
      <c r="O73" s="57" t="s">
        <v>100</v>
      </c>
      <c r="P73" s="56" t="s">
        <v>103</v>
      </c>
      <c r="Q73" s="4"/>
      <c r="R73" s="4"/>
      <c r="S73" s="18"/>
      <c r="T73" s="18"/>
      <c r="U73" s="18"/>
      <c r="V73" s="19"/>
      <c r="W73" s="4"/>
      <c r="X73" s="4"/>
      <c r="Y73" s="176"/>
      <c r="Z73" s="30"/>
      <c r="AA73" s="30"/>
      <c r="AB73" s="30"/>
      <c r="AC73" s="30"/>
      <c r="AD73" s="4"/>
      <c r="AE73" s="29"/>
      <c r="AF73" s="25"/>
      <c r="AG73" s="25"/>
      <c r="AH73" s="25"/>
      <c r="AI73" s="25"/>
      <c r="AJ73" s="25"/>
      <c r="AK73" s="4"/>
      <c r="AL73" s="58" t="s">
        <v>34</v>
      </c>
      <c r="AM73" s="56" t="s">
        <v>87</v>
      </c>
      <c r="AN73" s="176"/>
      <c r="AO73" s="16" t="s">
        <v>62</v>
      </c>
      <c r="AP73" s="16" t="s">
        <v>44</v>
      </c>
      <c r="AQ73" s="16">
        <v>1</v>
      </c>
      <c r="AR73" s="16">
        <f>AQ73*AQ71</f>
        <v>0.25</v>
      </c>
      <c r="AS73" s="4"/>
      <c r="AT73" s="29"/>
      <c r="AU73" s="29"/>
      <c r="AV73" s="46"/>
      <c r="AW73" s="42" t="s">
        <v>23</v>
      </c>
      <c r="AX73" s="42">
        <f>X69+AM69+AU69</f>
        <v>1.5833333333333335</v>
      </c>
      <c r="AY73" s="50"/>
    </row>
    <row r="74" spans="1:51" ht="30">
      <c r="A74" s="258"/>
      <c r="B74" s="185" t="s">
        <v>11</v>
      </c>
      <c r="C74" s="186"/>
      <c r="D74" s="6" t="s">
        <v>12</v>
      </c>
      <c r="E74" s="6">
        <v>1</v>
      </c>
      <c r="F74" s="6">
        <v>2</v>
      </c>
      <c r="G74" s="6">
        <v>3</v>
      </c>
      <c r="H74" s="6">
        <v>4</v>
      </c>
      <c r="I74" s="6">
        <v>5</v>
      </c>
      <c r="J74" s="6">
        <v>6</v>
      </c>
      <c r="K74" s="6">
        <v>7</v>
      </c>
      <c r="L74" s="6">
        <v>9</v>
      </c>
      <c r="M74" s="6">
        <v>10</v>
      </c>
      <c r="N74" s="94"/>
      <c r="O74" s="57" t="s">
        <v>101</v>
      </c>
      <c r="P74" s="56" t="s">
        <v>104</v>
      </c>
      <c r="Q74" s="4"/>
      <c r="R74" s="4"/>
      <c r="S74" s="18"/>
      <c r="T74" s="18"/>
      <c r="U74" s="18"/>
      <c r="V74" s="4"/>
      <c r="W74" s="4"/>
      <c r="X74" s="4"/>
      <c r="Y74" s="176"/>
      <c r="AB74" s="30"/>
      <c r="AC74" s="30"/>
      <c r="AD74" s="4"/>
      <c r="AE74" s="29"/>
      <c r="AF74" s="25"/>
      <c r="AG74" s="25"/>
      <c r="AH74" s="25"/>
      <c r="AI74" s="25"/>
      <c r="AJ74" s="25"/>
      <c r="AK74" s="4"/>
      <c r="AL74" s="103" t="s">
        <v>35</v>
      </c>
      <c r="AM74" s="84" t="s">
        <v>88</v>
      </c>
      <c r="AN74" s="176"/>
      <c r="AO74" s="19"/>
      <c r="AP74" s="19"/>
      <c r="AQ74" s="19"/>
      <c r="AR74" s="19"/>
      <c r="AS74" s="4"/>
      <c r="AT74" s="29"/>
      <c r="AU74" s="29"/>
      <c r="AV74" s="46"/>
      <c r="AW74" s="42" t="s">
        <v>24</v>
      </c>
      <c r="AX74" s="42">
        <f>X70+AM70+AU70</f>
        <v>-0.68333333333333324</v>
      </c>
      <c r="AY74" s="50"/>
    </row>
    <row r="75" spans="1:51">
      <c r="A75" s="258"/>
      <c r="B75" s="187"/>
      <c r="C75" s="188"/>
      <c r="D75" s="6" t="s">
        <v>13</v>
      </c>
      <c r="E75" s="35">
        <v>0</v>
      </c>
      <c r="F75" s="35">
        <v>0</v>
      </c>
      <c r="G75" s="35">
        <v>0.57999999999999996</v>
      </c>
      <c r="H75" s="35">
        <v>0.9</v>
      </c>
      <c r="I75" s="35">
        <v>1.1200000000000001</v>
      </c>
      <c r="J75" s="35">
        <v>1.24</v>
      </c>
      <c r="K75" s="35">
        <v>1.32</v>
      </c>
      <c r="L75" s="35">
        <v>1.46</v>
      </c>
      <c r="M75" s="35">
        <v>1.49</v>
      </c>
      <c r="N75" s="94"/>
      <c r="Q75" s="4"/>
      <c r="R75" s="4"/>
      <c r="S75" s="18"/>
      <c r="T75" s="18"/>
      <c r="U75" s="18"/>
      <c r="V75" s="4"/>
      <c r="W75" s="4"/>
      <c r="X75" s="4"/>
      <c r="Y75" s="176"/>
      <c r="AB75" s="30"/>
      <c r="AC75" s="30"/>
      <c r="AD75" s="4"/>
      <c r="AE75" s="29"/>
      <c r="AF75" s="25"/>
      <c r="AG75" s="25"/>
      <c r="AH75" s="25"/>
      <c r="AI75" s="25"/>
      <c r="AJ75" s="25"/>
      <c r="AK75" s="4"/>
      <c r="AL75" s="103" t="s">
        <v>36</v>
      </c>
      <c r="AM75" s="84" t="s">
        <v>89</v>
      </c>
      <c r="AN75" s="176"/>
      <c r="AO75" s="30"/>
      <c r="AP75" s="30"/>
      <c r="AQ75" s="30"/>
      <c r="AR75" s="30"/>
      <c r="AS75" s="4"/>
      <c r="AT75" s="29"/>
      <c r="AU75" s="29"/>
      <c r="AV75" s="46"/>
      <c r="AW75" s="41" t="s">
        <v>25</v>
      </c>
      <c r="AX75" s="41">
        <v>0</v>
      </c>
      <c r="AY75" s="50"/>
    </row>
    <row r="76" spans="1:51">
      <c r="A76" s="258"/>
      <c r="B76" s="189" t="s">
        <v>9</v>
      </c>
      <c r="C76" s="190"/>
      <c r="D76" s="7">
        <v>0.57999999999999996</v>
      </c>
      <c r="E76" s="191"/>
      <c r="F76" s="192"/>
      <c r="G76" s="192"/>
      <c r="H76" s="192"/>
      <c r="I76" s="192"/>
      <c r="J76" s="192"/>
      <c r="K76" s="48"/>
      <c r="L76" s="48"/>
      <c r="M76" s="48"/>
      <c r="N76" s="94"/>
      <c r="Q76" s="4"/>
      <c r="R76" s="4"/>
      <c r="S76" s="18"/>
      <c r="T76" s="18"/>
      <c r="U76" s="18"/>
      <c r="V76" s="4"/>
      <c r="W76" s="4"/>
      <c r="X76" s="4"/>
      <c r="Y76" s="176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103" t="s">
        <v>37</v>
      </c>
      <c r="AM76" s="84" t="s">
        <v>90</v>
      </c>
      <c r="AN76" s="176"/>
      <c r="AO76" s="156" t="s">
        <v>113</v>
      </c>
      <c r="AP76" s="157"/>
      <c r="AQ76" s="4"/>
      <c r="AR76" s="4"/>
      <c r="AS76" s="4"/>
      <c r="AT76" s="4"/>
      <c r="AU76" s="4"/>
      <c r="AV76" s="46"/>
      <c r="AW76" s="4"/>
      <c r="AX76" s="4"/>
      <c r="AY76" s="50"/>
    </row>
    <row r="77" spans="1:51" ht="30">
      <c r="A77" s="258"/>
      <c r="B77" s="52"/>
      <c r="C77" s="52"/>
      <c r="D77" s="52"/>
      <c r="E77" s="52"/>
      <c r="H77" s="52"/>
      <c r="I77" s="52"/>
      <c r="J77" s="52"/>
      <c r="K77" s="52"/>
      <c r="L77" s="52"/>
      <c r="M77" s="47"/>
      <c r="N77" s="94"/>
      <c r="Q77" s="4"/>
      <c r="R77" s="4"/>
      <c r="S77" s="18"/>
      <c r="T77" s="18"/>
      <c r="U77" s="18"/>
      <c r="V77" s="4"/>
      <c r="W77" s="4"/>
      <c r="X77" s="4"/>
      <c r="Y77" s="176"/>
      <c r="Z77" s="4"/>
      <c r="AC77" s="4"/>
      <c r="AD77" s="4"/>
      <c r="AE77" s="4"/>
      <c r="AF77" s="4"/>
      <c r="AG77" s="4"/>
      <c r="AH77" s="4"/>
      <c r="AI77" s="4"/>
      <c r="AJ77" s="4"/>
      <c r="AK77" s="4"/>
      <c r="AL77" s="58" t="s">
        <v>96</v>
      </c>
      <c r="AM77" s="56" t="s">
        <v>91</v>
      </c>
      <c r="AN77" s="176"/>
      <c r="AO77" s="44" t="s">
        <v>29</v>
      </c>
      <c r="AP77" s="44" t="s">
        <v>76</v>
      </c>
      <c r="AQ77" s="4"/>
      <c r="AR77" s="4"/>
      <c r="AS77" s="4"/>
      <c r="AT77" s="4"/>
      <c r="AU77" s="4"/>
      <c r="AV77" s="46"/>
      <c r="AW77" s="4"/>
      <c r="AX77" s="4"/>
      <c r="AY77" s="50"/>
    </row>
    <row r="78" spans="1:51" ht="30">
      <c r="A78" s="258"/>
      <c r="B78" s="161" t="s">
        <v>15</v>
      </c>
      <c r="C78" s="161"/>
      <c r="D78" s="161"/>
      <c r="E78" s="4"/>
      <c r="H78" s="4"/>
      <c r="I78" s="4"/>
      <c r="J78" s="4"/>
      <c r="K78" s="4"/>
      <c r="L78" s="4"/>
      <c r="M78" s="4"/>
      <c r="N78" s="94"/>
      <c r="Q78" s="4"/>
      <c r="R78" s="4"/>
      <c r="S78" s="18"/>
      <c r="T78" s="18"/>
      <c r="U78" s="18"/>
      <c r="V78" s="4"/>
      <c r="W78" s="4"/>
      <c r="X78" s="4"/>
      <c r="Y78" s="176"/>
      <c r="Z78" s="227" t="s">
        <v>182</v>
      </c>
      <c r="AA78" s="228"/>
      <c r="AC78" s="4"/>
      <c r="AD78" s="4"/>
      <c r="AE78" s="4"/>
      <c r="AF78" s="4"/>
      <c r="AG78" s="4"/>
      <c r="AH78" s="4"/>
      <c r="AI78" s="4"/>
      <c r="AJ78" s="4"/>
      <c r="AK78" s="4"/>
      <c r="AL78" s="103" t="s">
        <v>97</v>
      </c>
      <c r="AM78" s="84" t="s">
        <v>92</v>
      </c>
      <c r="AN78" s="176"/>
      <c r="AO78" s="44" t="s">
        <v>30</v>
      </c>
      <c r="AP78" s="44" t="s">
        <v>79</v>
      </c>
      <c r="AQ78" s="4"/>
      <c r="AR78" s="4"/>
      <c r="AS78" s="4"/>
      <c r="AT78" s="4"/>
      <c r="AU78" s="4"/>
      <c r="AV78" s="46"/>
      <c r="AW78" s="4"/>
      <c r="AX78" s="4"/>
      <c r="AY78" s="50"/>
    </row>
    <row r="79" spans="1:51" ht="30">
      <c r="A79" s="258"/>
      <c r="B79" s="5" t="s">
        <v>10</v>
      </c>
      <c r="C79" s="8">
        <f>(C72-3)/3</f>
        <v>0</v>
      </c>
      <c r="D79" s="77">
        <f>C79*100</f>
        <v>0</v>
      </c>
      <c r="E79" s="4"/>
      <c r="H79" s="4"/>
      <c r="I79" s="4"/>
      <c r="J79" s="4"/>
      <c r="K79" s="4"/>
      <c r="L79" s="4"/>
      <c r="M79" s="4"/>
      <c r="N79" s="94"/>
      <c r="Q79" s="4"/>
      <c r="R79" s="4"/>
      <c r="S79" s="18"/>
      <c r="T79" s="18"/>
      <c r="U79" s="18"/>
      <c r="V79" s="4"/>
      <c r="W79" s="4"/>
      <c r="X79" s="4"/>
      <c r="Y79" s="176"/>
      <c r="Z79" s="225" t="s">
        <v>269</v>
      </c>
      <c r="AA79" s="226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103" t="s">
        <v>98</v>
      </c>
      <c r="AM79" s="84" t="s">
        <v>93</v>
      </c>
      <c r="AN79" s="176"/>
      <c r="AO79" s="44" t="s">
        <v>31</v>
      </c>
      <c r="AP79" s="44" t="s">
        <v>82</v>
      </c>
      <c r="AQ79" s="4"/>
      <c r="AR79" s="4"/>
      <c r="AS79" s="4"/>
      <c r="AT79" s="4"/>
      <c r="AU79" s="4"/>
      <c r="AV79" s="46"/>
      <c r="AW79" s="4"/>
      <c r="AX79" s="4"/>
      <c r="AY79" s="50"/>
    </row>
    <row r="80" spans="1:51">
      <c r="A80" s="259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96"/>
      <c r="N80" s="49"/>
      <c r="O80" s="96"/>
      <c r="P80" s="96"/>
      <c r="Q80" s="96"/>
      <c r="R80" s="96"/>
      <c r="S80" s="79"/>
      <c r="T80" s="79"/>
      <c r="U80" s="79"/>
      <c r="V80" s="96"/>
      <c r="W80" s="96"/>
      <c r="X80" s="96"/>
      <c r="Y80" s="177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51"/>
    </row>
    <row r="82" spans="1:51" ht="20">
      <c r="A82" s="257"/>
      <c r="B82" s="168" t="s">
        <v>165</v>
      </c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  <c r="AY82" s="169"/>
    </row>
    <row r="83" spans="1:51" ht="20" customHeight="1">
      <c r="A83" s="258"/>
      <c r="B83" s="35" t="s">
        <v>0</v>
      </c>
      <c r="C83" s="35" t="s">
        <v>1</v>
      </c>
      <c r="D83" s="35" t="s">
        <v>2</v>
      </c>
      <c r="E83" s="35" t="s">
        <v>3</v>
      </c>
      <c r="F83" s="170" t="s">
        <v>8</v>
      </c>
      <c r="G83" s="35" t="s">
        <v>0</v>
      </c>
      <c r="H83" s="35" t="s">
        <v>1</v>
      </c>
      <c r="I83" s="35" t="s">
        <v>2</v>
      </c>
      <c r="J83" s="35" t="s">
        <v>3</v>
      </c>
      <c r="K83" s="35" t="s">
        <v>4</v>
      </c>
      <c r="L83" s="10" t="s">
        <v>5</v>
      </c>
      <c r="M83" s="23"/>
      <c r="N83" s="94"/>
      <c r="O83" s="156" t="s">
        <v>114</v>
      </c>
      <c r="P83" s="157"/>
      <c r="Q83" s="3"/>
      <c r="R83" s="171" t="s">
        <v>46</v>
      </c>
      <c r="S83" s="172"/>
      <c r="T83" s="172"/>
      <c r="U83" s="173"/>
      <c r="V83" s="3"/>
      <c r="W83" s="174" t="s">
        <v>52</v>
      </c>
      <c r="X83" s="175"/>
      <c r="Y83" s="176"/>
      <c r="Z83" s="178" t="s">
        <v>48</v>
      </c>
      <c r="AA83" s="179"/>
      <c r="AB83" s="179"/>
      <c r="AC83" s="180"/>
      <c r="AD83" s="3"/>
      <c r="AE83" s="178" t="s">
        <v>54</v>
      </c>
      <c r="AF83" s="179"/>
      <c r="AG83" s="179"/>
      <c r="AH83" s="179"/>
      <c r="AI83" s="179"/>
      <c r="AJ83" s="180"/>
      <c r="AK83" s="3"/>
      <c r="AL83" s="174" t="s">
        <v>55</v>
      </c>
      <c r="AM83" s="175"/>
      <c r="AN83" s="176"/>
      <c r="AO83" s="178" t="s">
        <v>49</v>
      </c>
      <c r="AP83" s="179"/>
      <c r="AQ83" s="179"/>
      <c r="AR83" s="180"/>
      <c r="AS83" s="4"/>
      <c r="AT83" s="174" t="s">
        <v>51</v>
      </c>
      <c r="AU83" s="175"/>
      <c r="AV83" s="36"/>
      <c r="AW83" s="174" t="s">
        <v>27</v>
      </c>
      <c r="AX83" s="175"/>
      <c r="AY83" s="50"/>
    </row>
    <row r="84" spans="1:51" ht="30">
      <c r="A84" s="258"/>
      <c r="B84" s="35" t="s">
        <v>1</v>
      </c>
      <c r="C84" s="2">
        <v>1</v>
      </c>
      <c r="D84" s="37">
        <v>3</v>
      </c>
      <c r="E84" s="37">
        <v>3</v>
      </c>
      <c r="F84" s="170"/>
      <c r="G84" s="35" t="s">
        <v>1</v>
      </c>
      <c r="H84" s="38">
        <f>C84/C87</f>
        <v>0.60000000000000009</v>
      </c>
      <c r="I84" s="37">
        <f>D84/D87</f>
        <v>0.6</v>
      </c>
      <c r="J84" s="37">
        <f>E84/E87</f>
        <v>0.6</v>
      </c>
      <c r="K84" s="37">
        <f>SUM(H84:J84)</f>
        <v>1.8000000000000003</v>
      </c>
      <c r="L84" s="2">
        <f>K84/C89</f>
        <v>0.60000000000000009</v>
      </c>
      <c r="M84" s="24"/>
      <c r="N84" s="94"/>
      <c r="O84" s="58" t="s">
        <v>17</v>
      </c>
      <c r="P84" s="56" t="s">
        <v>78</v>
      </c>
      <c r="Q84" s="18"/>
      <c r="R84" s="17" t="s">
        <v>26</v>
      </c>
      <c r="S84" s="35" t="s">
        <v>1</v>
      </c>
      <c r="T84" s="35" t="s">
        <v>2</v>
      </c>
      <c r="U84" s="35" t="s">
        <v>3</v>
      </c>
      <c r="V84" s="13"/>
      <c r="W84" s="32" t="s">
        <v>26</v>
      </c>
      <c r="X84" s="97" t="s">
        <v>53</v>
      </c>
      <c r="Y84" s="176"/>
      <c r="Z84" s="35" t="s">
        <v>32</v>
      </c>
      <c r="AA84" s="98" t="s">
        <v>47</v>
      </c>
      <c r="AB84" s="178" t="s">
        <v>43</v>
      </c>
      <c r="AC84" s="180"/>
      <c r="AD84" s="4"/>
      <c r="AE84" s="10" t="s">
        <v>26</v>
      </c>
      <c r="AF84" s="35" t="s">
        <v>35</v>
      </c>
      <c r="AG84" s="35" t="s">
        <v>36</v>
      </c>
      <c r="AH84" s="35" t="s">
        <v>37</v>
      </c>
      <c r="AI84" s="35" t="s">
        <v>97</v>
      </c>
      <c r="AJ84" s="35" t="s">
        <v>98</v>
      </c>
      <c r="AK84" s="4"/>
      <c r="AL84" s="10" t="s">
        <v>26</v>
      </c>
      <c r="AM84" s="97" t="s">
        <v>53</v>
      </c>
      <c r="AN84" s="176"/>
      <c r="AO84" s="10" t="s">
        <v>28</v>
      </c>
      <c r="AP84" s="10" t="s">
        <v>47</v>
      </c>
      <c r="AQ84" s="181" t="s">
        <v>43</v>
      </c>
      <c r="AR84" s="182"/>
      <c r="AS84" s="4"/>
      <c r="AT84" s="35" t="s">
        <v>26</v>
      </c>
      <c r="AU84" s="97" t="s">
        <v>53</v>
      </c>
      <c r="AV84" s="36"/>
      <c r="AW84" s="98" t="s">
        <v>26</v>
      </c>
      <c r="AX84" s="98" t="s">
        <v>50</v>
      </c>
      <c r="AY84" s="50"/>
    </row>
    <row r="85" spans="1:51">
      <c r="A85" s="258"/>
      <c r="B85" s="35" t="s">
        <v>2</v>
      </c>
      <c r="C85" s="37">
        <f>1/D84</f>
        <v>0.33333333333333331</v>
      </c>
      <c r="D85" s="2">
        <v>1</v>
      </c>
      <c r="E85" s="37">
        <v>1</v>
      </c>
      <c r="F85" s="170"/>
      <c r="G85" s="35" t="s">
        <v>2</v>
      </c>
      <c r="H85" s="37">
        <f>C85/C87</f>
        <v>0.2</v>
      </c>
      <c r="I85" s="38">
        <f>D85/D87</f>
        <v>0.2</v>
      </c>
      <c r="J85" s="37">
        <f>E85/E87</f>
        <v>0.2</v>
      </c>
      <c r="K85" s="37">
        <f>SUM(H85:J85)</f>
        <v>0.60000000000000009</v>
      </c>
      <c r="L85" s="2">
        <f>K85/C89</f>
        <v>0.20000000000000004</v>
      </c>
      <c r="M85" s="24"/>
      <c r="N85" s="94"/>
      <c r="O85" s="58" t="s">
        <v>18</v>
      </c>
      <c r="P85" s="56" t="s">
        <v>77</v>
      </c>
      <c r="Q85" s="18"/>
      <c r="R85" s="11" t="s">
        <v>17</v>
      </c>
      <c r="S85" s="9">
        <v>1</v>
      </c>
      <c r="T85" s="9">
        <v>-0.5</v>
      </c>
      <c r="U85" s="9">
        <v>0</v>
      </c>
      <c r="V85" s="3"/>
      <c r="W85" s="11" t="s">
        <v>17</v>
      </c>
      <c r="X85" s="1">
        <f>(S85*L84)+(T85*L85)+(U85*L86)</f>
        <v>0.50000000000000011</v>
      </c>
      <c r="Y85" s="176"/>
      <c r="Z85" s="15" t="s">
        <v>34</v>
      </c>
      <c r="AA85" s="15">
        <v>2</v>
      </c>
      <c r="AB85" s="15">
        <f>1/(1+AA85)</f>
        <v>0.33333333333333331</v>
      </c>
      <c r="AC85" s="15"/>
      <c r="AD85" s="4"/>
      <c r="AE85" s="11" t="s">
        <v>17</v>
      </c>
      <c r="AF85" s="28">
        <v>1</v>
      </c>
      <c r="AG85" s="28">
        <v>0</v>
      </c>
      <c r="AH85" s="28">
        <v>0</v>
      </c>
      <c r="AI85" s="28">
        <v>0</v>
      </c>
      <c r="AJ85" s="28">
        <v>1</v>
      </c>
      <c r="AK85" s="4"/>
      <c r="AL85" s="11" t="s">
        <v>17</v>
      </c>
      <c r="AM85" s="1">
        <f>(AF85*AC86)+(AG85*AC87)+(AC88*AH85)+(AI85*AC90)+(AC91*AJ85)</f>
        <v>0.83333333333333326</v>
      </c>
      <c r="AN85" s="176"/>
      <c r="AO85" s="15" t="s">
        <v>29</v>
      </c>
      <c r="AP85" s="15">
        <v>3</v>
      </c>
      <c r="AQ85" s="15">
        <f>1/(1+AP85)</f>
        <v>0.25</v>
      </c>
      <c r="AR85" s="15"/>
      <c r="AS85" s="4"/>
      <c r="AT85" s="11" t="s">
        <v>17</v>
      </c>
      <c r="AU85" s="1">
        <f>AR86</f>
        <v>0.25</v>
      </c>
      <c r="AV85" s="36"/>
      <c r="AW85" s="40" t="s">
        <v>63</v>
      </c>
      <c r="AX85" s="40">
        <v>0</v>
      </c>
      <c r="AY85" s="50"/>
    </row>
    <row r="86" spans="1:51" ht="30">
      <c r="A86" s="258"/>
      <c r="B86" s="35" t="s">
        <v>3</v>
      </c>
      <c r="C86" s="37">
        <f>1/E84</f>
        <v>0.33333333333333331</v>
      </c>
      <c r="D86" s="37">
        <f>1/E85</f>
        <v>1</v>
      </c>
      <c r="E86" s="2">
        <v>1</v>
      </c>
      <c r="F86" s="170"/>
      <c r="G86" s="35" t="s">
        <v>3</v>
      </c>
      <c r="H86" s="37">
        <f>C86/C87</f>
        <v>0.2</v>
      </c>
      <c r="I86" s="37">
        <f>D86/D87</f>
        <v>0.2</v>
      </c>
      <c r="J86" s="38">
        <f>E86/E87</f>
        <v>0.2</v>
      </c>
      <c r="K86" s="37">
        <f>SUM(H86:J86)</f>
        <v>0.60000000000000009</v>
      </c>
      <c r="L86" s="2">
        <f>K86/C89</f>
        <v>0.20000000000000004</v>
      </c>
      <c r="M86" s="24"/>
      <c r="N86" s="94"/>
      <c r="O86" s="58" t="s">
        <v>20</v>
      </c>
      <c r="P86" s="56" t="s">
        <v>80</v>
      </c>
      <c r="Q86" s="18"/>
      <c r="R86" s="11" t="s">
        <v>18</v>
      </c>
      <c r="S86" s="9">
        <v>-0.5</v>
      </c>
      <c r="T86" s="9">
        <v>1</v>
      </c>
      <c r="U86" s="9">
        <v>0</v>
      </c>
      <c r="V86" s="19"/>
      <c r="W86" s="11" t="s">
        <v>18</v>
      </c>
      <c r="X86" s="1">
        <f>(S86*L84)+(T86*L85)+(U86*L86)</f>
        <v>-0.1</v>
      </c>
      <c r="Y86" s="176"/>
      <c r="Z86" s="16" t="s">
        <v>35</v>
      </c>
      <c r="AA86" s="16" t="s">
        <v>44</v>
      </c>
      <c r="AB86" s="16">
        <v>1</v>
      </c>
      <c r="AC86" s="16">
        <f>AB86*AB85</f>
        <v>0.33333333333333331</v>
      </c>
      <c r="AD86" s="4"/>
      <c r="AE86" s="11" t="s">
        <v>18</v>
      </c>
      <c r="AF86" s="28">
        <v>-1</v>
      </c>
      <c r="AG86" s="28">
        <v>0</v>
      </c>
      <c r="AH86" s="28">
        <v>1</v>
      </c>
      <c r="AI86" s="28">
        <v>0</v>
      </c>
      <c r="AJ86" s="28">
        <v>-1</v>
      </c>
      <c r="AK86" s="4"/>
      <c r="AL86" s="11" t="s">
        <v>18</v>
      </c>
      <c r="AM86" s="1">
        <f>(AF86*AC86)+(AG86*AC87)+(AC88*AH86)+(AI86*AC90)+(AC91*AJ86)</f>
        <v>-0.5</v>
      </c>
      <c r="AN86" s="176"/>
      <c r="AO86" s="16" t="s">
        <v>45</v>
      </c>
      <c r="AP86" s="16" t="s">
        <v>44</v>
      </c>
      <c r="AQ86" s="16">
        <v>1</v>
      </c>
      <c r="AR86" s="16">
        <f>AQ86*AQ85</f>
        <v>0.25</v>
      </c>
      <c r="AS86" s="4"/>
      <c r="AT86" s="11" t="s">
        <v>18</v>
      </c>
      <c r="AU86" s="1">
        <f>AR87</f>
        <v>0.25</v>
      </c>
      <c r="AV86" s="36"/>
      <c r="AW86" s="40" t="s">
        <v>16</v>
      </c>
      <c r="AX86" s="41">
        <v>0</v>
      </c>
      <c r="AY86" s="50"/>
    </row>
    <row r="87" spans="1:51">
      <c r="A87" s="258"/>
      <c r="B87" s="97" t="s">
        <v>4</v>
      </c>
      <c r="C87" s="39">
        <f>SUM(C84:C86)</f>
        <v>1.6666666666666665</v>
      </c>
      <c r="D87" s="39">
        <f>SUM(D84:D86)</f>
        <v>5</v>
      </c>
      <c r="E87" s="39">
        <f>SUM(E84:E86)</f>
        <v>5</v>
      </c>
      <c r="F87" s="170"/>
      <c r="G87" s="97" t="s">
        <v>4</v>
      </c>
      <c r="H87" s="39">
        <f>SUM(H84:H86)</f>
        <v>1</v>
      </c>
      <c r="I87" s="39">
        <f>SUM(I84:I86)</f>
        <v>1</v>
      </c>
      <c r="J87" s="39">
        <f>SUM(J84:J86)</f>
        <v>1</v>
      </c>
      <c r="K87" s="39">
        <f>SUM(K84:K86)</f>
        <v>3.0000000000000004</v>
      </c>
      <c r="L87" s="39">
        <f>SUM(L84:L86)</f>
        <v>1.0000000000000002</v>
      </c>
      <c r="M87" s="25"/>
      <c r="N87" s="94"/>
      <c r="O87" s="58" t="s">
        <v>21</v>
      </c>
      <c r="P87" s="56" t="s">
        <v>81</v>
      </c>
      <c r="Q87" s="18"/>
      <c r="R87" s="11" t="s">
        <v>20</v>
      </c>
      <c r="S87" s="9">
        <v>0</v>
      </c>
      <c r="T87" s="9">
        <v>0.5</v>
      </c>
      <c r="U87" s="9">
        <v>0</v>
      </c>
      <c r="V87" s="19"/>
      <c r="W87" s="11" t="s">
        <v>20</v>
      </c>
      <c r="X87" s="1">
        <f>(S87*L84)+(T87*L85)+(U87*L86)</f>
        <v>0.10000000000000002</v>
      </c>
      <c r="Y87" s="176"/>
      <c r="Z87" s="16" t="s">
        <v>36</v>
      </c>
      <c r="AA87" s="16" t="s">
        <v>44</v>
      </c>
      <c r="AB87" s="16">
        <v>1</v>
      </c>
      <c r="AC87" s="16">
        <f>AB87*AB85</f>
        <v>0.33333333333333331</v>
      </c>
      <c r="AD87" s="4"/>
      <c r="AE87" s="11" t="s">
        <v>20</v>
      </c>
      <c r="AF87" s="28">
        <v>0</v>
      </c>
      <c r="AG87" s="28">
        <v>0</v>
      </c>
      <c r="AH87" s="28">
        <v>0</v>
      </c>
      <c r="AI87" s="28">
        <v>0</v>
      </c>
      <c r="AJ87" s="28">
        <v>0</v>
      </c>
      <c r="AK87" s="4"/>
      <c r="AL87" s="11" t="s">
        <v>20</v>
      </c>
      <c r="AM87" s="1">
        <f>(AF87*AC86)+(AG87*AC87)+(AH87*AC88)+(AI87*AC90)+(AJ87*AC91)</f>
        <v>0</v>
      </c>
      <c r="AN87" s="176"/>
      <c r="AO87" s="16" t="s">
        <v>58</v>
      </c>
      <c r="AP87" s="16" t="s">
        <v>44</v>
      </c>
      <c r="AQ87" s="16">
        <v>1</v>
      </c>
      <c r="AR87" s="16">
        <f>AQ87*AQ85</f>
        <v>0.25</v>
      </c>
      <c r="AS87" s="4"/>
      <c r="AT87" s="11" t="s">
        <v>20</v>
      </c>
      <c r="AU87" s="1">
        <f>AR89</f>
        <v>0.33333333333333331</v>
      </c>
      <c r="AV87" s="36"/>
      <c r="AW87" s="42" t="s">
        <v>17</v>
      </c>
      <c r="AX87" s="42">
        <f>X85+AM85+AU85</f>
        <v>1.5833333333333335</v>
      </c>
      <c r="AY87" s="50"/>
    </row>
    <row r="88" spans="1:51" ht="45">
      <c r="A88" s="258"/>
      <c r="B88" s="54"/>
      <c r="C88" s="54"/>
      <c r="D88" s="54"/>
      <c r="E88" s="54"/>
      <c r="F88" s="54"/>
      <c r="G88" s="54"/>
      <c r="H88" s="54"/>
      <c r="I88" s="54"/>
      <c r="J88" s="54"/>
      <c r="M88" s="47"/>
      <c r="N88" s="94"/>
      <c r="O88" s="58" t="s">
        <v>23</v>
      </c>
      <c r="P88" s="56" t="s">
        <v>83</v>
      </c>
      <c r="Q88" s="4"/>
      <c r="R88" s="11" t="s">
        <v>21</v>
      </c>
      <c r="S88" s="9">
        <v>0</v>
      </c>
      <c r="T88" s="9">
        <v>-0.5</v>
      </c>
      <c r="U88" s="9">
        <v>0</v>
      </c>
      <c r="V88" s="19"/>
      <c r="W88" s="11" t="s">
        <v>21</v>
      </c>
      <c r="X88" s="1">
        <f>(S88*L84)+(T88*L85)+(U88*L86)</f>
        <v>-0.10000000000000002</v>
      </c>
      <c r="Y88" s="176"/>
      <c r="Z88" s="16" t="s">
        <v>37</v>
      </c>
      <c r="AA88" s="16" t="s">
        <v>44</v>
      </c>
      <c r="AB88" s="16">
        <v>1</v>
      </c>
      <c r="AC88" s="16">
        <f>AB88*AB85</f>
        <v>0.33333333333333331</v>
      </c>
      <c r="AD88" s="4"/>
      <c r="AE88" s="11" t="s">
        <v>21</v>
      </c>
      <c r="AF88" s="28">
        <v>0</v>
      </c>
      <c r="AG88" s="28">
        <v>0</v>
      </c>
      <c r="AH88" s="28">
        <v>0</v>
      </c>
      <c r="AI88" s="28">
        <v>0</v>
      </c>
      <c r="AJ88" s="28">
        <v>0</v>
      </c>
      <c r="AK88" s="4"/>
      <c r="AL88" s="11" t="s">
        <v>21</v>
      </c>
      <c r="AM88" s="1">
        <f>(AF88*AC86)+(AG88*AC87)+(AH88*AC88)+(AI88*AC90)+(AJ88*AC91)</f>
        <v>0</v>
      </c>
      <c r="AN88" s="176"/>
      <c r="AO88" s="15" t="s">
        <v>30</v>
      </c>
      <c r="AP88" s="15">
        <v>2</v>
      </c>
      <c r="AQ88" s="15">
        <f>1/(1+AP88)</f>
        <v>0.33333333333333331</v>
      </c>
      <c r="AR88" s="15"/>
      <c r="AS88" s="4"/>
      <c r="AT88" s="11" t="s">
        <v>21</v>
      </c>
      <c r="AU88" s="1">
        <f>AR90</f>
        <v>0.33333333333333331</v>
      </c>
      <c r="AV88" s="36"/>
      <c r="AW88" s="42" t="s">
        <v>18</v>
      </c>
      <c r="AX88" s="42">
        <f>X86+AM86++AU86</f>
        <v>-0.35</v>
      </c>
      <c r="AY88" s="50"/>
    </row>
    <row r="89" spans="1:51" ht="30">
      <c r="A89" s="258"/>
      <c r="B89" s="98" t="s">
        <v>6</v>
      </c>
      <c r="C89" s="35">
        <v>3</v>
      </c>
      <c r="D89" s="4"/>
      <c r="E89" s="4"/>
      <c r="F89" s="4"/>
      <c r="G89" s="4"/>
      <c r="H89" s="4"/>
      <c r="I89" s="4"/>
      <c r="J89" s="4"/>
      <c r="M89" s="4"/>
      <c r="N89" s="94"/>
      <c r="O89" s="58" t="s">
        <v>24</v>
      </c>
      <c r="P89" s="56" t="s">
        <v>84</v>
      </c>
      <c r="Q89" s="4"/>
      <c r="R89" s="11" t="s">
        <v>23</v>
      </c>
      <c r="S89" s="9">
        <v>1</v>
      </c>
      <c r="T89" s="9">
        <v>0</v>
      </c>
      <c r="U89" s="9">
        <v>-0.5</v>
      </c>
      <c r="V89" s="19"/>
      <c r="W89" s="11" t="s">
        <v>23</v>
      </c>
      <c r="X89" s="1">
        <f>(S89*L84)+(T89*L85)+(U89*L86)</f>
        <v>0.50000000000000011</v>
      </c>
      <c r="Y89" s="176"/>
      <c r="Z89" s="31" t="s">
        <v>96</v>
      </c>
      <c r="AA89" s="31">
        <v>1</v>
      </c>
      <c r="AB89" s="31">
        <f>1/(1+AA89)</f>
        <v>0.5</v>
      </c>
      <c r="AC89" s="31"/>
      <c r="AD89" s="4"/>
      <c r="AE89" s="11" t="s">
        <v>23</v>
      </c>
      <c r="AF89" s="28">
        <v>1</v>
      </c>
      <c r="AG89" s="28">
        <v>0</v>
      </c>
      <c r="AH89" s="28">
        <v>0</v>
      </c>
      <c r="AI89" s="28">
        <v>0</v>
      </c>
      <c r="AJ89" s="28">
        <v>1</v>
      </c>
      <c r="AK89" s="4"/>
      <c r="AL89" s="11" t="s">
        <v>23</v>
      </c>
      <c r="AM89" s="1">
        <f>(AC86*AF89)+(AG89*AC87)+(AC88*AH89)+(AI89*AC90)+(AC91*AJ89)</f>
        <v>0.83333333333333326</v>
      </c>
      <c r="AN89" s="176"/>
      <c r="AO89" s="16" t="s">
        <v>59</v>
      </c>
      <c r="AP89" s="16" t="s">
        <v>44</v>
      </c>
      <c r="AQ89" s="16">
        <v>1</v>
      </c>
      <c r="AR89" s="16">
        <f>AQ89*AQ88</f>
        <v>0.33333333333333331</v>
      </c>
      <c r="AS89" s="4"/>
      <c r="AT89" s="11" t="s">
        <v>23</v>
      </c>
      <c r="AU89" s="1">
        <f>AR92</f>
        <v>0.5</v>
      </c>
      <c r="AV89" s="36"/>
      <c r="AW89" s="41" t="s">
        <v>19</v>
      </c>
      <c r="AX89" s="41">
        <v>0</v>
      </c>
      <c r="AY89" s="50"/>
    </row>
    <row r="90" spans="1:51">
      <c r="A90" s="258"/>
      <c r="B90" s="53"/>
      <c r="C90" s="53"/>
      <c r="D90" s="53"/>
      <c r="E90" s="53"/>
      <c r="F90" s="53"/>
      <c r="G90" s="53"/>
      <c r="H90" s="53"/>
      <c r="I90" s="53"/>
      <c r="J90" s="53"/>
      <c r="M90" s="26"/>
      <c r="N90" s="94"/>
      <c r="O90" s="4"/>
      <c r="P90" s="4"/>
      <c r="Q90" s="4"/>
      <c r="R90" s="11" t="s">
        <v>24</v>
      </c>
      <c r="S90" s="9">
        <v>-0.5</v>
      </c>
      <c r="T90" s="9">
        <v>0</v>
      </c>
      <c r="U90" s="9">
        <v>1</v>
      </c>
      <c r="V90" s="19"/>
      <c r="W90" s="11" t="s">
        <v>24</v>
      </c>
      <c r="X90" s="1">
        <f>(S90*L84)+(T90*67)+(U90*L86)</f>
        <v>-0.1</v>
      </c>
      <c r="Y90" s="176"/>
      <c r="Z90" s="16" t="s">
        <v>97</v>
      </c>
      <c r="AA90" s="16" t="s">
        <v>44</v>
      </c>
      <c r="AB90" s="16">
        <v>1</v>
      </c>
      <c r="AC90" s="16">
        <f>AB90*AB89</f>
        <v>0.5</v>
      </c>
      <c r="AD90" s="4"/>
      <c r="AE90" s="11" t="s">
        <v>24</v>
      </c>
      <c r="AF90" s="28">
        <v>-1</v>
      </c>
      <c r="AG90" s="28">
        <v>0</v>
      </c>
      <c r="AH90" s="28">
        <v>0</v>
      </c>
      <c r="AI90" s="28">
        <v>0</v>
      </c>
      <c r="AJ90" s="28">
        <v>-1</v>
      </c>
      <c r="AK90" s="4"/>
      <c r="AL90" s="11" t="s">
        <v>24</v>
      </c>
      <c r="AM90" s="1">
        <f>(AC86*AF90)+(AC87*AG90)+(AC88*AH90)+(AI90*AC90)+(AC91*AJ90)</f>
        <v>-0.83333333333333326</v>
      </c>
      <c r="AN90" s="176"/>
      <c r="AO90" s="16" t="s">
        <v>60</v>
      </c>
      <c r="AP90" s="16" t="s">
        <v>44</v>
      </c>
      <c r="AQ90" s="16">
        <v>1</v>
      </c>
      <c r="AR90" s="16">
        <f>AQ90*AQ88</f>
        <v>0.33333333333333331</v>
      </c>
      <c r="AS90" s="4"/>
      <c r="AT90" s="11" t="s">
        <v>24</v>
      </c>
      <c r="AU90" s="1">
        <f>AR93</f>
        <v>0.5</v>
      </c>
      <c r="AV90" s="36"/>
      <c r="AW90" s="42" t="s">
        <v>20</v>
      </c>
      <c r="AX90" s="42">
        <f>X87+AM87+AU87</f>
        <v>0.43333333333333335</v>
      </c>
      <c r="AY90" s="50"/>
    </row>
    <row r="91" spans="1:51" ht="15" customHeight="1">
      <c r="A91" s="258"/>
      <c r="B91" s="183" t="s">
        <v>14</v>
      </c>
      <c r="C91" s="183"/>
      <c r="D91" s="4"/>
      <c r="E91" s="35" t="s">
        <v>38</v>
      </c>
      <c r="F91" s="35" t="s">
        <v>39</v>
      </c>
      <c r="G91" s="35" t="s">
        <v>40</v>
      </c>
      <c r="H91" s="10" t="s">
        <v>41</v>
      </c>
      <c r="I91" s="10" t="s">
        <v>42</v>
      </c>
      <c r="J91" s="4"/>
      <c r="M91" s="4"/>
      <c r="N91" s="94"/>
      <c r="O91" s="156" t="s">
        <v>112</v>
      </c>
      <c r="P91" s="157"/>
      <c r="Q91" s="4"/>
      <c r="R91" s="33"/>
      <c r="S91" s="25"/>
      <c r="T91" s="25"/>
      <c r="U91" s="25"/>
      <c r="V91" s="30"/>
      <c r="W91" s="29"/>
      <c r="X91" s="29"/>
      <c r="Y91" s="176"/>
      <c r="Z91" s="16" t="s">
        <v>98</v>
      </c>
      <c r="AA91" s="16" t="s">
        <v>44</v>
      </c>
      <c r="AB91" s="16">
        <v>1</v>
      </c>
      <c r="AC91" s="16">
        <f>AB91*AB89</f>
        <v>0.5</v>
      </c>
      <c r="AD91" s="4"/>
      <c r="AE91" s="29"/>
      <c r="AF91" s="25"/>
      <c r="AG91" s="25"/>
      <c r="AH91" s="25"/>
      <c r="AI91" s="25"/>
      <c r="AJ91" s="25"/>
      <c r="AK91" s="4"/>
      <c r="AL91" s="29"/>
      <c r="AM91" s="29"/>
      <c r="AN91" s="176"/>
      <c r="AO91" s="15" t="s">
        <v>31</v>
      </c>
      <c r="AP91" s="15">
        <v>1</v>
      </c>
      <c r="AQ91" s="15">
        <f>1/(1+AP91)</f>
        <v>0.5</v>
      </c>
      <c r="AR91" s="15"/>
      <c r="AS91" s="4"/>
      <c r="AT91" s="29"/>
      <c r="AU91" s="29"/>
      <c r="AV91" s="46"/>
      <c r="AW91" s="42" t="s">
        <v>21</v>
      </c>
      <c r="AX91" s="42">
        <f>X88+AM88+AU88</f>
        <v>0.23333333333333328</v>
      </c>
      <c r="AY91" s="50"/>
    </row>
    <row r="92" spans="1:51" ht="30">
      <c r="A92" s="258"/>
      <c r="B92" s="98" t="s">
        <v>7</v>
      </c>
      <c r="C92" s="76">
        <f>SUM(L84*C87,L85*D87,L86*E87)</f>
        <v>3</v>
      </c>
      <c r="D92" s="4"/>
      <c r="E92" s="35">
        <v>1</v>
      </c>
      <c r="F92" s="35">
        <v>3</v>
      </c>
      <c r="G92" s="35">
        <v>5</v>
      </c>
      <c r="H92" s="35">
        <v>7</v>
      </c>
      <c r="I92" s="35">
        <v>9</v>
      </c>
      <c r="J92" s="4"/>
      <c r="M92" s="4"/>
      <c r="N92" s="94"/>
      <c r="O92" s="57" t="s">
        <v>99</v>
      </c>
      <c r="P92" s="56" t="s">
        <v>102</v>
      </c>
      <c r="Q92" s="4"/>
      <c r="R92" s="33"/>
      <c r="S92" s="25"/>
      <c r="T92" s="25"/>
      <c r="U92" s="25"/>
      <c r="V92" s="30"/>
      <c r="W92" s="29"/>
      <c r="X92" s="29"/>
      <c r="Y92" s="176"/>
      <c r="Z92" s="30"/>
      <c r="AA92" s="30"/>
      <c r="AB92" s="30"/>
      <c r="AC92" s="30"/>
      <c r="AD92" s="4"/>
      <c r="AE92" s="29"/>
      <c r="AF92" s="25"/>
      <c r="AG92" s="25"/>
      <c r="AH92" s="25"/>
      <c r="AI92" s="25"/>
      <c r="AJ92" s="25"/>
      <c r="AK92" s="4"/>
      <c r="AL92" s="156" t="s">
        <v>115</v>
      </c>
      <c r="AM92" s="157"/>
      <c r="AN92" s="176"/>
      <c r="AO92" s="16" t="s">
        <v>61</v>
      </c>
      <c r="AP92" s="16" t="s">
        <v>44</v>
      </c>
      <c r="AQ92" s="16">
        <v>1</v>
      </c>
      <c r="AR92" s="16">
        <f>AQ92*AQ91</f>
        <v>0.5</v>
      </c>
      <c r="AS92" s="4"/>
      <c r="AT92" s="29"/>
      <c r="AU92" s="29"/>
      <c r="AV92" s="46"/>
      <c r="AW92" s="41" t="s">
        <v>22</v>
      </c>
      <c r="AX92" s="41">
        <v>0</v>
      </c>
      <c r="AY92" s="50"/>
    </row>
    <row r="93" spans="1:51" ht="30">
      <c r="A93" s="258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26"/>
      <c r="N93" s="94"/>
      <c r="O93" s="57" t="s">
        <v>100</v>
      </c>
      <c r="P93" s="56" t="s">
        <v>103</v>
      </c>
      <c r="Q93" s="4"/>
      <c r="R93" s="4"/>
      <c r="S93" s="18"/>
      <c r="T93" s="18"/>
      <c r="U93" s="18"/>
      <c r="V93" s="19"/>
      <c r="W93" s="4"/>
      <c r="X93" s="4"/>
      <c r="Y93" s="176"/>
      <c r="Z93" s="30"/>
      <c r="AA93" s="30"/>
      <c r="AB93" s="30"/>
      <c r="AC93" s="30"/>
      <c r="AD93" s="4"/>
      <c r="AE93" s="29"/>
      <c r="AF93" s="25"/>
      <c r="AG93" s="25"/>
      <c r="AH93" s="25"/>
      <c r="AI93" s="25"/>
      <c r="AJ93" s="25"/>
      <c r="AK93" s="4"/>
      <c r="AL93" s="58" t="s">
        <v>34</v>
      </c>
      <c r="AM93" s="56" t="s">
        <v>87</v>
      </c>
      <c r="AN93" s="176"/>
      <c r="AO93" s="16" t="s">
        <v>62</v>
      </c>
      <c r="AP93" s="16" t="s">
        <v>44</v>
      </c>
      <c r="AQ93" s="16">
        <v>1</v>
      </c>
      <c r="AR93" s="16">
        <f>AQ93*AQ91</f>
        <v>0.5</v>
      </c>
      <c r="AS93" s="4"/>
      <c r="AT93" s="29"/>
      <c r="AU93" s="29"/>
      <c r="AV93" s="46"/>
      <c r="AW93" s="42" t="s">
        <v>23</v>
      </c>
      <c r="AX93" s="42">
        <f>X89+AM89+AU89</f>
        <v>1.8333333333333335</v>
      </c>
      <c r="AY93" s="50"/>
    </row>
    <row r="94" spans="1:51" ht="30" customHeight="1">
      <c r="A94" s="258"/>
      <c r="B94" s="185" t="s">
        <v>11</v>
      </c>
      <c r="C94" s="186"/>
      <c r="D94" s="6" t="s">
        <v>12</v>
      </c>
      <c r="E94" s="6">
        <v>1</v>
      </c>
      <c r="F94" s="6">
        <v>2</v>
      </c>
      <c r="G94" s="6">
        <v>3</v>
      </c>
      <c r="H94" s="6">
        <v>4</v>
      </c>
      <c r="I94" s="6">
        <v>5</v>
      </c>
      <c r="J94" s="6">
        <v>6</v>
      </c>
      <c r="K94" s="6">
        <v>7</v>
      </c>
      <c r="L94" s="6">
        <v>9</v>
      </c>
      <c r="M94" s="6">
        <v>10</v>
      </c>
      <c r="N94" s="94"/>
      <c r="O94" s="57" t="s">
        <v>101</v>
      </c>
      <c r="P94" s="56" t="s">
        <v>104</v>
      </c>
      <c r="Q94" s="4"/>
      <c r="R94" s="4"/>
      <c r="S94" s="18"/>
      <c r="T94" s="18"/>
      <c r="U94" s="18"/>
      <c r="V94" s="4"/>
      <c r="W94" s="4"/>
      <c r="X94" s="4"/>
      <c r="Y94" s="176"/>
      <c r="AB94" s="30"/>
      <c r="AC94" s="30"/>
      <c r="AD94" s="4"/>
      <c r="AE94" s="29"/>
      <c r="AF94" s="25"/>
      <c r="AG94" s="25"/>
      <c r="AH94" s="25"/>
      <c r="AI94" s="25"/>
      <c r="AJ94" s="25"/>
      <c r="AK94" s="4"/>
      <c r="AL94" s="103" t="s">
        <v>35</v>
      </c>
      <c r="AM94" s="84" t="s">
        <v>88</v>
      </c>
      <c r="AN94" s="176"/>
      <c r="AO94" s="19"/>
      <c r="AP94" s="19"/>
      <c r="AQ94" s="19"/>
      <c r="AR94" s="19"/>
      <c r="AS94" s="4"/>
      <c r="AT94" s="29"/>
      <c r="AU94" s="29"/>
      <c r="AV94" s="46"/>
      <c r="AW94" s="42" t="s">
        <v>24</v>
      </c>
      <c r="AX94" s="42">
        <f>X90+AM90+AU90</f>
        <v>-0.43333333333333324</v>
      </c>
      <c r="AY94" s="50"/>
    </row>
    <row r="95" spans="1:51">
      <c r="A95" s="258"/>
      <c r="B95" s="187"/>
      <c r="C95" s="188"/>
      <c r="D95" s="6" t="s">
        <v>13</v>
      </c>
      <c r="E95" s="35">
        <v>0</v>
      </c>
      <c r="F95" s="35">
        <v>0</v>
      </c>
      <c r="G95" s="35">
        <v>0.57999999999999996</v>
      </c>
      <c r="H95" s="35">
        <v>0.9</v>
      </c>
      <c r="I95" s="35">
        <v>1.1200000000000001</v>
      </c>
      <c r="J95" s="35">
        <v>1.24</v>
      </c>
      <c r="K95" s="35">
        <v>1.32</v>
      </c>
      <c r="L95" s="35">
        <v>1.46</v>
      </c>
      <c r="M95" s="35">
        <v>1.49</v>
      </c>
      <c r="N95" s="94"/>
      <c r="Q95" s="4"/>
      <c r="R95" s="4"/>
      <c r="S95" s="18"/>
      <c r="T95" s="18"/>
      <c r="U95" s="18"/>
      <c r="V95" s="4"/>
      <c r="W95" s="4"/>
      <c r="X95" s="4"/>
      <c r="Y95" s="176"/>
      <c r="AB95" s="30"/>
      <c r="AC95" s="30"/>
      <c r="AD95" s="4"/>
      <c r="AE95" s="29"/>
      <c r="AF95" s="25"/>
      <c r="AG95" s="25"/>
      <c r="AH95" s="25"/>
      <c r="AI95" s="25"/>
      <c r="AJ95" s="25"/>
      <c r="AK95" s="4"/>
      <c r="AL95" s="103" t="s">
        <v>36</v>
      </c>
      <c r="AM95" s="84" t="s">
        <v>89</v>
      </c>
      <c r="AN95" s="176"/>
      <c r="AO95" s="30"/>
      <c r="AP95" s="30"/>
      <c r="AQ95" s="30"/>
      <c r="AR95" s="30"/>
      <c r="AS95" s="4"/>
      <c r="AT95" s="29"/>
      <c r="AU95" s="29"/>
      <c r="AV95" s="46"/>
      <c r="AW95" s="41" t="s">
        <v>25</v>
      </c>
      <c r="AX95" s="41">
        <v>0</v>
      </c>
      <c r="AY95" s="50"/>
    </row>
    <row r="96" spans="1:51" ht="15" customHeight="1">
      <c r="A96" s="258"/>
      <c r="B96" s="189" t="s">
        <v>9</v>
      </c>
      <c r="C96" s="190"/>
      <c r="D96" s="7">
        <v>0.57999999999999996</v>
      </c>
      <c r="E96" s="191"/>
      <c r="F96" s="192"/>
      <c r="G96" s="192"/>
      <c r="H96" s="192"/>
      <c r="I96" s="192"/>
      <c r="J96" s="192"/>
      <c r="K96" s="48"/>
      <c r="L96" s="48"/>
      <c r="M96" s="48"/>
      <c r="N96" s="94"/>
      <c r="Q96" s="4"/>
      <c r="R96" s="4"/>
      <c r="S96" s="18"/>
      <c r="T96" s="18"/>
      <c r="U96" s="18"/>
      <c r="V96" s="4"/>
      <c r="W96" s="4"/>
      <c r="X96" s="4"/>
      <c r="Y96" s="176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103" t="s">
        <v>37</v>
      </c>
      <c r="AM96" s="84" t="s">
        <v>90</v>
      </c>
      <c r="AN96" s="176"/>
      <c r="AO96" s="156" t="s">
        <v>113</v>
      </c>
      <c r="AP96" s="157"/>
      <c r="AQ96" s="4"/>
      <c r="AR96" s="4"/>
      <c r="AS96" s="4"/>
      <c r="AT96" s="4"/>
      <c r="AU96" s="4"/>
      <c r="AV96" s="46"/>
      <c r="AW96" s="4"/>
      <c r="AX96" s="4"/>
      <c r="AY96" s="50"/>
    </row>
    <row r="97" spans="1:51" ht="30">
      <c r="A97" s="258"/>
      <c r="B97" s="52"/>
      <c r="C97" s="52"/>
      <c r="D97" s="52"/>
      <c r="E97" s="52"/>
      <c r="H97" s="52"/>
      <c r="I97" s="52"/>
      <c r="J97" s="52"/>
      <c r="K97" s="52"/>
      <c r="L97" s="52"/>
      <c r="M97" s="47"/>
      <c r="N97" s="94"/>
      <c r="Q97" s="4"/>
      <c r="R97" s="4"/>
      <c r="S97" s="18"/>
      <c r="T97" s="18"/>
      <c r="U97" s="18"/>
      <c r="V97" s="4"/>
      <c r="W97" s="4"/>
      <c r="X97" s="4"/>
      <c r="Y97" s="176"/>
      <c r="Z97" s="4"/>
      <c r="AC97" s="4"/>
      <c r="AD97" s="4"/>
      <c r="AE97" s="4"/>
      <c r="AF97" s="4"/>
      <c r="AG97" s="4"/>
      <c r="AH97" s="4"/>
      <c r="AI97" s="4"/>
      <c r="AJ97" s="4"/>
      <c r="AK97" s="4"/>
      <c r="AL97" s="58" t="s">
        <v>96</v>
      </c>
      <c r="AM97" s="56" t="s">
        <v>91</v>
      </c>
      <c r="AN97" s="176"/>
      <c r="AO97" s="44" t="s">
        <v>29</v>
      </c>
      <c r="AP97" s="44" t="s">
        <v>76</v>
      </c>
      <c r="AQ97" s="4"/>
      <c r="AR97" s="4"/>
      <c r="AS97" s="4"/>
      <c r="AT97" s="4"/>
      <c r="AU97" s="4"/>
      <c r="AV97" s="46"/>
      <c r="AW97" s="4"/>
      <c r="AX97" s="4"/>
      <c r="AY97" s="50"/>
    </row>
    <row r="98" spans="1:51" ht="30" customHeight="1">
      <c r="A98" s="258"/>
      <c r="B98" s="161" t="s">
        <v>15</v>
      </c>
      <c r="C98" s="161"/>
      <c r="D98" s="161"/>
      <c r="E98" s="4"/>
      <c r="H98" s="4"/>
      <c r="I98" s="4"/>
      <c r="J98" s="4"/>
      <c r="K98" s="4"/>
      <c r="L98" s="4"/>
      <c r="M98" s="4"/>
      <c r="N98" s="94"/>
      <c r="Q98" s="4"/>
      <c r="R98" s="4"/>
      <c r="S98" s="18"/>
      <c r="T98" s="18"/>
      <c r="U98" s="18"/>
      <c r="V98" s="4"/>
      <c r="W98" s="4"/>
      <c r="X98" s="4"/>
      <c r="Y98" s="176"/>
      <c r="Z98" s="227" t="s">
        <v>182</v>
      </c>
      <c r="AA98" s="228"/>
      <c r="AC98" s="4"/>
      <c r="AD98" s="4"/>
      <c r="AE98" s="4"/>
      <c r="AF98" s="4"/>
      <c r="AG98" s="4"/>
      <c r="AH98" s="4"/>
      <c r="AI98" s="4"/>
      <c r="AJ98" s="4"/>
      <c r="AK98" s="4"/>
      <c r="AL98" s="103" t="s">
        <v>97</v>
      </c>
      <c r="AM98" s="84" t="s">
        <v>92</v>
      </c>
      <c r="AN98" s="176"/>
      <c r="AO98" s="44" t="s">
        <v>30</v>
      </c>
      <c r="AP98" s="44" t="s">
        <v>79</v>
      </c>
      <c r="AQ98" s="4"/>
      <c r="AR98" s="4"/>
      <c r="AS98" s="4"/>
      <c r="AT98" s="4"/>
      <c r="AU98" s="4"/>
      <c r="AV98" s="46"/>
      <c r="AW98" s="4"/>
      <c r="AX98" s="4"/>
      <c r="AY98" s="50"/>
    </row>
    <row r="99" spans="1:51" ht="30">
      <c r="A99" s="258"/>
      <c r="B99" s="5" t="s">
        <v>10</v>
      </c>
      <c r="C99" s="8">
        <f>(C92-3)/3</f>
        <v>0</v>
      </c>
      <c r="D99" s="77">
        <f>C99*100</f>
        <v>0</v>
      </c>
      <c r="E99" s="4"/>
      <c r="H99" s="4"/>
      <c r="I99" s="4"/>
      <c r="J99" s="4"/>
      <c r="K99" s="4"/>
      <c r="L99" s="4"/>
      <c r="M99" s="4"/>
      <c r="N99" s="94"/>
      <c r="Q99" s="4"/>
      <c r="R99" s="4"/>
      <c r="S99" s="18"/>
      <c r="T99" s="18"/>
      <c r="U99" s="18"/>
      <c r="V99" s="4"/>
      <c r="W99" s="4"/>
      <c r="X99" s="4"/>
      <c r="Y99" s="176"/>
      <c r="Z99" s="225" t="s">
        <v>269</v>
      </c>
      <c r="AA99" s="226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103" t="s">
        <v>98</v>
      </c>
      <c r="AM99" s="84" t="s">
        <v>93</v>
      </c>
      <c r="AN99" s="176"/>
      <c r="AO99" s="44" t="s">
        <v>31</v>
      </c>
      <c r="AP99" s="44" t="s">
        <v>82</v>
      </c>
      <c r="AQ99" s="4"/>
      <c r="AR99" s="4"/>
      <c r="AS99" s="4"/>
      <c r="AT99" s="4"/>
      <c r="AU99" s="4"/>
      <c r="AV99" s="46"/>
      <c r="AW99" s="4"/>
      <c r="AX99" s="4"/>
      <c r="AY99" s="50"/>
    </row>
    <row r="100" spans="1:51">
      <c r="A100" s="259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96"/>
      <c r="N100" s="49"/>
      <c r="O100" s="96"/>
      <c r="P100" s="96"/>
      <c r="Q100" s="96"/>
      <c r="R100" s="96"/>
      <c r="S100" s="79"/>
      <c r="T100" s="79"/>
      <c r="U100" s="79"/>
      <c r="V100" s="96"/>
      <c r="W100" s="96"/>
      <c r="X100" s="96"/>
      <c r="Y100" s="177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51"/>
    </row>
    <row r="102" spans="1:51" ht="20">
      <c r="A102" s="257"/>
      <c r="B102" s="168" t="s">
        <v>170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9"/>
    </row>
    <row r="103" spans="1:51" ht="20">
      <c r="A103" s="258"/>
      <c r="B103" s="35" t="s">
        <v>0</v>
      </c>
      <c r="C103" s="35" t="s">
        <v>1</v>
      </c>
      <c r="D103" s="35" t="s">
        <v>2</v>
      </c>
      <c r="E103" s="35" t="s">
        <v>3</v>
      </c>
      <c r="F103" s="170" t="s">
        <v>8</v>
      </c>
      <c r="G103" s="35" t="s">
        <v>0</v>
      </c>
      <c r="H103" s="35" t="s">
        <v>1</v>
      </c>
      <c r="I103" s="35" t="s">
        <v>2</v>
      </c>
      <c r="J103" s="35" t="s">
        <v>3</v>
      </c>
      <c r="K103" s="35" t="s">
        <v>4</v>
      </c>
      <c r="L103" s="10" t="s">
        <v>5</v>
      </c>
      <c r="M103" s="23"/>
      <c r="N103" s="94"/>
      <c r="O103" s="156" t="s">
        <v>114</v>
      </c>
      <c r="P103" s="157"/>
      <c r="Q103" s="3"/>
      <c r="R103" s="171" t="s">
        <v>46</v>
      </c>
      <c r="S103" s="172"/>
      <c r="T103" s="172"/>
      <c r="U103" s="173"/>
      <c r="V103" s="3"/>
      <c r="W103" s="174" t="s">
        <v>52</v>
      </c>
      <c r="X103" s="175"/>
      <c r="Y103" s="176"/>
      <c r="Z103" s="178" t="s">
        <v>48</v>
      </c>
      <c r="AA103" s="179"/>
      <c r="AB103" s="179"/>
      <c r="AC103" s="180"/>
      <c r="AD103" s="3"/>
      <c r="AE103" s="178" t="s">
        <v>54</v>
      </c>
      <c r="AF103" s="179"/>
      <c r="AG103" s="179"/>
      <c r="AH103" s="179"/>
      <c r="AI103" s="179"/>
      <c r="AJ103" s="180"/>
      <c r="AK103" s="3"/>
      <c r="AL103" s="174" t="s">
        <v>55</v>
      </c>
      <c r="AM103" s="175"/>
      <c r="AN103" s="176"/>
      <c r="AO103" s="178" t="s">
        <v>49</v>
      </c>
      <c r="AP103" s="179"/>
      <c r="AQ103" s="179"/>
      <c r="AR103" s="180"/>
      <c r="AS103" s="4"/>
      <c r="AT103" s="174" t="s">
        <v>51</v>
      </c>
      <c r="AU103" s="175"/>
      <c r="AV103" s="36"/>
      <c r="AW103" s="174" t="s">
        <v>27</v>
      </c>
      <c r="AX103" s="175"/>
      <c r="AY103" s="50"/>
    </row>
    <row r="104" spans="1:51" ht="30">
      <c r="A104" s="258"/>
      <c r="B104" s="35" t="s">
        <v>1</v>
      </c>
      <c r="C104" s="2">
        <v>1</v>
      </c>
      <c r="D104" s="37">
        <v>3</v>
      </c>
      <c r="E104" s="37">
        <v>3</v>
      </c>
      <c r="F104" s="170"/>
      <c r="G104" s="35" t="s">
        <v>1</v>
      </c>
      <c r="H104" s="38">
        <f>C104/C107</f>
        <v>0.60000000000000009</v>
      </c>
      <c r="I104" s="37">
        <f>D104/D107</f>
        <v>0.6</v>
      </c>
      <c r="J104" s="37">
        <f>E104/E107</f>
        <v>0.6</v>
      </c>
      <c r="K104" s="37">
        <f>SUM(H104:J104)</f>
        <v>1.8000000000000003</v>
      </c>
      <c r="L104" s="2">
        <f>K104/C109</f>
        <v>0.60000000000000009</v>
      </c>
      <c r="M104" s="24"/>
      <c r="N104" s="94"/>
      <c r="O104" s="58" t="s">
        <v>17</v>
      </c>
      <c r="P104" s="56" t="s">
        <v>78</v>
      </c>
      <c r="Q104" s="18"/>
      <c r="R104" s="17" t="s">
        <v>26</v>
      </c>
      <c r="S104" s="35" t="s">
        <v>1</v>
      </c>
      <c r="T104" s="35" t="s">
        <v>2</v>
      </c>
      <c r="U104" s="35" t="s">
        <v>3</v>
      </c>
      <c r="V104" s="13"/>
      <c r="W104" s="32" t="s">
        <v>26</v>
      </c>
      <c r="X104" s="97" t="s">
        <v>53</v>
      </c>
      <c r="Y104" s="176"/>
      <c r="Z104" s="35" t="s">
        <v>32</v>
      </c>
      <c r="AA104" s="98" t="s">
        <v>47</v>
      </c>
      <c r="AB104" s="178" t="s">
        <v>43</v>
      </c>
      <c r="AC104" s="180"/>
      <c r="AD104" s="4"/>
      <c r="AE104" s="10" t="s">
        <v>26</v>
      </c>
      <c r="AF104" s="35" t="s">
        <v>35</v>
      </c>
      <c r="AG104" s="35" t="s">
        <v>36</v>
      </c>
      <c r="AH104" s="35" t="s">
        <v>37</v>
      </c>
      <c r="AI104" s="35" t="s">
        <v>97</v>
      </c>
      <c r="AJ104" s="35" t="s">
        <v>98</v>
      </c>
      <c r="AK104" s="4"/>
      <c r="AL104" s="10" t="s">
        <v>26</v>
      </c>
      <c r="AM104" s="97" t="s">
        <v>53</v>
      </c>
      <c r="AN104" s="176"/>
      <c r="AO104" s="10" t="s">
        <v>28</v>
      </c>
      <c r="AP104" s="10" t="s">
        <v>47</v>
      </c>
      <c r="AQ104" s="181" t="s">
        <v>43</v>
      </c>
      <c r="AR104" s="182"/>
      <c r="AS104" s="4"/>
      <c r="AT104" s="35" t="s">
        <v>26</v>
      </c>
      <c r="AU104" s="97" t="s">
        <v>53</v>
      </c>
      <c r="AV104" s="36"/>
      <c r="AW104" s="98" t="s">
        <v>26</v>
      </c>
      <c r="AX104" s="98" t="s">
        <v>50</v>
      </c>
      <c r="AY104" s="50"/>
    </row>
    <row r="105" spans="1:51">
      <c r="A105" s="258"/>
      <c r="B105" s="35" t="s">
        <v>2</v>
      </c>
      <c r="C105" s="37">
        <f>1/D104</f>
        <v>0.33333333333333331</v>
      </c>
      <c r="D105" s="2">
        <v>1</v>
      </c>
      <c r="E105" s="37">
        <v>1</v>
      </c>
      <c r="F105" s="170"/>
      <c r="G105" s="35" t="s">
        <v>2</v>
      </c>
      <c r="H105" s="37">
        <f>C105/C107</f>
        <v>0.2</v>
      </c>
      <c r="I105" s="38">
        <f>D105/D107</f>
        <v>0.2</v>
      </c>
      <c r="J105" s="37">
        <f>E105/E107</f>
        <v>0.2</v>
      </c>
      <c r="K105" s="37">
        <f>SUM(H105:J105)</f>
        <v>0.60000000000000009</v>
      </c>
      <c r="L105" s="2">
        <f>K105/C109</f>
        <v>0.20000000000000004</v>
      </c>
      <c r="M105" s="24"/>
      <c r="N105" s="94"/>
      <c r="O105" s="58" t="s">
        <v>18</v>
      </c>
      <c r="P105" s="56" t="s">
        <v>77</v>
      </c>
      <c r="Q105" s="18"/>
      <c r="R105" s="11" t="s">
        <v>17</v>
      </c>
      <c r="S105" s="9">
        <v>1</v>
      </c>
      <c r="T105" s="9">
        <v>-0.5</v>
      </c>
      <c r="U105" s="9">
        <v>0</v>
      </c>
      <c r="V105" s="3"/>
      <c r="W105" s="11" t="s">
        <v>17</v>
      </c>
      <c r="X105" s="1">
        <f>(S105*L104)+(T105*L105)+(U105*L106)</f>
        <v>0.50000000000000011</v>
      </c>
      <c r="Y105" s="176"/>
      <c r="Z105" s="15" t="s">
        <v>34</v>
      </c>
      <c r="AA105" s="15">
        <v>2</v>
      </c>
      <c r="AB105" s="15">
        <f>1/(1+AA105)</f>
        <v>0.33333333333333331</v>
      </c>
      <c r="AC105" s="15"/>
      <c r="AD105" s="4"/>
      <c r="AE105" s="11" t="s">
        <v>17</v>
      </c>
      <c r="AF105" s="28">
        <v>1</v>
      </c>
      <c r="AG105" s="28">
        <v>0</v>
      </c>
      <c r="AH105" s="28">
        <v>0</v>
      </c>
      <c r="AI105" s="28">
        <v>0</v>
      </c>
      <c r="AJ105" s="28">
        <v>1</v>
      </c>
      <c r="AK105" s="4"/>
      <c r="AL105" s="11" t="s">
        <v>17</v>
      </c>
      <c r="AM105" s="1">
        <f>(AF105*AC106)+(AG105*AC107)+(AC108*AH105)+(AI105*AC110)+(AC111*AJ105)</f>
        <v>0.83333333333333326</v>
      </c>
      <c r="AN105" s="176"/>
      <c r="AO105" s="15" t="s">
        <v>29</v>
      </c>
      <c r="AP105" s="15">
        <v>3</v>
      </c>
      <c r="AQ105" s="15">
        <f>1/(1+AP105)</f>
        <v>0.25</v>
      </c>
      <c r="AR105" s="15"/>
      <c r="AS105" s="4"/>
      <c r="AT105" s="11" t="s">
        <v>17</v>
      </c>
      <c r="AU105" s="1">
        <f>AR106</f>
        <v>0.25</v>
      </c>
      <c r="AV105" s="36"/>
      <c r="AW105" s="40" t="s">
        <v>63</v>
      </c>
      <c r="AX105" s="40">
        <v>0</v>
      </c>
      <c r="AY105" s="50"/>
    </row>
    <row r="106" spans="1:51" ht="30">
      <c r="A106" s="258"/>
      <c r="B106" s="35" t="s">
        <v>3</v>
      </c>
      <c r="C106" s="37">
        <f>1/E104</f>
        <v>0.33333333333333331</v>
      </c>
      <c r="D106" s="37">
        <f>1/E105</f>
        <v>1</v>
      </c>
      <c r="E106" s="2">
        <v>1</v>
      </c>
      <c r="F106" s="170"/>
      <c r="G106" s="35" t="s">
        <v>3</v>
      </c>
      <c r="H106" s="37">
        <f>C106/C107</f>
        <v>0.2</v>
      </c>
      <c r="I106" s="37">
        <f>D106/D107</f>
        <v>0.2</v>
      </c>
      <c r="J106" s="38">
        <f>E106/E107</f>
        <v>0.2</v>
      </c>
      <c r="K106" s="37">
        <f>SUM(H106:J106)</f>
        <v>0.60000000000000009</v>
      </c>
      <c r="L106" s="2">
        <f>K106/C109</f>
        <v>0.20000000000000004</v>
      </c>
      <c r="M106" s="24"/>
      <c r="N106" s="94"/>
      <c r="O106" s="58" t="s">
        <v>20</v>
      </c>
      <c r="P106" s="56" t="s">
        <v>80</v>
      </c>
      <c r="Q106" s="18"/>
      <c r="R106" s="11" t="s">
        <v>18</v>
      </c>
      <c r="S106" s="9">
        <v>-0.5</v>
      </c>
      <c r="T106" s="9">
        <v>1</v>
      </c>
      <c r="U106" s="9">
        <v>0</v>
      </c>
      <c r="V106" s="19"/>
      <c r="W106" s="11" t="s">
        <v>18</v>
      </c>
      <c r="X106" s="1">
        <f>(S106*L104)+(T106*L105)+(U106*L106)</f>
        <v>-0.1</v>
      </c>
      <c r="Y106" s="176"/>
      <c r="Z106" s="16" t="s">
        <v>35</v>
      </c>
      <c r="AA106" s="16" t="s">
        <v>44</v>
      </c>
      <c r="AB106" s="16">
        <v>1</v>
      </c>
      <c r="AC106" s="16">
        <f>AB106*AB105</f>
        <v>0.33333333333333331</v>
      </c>
      <c r="AD106" s="4"/>
      <c r="AE106" s="11" t="s">
        <v>18</v>
      </c>
      <c r="AF106" s="28">
        <v>-1</v>
      </c>
      <c r="AG106" s="28">
        <v>0</v>
      </c>
      <c r="AH106" s="28">
        <v>1</v>
      </c>
      <c r="AI106" s="28">
        <v>0</v>
      </c>
      <c r="AJ106" s="28">
        <v>-1</v>
      </c>
      <c r="AK106" s="4"/>
      <c r="AL106" s="11" t="s">
        <v>18</v>
      </c>
      <c r="AM106" s="1">
        <f>(AF106*AC106)+(AG106*AC107)+(AC108*AH106)+(AI106*AC110)+(AC111*AJ106)</f>
        <v>-0.5</v>
      </c>
      <c r="AN106" s="176"/>
      <c r="AO106" s="16" t="s">
        <v>45</v>
      </c>
      <c r="AP106" s="16" t="s">
        <v>44</v>
      </c>
      <c r="AQ106" s="16">
        <v>1</v>
      </c>
      <c r="AR106" s="16">
        <f>AQ106*AQ105</f>
        <v>0.25</v>
      </c>
      <c r="AS106" s="4"/>
      <c r="AT106" s="11" t="s">
        <v>18</v>
      </c>
      <c r="AU106" s="1">
        <f>AR107</f>
        <v>0.25</v>
      </c>
      <c r="AV106" s="36"/>
      <c r="AW106" s="40" t="s">
        <v>16</v>
      </c>
      <c r="AX106" s="41">
        <v>0</v>
      </c>
      <c r="AY106" s="50"/>
    </row>
    <row r="107" spans="1:51">
      <c r="A107" s="258"/>
      <c r="B107" s="97" t="s">
        <v>4</v>
      </c>
      <c r="C107" s="39">
        <f>SUM(C104:C106)</f>
        <v>1.6666666666666665</v>
      </c>
      <c r="D107" s="39">
        <f>SUM(D104:D106)</f>
        <v>5</v>
      </c>
      <c r="E107" s="39">
        <f>SUM(E104:E106)</f>
        <v>5</v>
      </c>
      <c r="F107" s="170"/>
      <c r="G107" s="97" t="s">
        <v>4</v>
      </c>
      <c r="H107" s="39">
        <f>SUM(H104:H106)</f>
        <v>1</v>
      </c>
      <c r="I107" s="39">
        <f>SUM(I104:I106)</f>
        <v>1</v>
      </c>
      <c r="J107" s="39">
        <f>SUM(J104:J106)</f>
        <v>1</v>
      </c>
      <c r="K107" s="39">
        <f>SUM(K104:K106)</f>
        <v>3.0000000000000004</v>
      </c>
      <c r="L107" s="39">
        <f>SUM(L104:L106)</f>
        <v>1.0000000000000002</v>
      </c>
      <c r="M107" s="25"/>
      <c r="N107" s="94"/>
      <c r="O107" s="58" t="s">
        <v>21</v>
      </c>
      <c r="P107" s="56" t="s">
        <v>81</v>
      </c>
      <c r="Q107" s="18"/>
      <c r="R107" s="11" t="s">
        <v>20</v>
      </c>
      <c r="S107" s="9">
        <v>0</v>
      </c>
      <c r="T107" s="9">
        <v>0.5</v>
      </c>
      <c r="U107" s="9">
        <v>0</v>
      </c>
      <c r="V107" s="19"/>
      <c r="W107" s="11" t="s">
        <v>20</v>
      </c>
      <c r="X107" s="1">
        <f>(S107*L104)+(T107*L105)+(U107*L106)</f>
        <v>0.10000000000000002</v>
      </c>
      <c r="Y107" s="176"/>
      <c r="Z107" s="16" t="s">
        <v>36</v>
      </c>
      <c r="AA107" s="16" t="s">
        <v>44</v>
      </c>
      <c r="AB107" s="16">
        <v>1</v>
      </c>
      <c r="AC107" s="16">
        <f>AB107*AB105</f>
        <v>0.33333333333333331</v>
      </c>
      <c r="AD107" s="4"/>
      <c r="AE107" s="11" t="s">
        <v>20</v>
      </c>
      <c r="AF107" s="28">
        <v>0</v>
      </c>
      <c r="AG107" s="28">
        <v>0</v>
      </c>
      <c r="AH107" s="28">
        <v>0</v>
      </c>
      <c r="AI107" s="28">
        <v>0</v>
      </c>
      <c r="AJ107" s="28">
        <v>0</v>
      </c>
      <c r="AK107" s="4"/>
      <c r="AL107" s="11" t="s">
        <v>20</v>
      </c>
      <c r="AM107" s="1">
        <f>(AF107*AC106)+(AG107*AC107)+(AH107*AC108)+(AI107*AC110)+(AJ107*AC111)</f>
        <v>0</v>
      </c>
      <c r="AN107" s="176"/>
      <c r="AO107" s="16" t="s">
        <v>58</v>
      </c>
      <c r="AP107" s="16" t="s">
        <v>44</v>
      </c>
      <c r="AQ107" s="16">
        <v>1</v>
      </c>
      <c r="AR107" s="16">
        <f>AQ107*AQ105</f>
        <v>0.25</v>
      </c>
      <c r="AS107" s="4"/>
      <c r="AT107" s="11" t="s">
        <v>20</v>
      </c>
      <c r="AU107" s="1">
        <f>AR109</f>
        <v>0.5</v>
      </c>
      <c r="AV107" s="36"/>
      <c r="AW107" s="42" t="s">
        <v>17</v>
      </c>
      <c r="AX107" s="42">
        <f>X105+AM105+AU105</f>
        <v>1.5833333333333335</v>
      </c>
      <c r="AY107" s="50"/>
    </row>
    <row r="108" spans="1:51" ht="45">
      <c r="A108" s="258"/>
      <c r="B108" s="54"/>
      <c r="C108" s="54"/>
      <c r="D108" s="54"/>
      <c r="E108" s="54"/>
      <c r="F108" s="54"/>
      <c r="G108" s="54"/>
      <c r="H108" s="54"/>
      <c r="I108" s="54"/>
      <c r="J108" s="54"/>
      <c r="M108" s="47"/>
      <c r="N108" s="94"/>
      <c r="O108" s="58" t="s">
        <v>23</v>
      </c>
      <c r="P108" s="56" t="s">
        <v>83</v>
      </c>
      <c r="Q108" s="4"/>
      <c r="R108" s="11" t="s">
        <v>21</v>
      </c>
      <c r="S108" s="9">
        <v>0</v>
      </c>
      <c r="T108" s="9">
        <v>-0.5</v>
      </c>
      <c r="U108" s="9">
        <v>0</v>
      </c>
      <c r="V108" s="19"/>
      <c r="W108" s="11" t="s">
        <v>21</v>
      </c>
      <c r="X108" s="1">
        <f>(S108*L104)+(T108*L105)+(U108*L106)</f>
        <v>-0.10000000000000002</v>
      </c>
      <c r="Y108" s="176"/>
      <c r="Z108" s="16" t="s">
        <v>37</v>
      </c>
      <c r="AA108" s="16" t="s">
        <v>44</v>
      </c>
      <c r="AB108" s="16">
        <v>1</v>
      </c>
      <c r="AC108" s="16">
        <f>AB108*AB105</f>
        <v>0.33333333333333331</v>
      </c>
      <c r="AD108" s="4"/>
      <c r="AE108" s="11" t="s">
        <v>21</v>
      </c>
      <c r="AF108" s="28">
        <v>0</v>
      </c>
      <c r="AG108" s="28">
        <v>0</v>
      </c>
      <c r="AH108" s="28">
        <v>0</v>
      </c>
      <c r="AI108" s="28">
        <v>0</v>
      </c>
      <c r="AJ108" s="28">
        <v>0</v>
      </c>
      <c r="AK108" s="4"/>
      <c r="AL108" s="11" t="s">
        <v>21</v>
      </c>
      <c r="AM108" s="1">
        <f>(AF108*AC106)+(AG108*AC107)+(AH108*AC108)+(AI108*AC110)+(AJ108*AC111)</f>
        <v>0</v>
      </c>
      <c r="AN108" s="176"/>
      <c r="AO108" s="15" t="s">
        <v>30</v>
      </c>
      <c r="AP108" s="15">
        <v>1</v>
      </c>
      <c r="AQ108" s="15">
        <f>1/(1+AP108)</f>
        <v>0.5</v>
      </c>
      <c r="AR108" s="15"/>
      <c r="AS108" s="4"/>
      <c r="AT108" s="11" t="s">
        <v>21</v>
      </c>
      <c r="AU108" s="1">
        <f>AR110</f>
        <v>0.5</v>
      </c>
      <c r="AV108" s="36"/>
      <c r="AW108" s="42" t="s">
        <v>18</v>
      </c>
      <c r="AX108" s="42">
        <f>X106+AM106++AU106</f>
        <v>-0.35</v>
      </c>
      <c r="AY108" s="50"/>
    </row>
    <row r="109" spans="1:51" ht="30">
      <c r="A109" s="258"/>
      <c r="B109" s="98" t="s">
        <v>6</v>
      </c>
      <c r="C109" s="35">
        <v>3</v>
      </c>
      <c r="D109" s="4"/>
      <c r="E109" s="4"/>
      <c r="F109" s="4"/>
      <c r="G109" s="4"/>
      <c r="H109" s="4"/>
      <c r="I109" s="4"/>
      <c r="J109" s="4"/>
      <c r="M109" s="4"/>
      <c r="N109" s="94"/>
      <c r="O109" s="58" t="s">
        <v>24</v>
      </c>
      <c r="P109" s="56" t="s">
        <v>84</v>
      </c>
      <c r="Q109" s="4"/>
      <c r="R109" s="11" t="s">
        <v>23</v>
      </c>
      <c r="S109" s="9">
        <v>1</v>
      </c>
      <c r="T109" s="9">
        <v>0</v>
      </c>
      <c r="U109" s="9">
        <v>-0.5</v>
      </c>
      <c r="V109" s="19"/>
      <c r="W109" s="11" t="s">
        <v>23</v>
      </c>
      <c r="X109" s="1">
        <f>(S109*L104)+(T109*L105)+(U109*L106)</f>
        <v>0.50000000000000011</v>
      </c>
      <c r="Y109" s="176"/>
      <c r="Z109" s="31" t="s">
        <v>96</v>
      </c>
      <c r="AA109" s="31">
        <v>1</v>
      </c>
      <c r="AB109" s="31">
        <f>1/(1+AA109)</f>
        <v>0.5</v>
      </c>
      <c r="AC109" s="31"/>
      <c r="AD109" s="4"/>
      <c r="AE109" s="11" t="s">
        <v>23</v>
      </c>
      <c r="AF109" s="28">
        <v>1</v>
      </c>
      <c r="AG109" s="28">
        <v>0</v>
      </c>
      <c r="AH109" s="28">
        <v>0</v>
      </c>
      <c r="AI109" s="28">
        <v>0</v>
      </c>
      <c r="AJ109" s="28">
        <v>1</v>
      </c>
      <c r="AK109" s="4"/>
      <c r="AL109" s="11" t="s">
        <v>23</v>
      </c>
      <c r="AM109" s="1">
        <f>(AC106*AF109)+(AG109*AC107)+(AC108*AH109)+(AI109*AC110)+(AC111*AJ109)</f>
        <v>0.83333333333333326</v>
      </c>
      <c r="AN109" s="176"/>
      <c r="AO109" s="16" t="s">
        <v>59</v>
      </c>
      <c r="AP109" s="16" t="s">
        <v>44</v>
      </c>
      <c r="AQ109" s="16">
        <v>1</v>
      </c>
      <c r="AR109" s="16">
        <f>AQ109*AQ108</f>
        <v>0.5</v>
      </c>
      <c r="AS109" s="4"/>
      <c r="AT109" s="11" t="s">
        <v>23</v>
      </c>
      <c r="AU109" s="1">
        <f>AR112</f>
        <v>0.33333333333333331</v>
      </c>
      <c r="AV109" s="36"/>
      <c r="AW109" s="41" t="s">
        <v>19</v>
      </c>
      <c r="AX109" s="41">
        <v>0</v>
      </c>
      <c r="AY109" s="50"/>
    </row>
    <row r="110" spans="1:51">
      <c r="A110" s="258"/>
      <c r="B110" s="53"/>
      <c r="C110" s="53"/>
      <c r="D110" s="53"/>
      <c r="E110" s="53"/>
      <c r="F110" s="53"/>
      <c r="G110" s="53"/>
      <c r="H110" s="53"/>
      <c r="I110" s="53"/>
      <c r="J110" s="53"/>
      <c r="M110" s="26"/>
      <c r="N110" s="94"/>
      <c r="O110" s="4"/>
      <c r="P110" s="4"/>
      <c r="Q110" s="4"/>
      <c r="R110" s="11" t="s">
        <v>24</v>
      </c>
      <c r="S110" s="9">
        <v>-0.5</v>
      </c>
      <c r="T110" s="9">
        <v>0</v>
      </c>
      <c r="U110" s="9">
        <v>1</v>
      </c>
      <c r="V110" s="19"/>
      <c r="W110" s="11" t="s">
        <v>24</v>
      </c>
      <c r="X110" s="1">
        <f>(S110*L104)+(T110*67)+(U110*L106)</f>
        <v>-0.1</v>
      </c>
      <c r="Y110" s="176"/>
      <c r="Z110" s="16" t="s">
        <v>97</v>
      </c>
      <c r="AA110" s="16" t="s">
        <v>44</v>
      </c>
      <c r="AB110" s="16">
        <v>1</v>
      </c>
      <c r="AC110" s="16">
        <f>AB110*AB109</f>
        <v>0.5</v>
      </c>
      <c r="AD110" s="4"/>
      <c r="AE110" s="11" t="s">
        <v>24</v>
      </c>
      <c r="AF110" s="28">
        <v>-1</v>
      </c>
      <c r="AG110" s="28">
        <v>0</v>
      </c>
      <c r="AH110" s="28">
        <v>0</v>
      </c>
      <c r="AI110" s="28">
        <v>0</v>
      </c>
      <c r="AJ110" s="28">
        <v>-1</v>
      </c>
      <c r="AK110" s="4"/>
      <c r="AL110" s="11" t="s">
        <v>24</v>
      </c>
      <c r="AM110" s="1">
        <f>(AC106*AF110)+(AC107*AG110)+(AC108*AH110)+(AI110*AC110)+(AC111*AJ110)</f>
        <v>-0.83333333333333326</v>
      </c>
      <c r="AN110" s="176"/>
      <c r="AO110" s="16" t="s">
        <v>60</v>
      </c>
      <c r="AP110" s="16" t="s">
        <v>44</v>
      </c>
      <c r="AQ110" s="16">
        <v>1</v>
      </c>
      <c r="AR110" s="16">
        <f>AQ110*AQ108</f>
        <v>0.5</v>
      </c>
      <c r="AS110" s="4"/>
      <c r="AT110" s="11" t="s">
        <v>24</v>
      </c>
      <c r="AU110" s="1">
        <f>AR113</f>
        <v>0.33333333333333331</v>
      </c>
      <c r="AV110" s="36"/>
      <c r="AW110" s="42" t="s">
        <v>20</v>
      </c>
      <c r="AX110" s="42">
        <f>X107+AM107+AU107</f>
        <v>0.6</v>
      </c>
      <c r="AY110" s="50"/>
    </row>
    <row r="111" spans="1:51">
      <c r="A111" s="258"/>
      <c r="B111" s="183" t="s">
        <v>14</v>
      </c>
      <c r="C111" s="183"/>
      <c r="D111" s="4"/>
      <c r="E111" s="35" t="s">
        <v>38</v>
      </c>
      <c r="F111" s="35" t="s">
        <v>39</v>
      </c>
      <c r="G111" s="35" t="s">
        <v>40</v>
      </c>
      <c r="H111" s="10" t="s">
        <v>41</v>
      </c>
      <c r="I111" s="10" t="s">
        <v>42</v>
      </c>
      <c r="J111" s="4"/>
      <c r="M111" s="4"/>
      <c r="N111" s="94"/>
      <c r="O111" s="156" t="s">
        <v>112</v>
      </c>
      <c r="P111" s="157"/>
      <c r="Q111" s="4"/>
      <c r="R111" s="33"/>
      <c r="S111" s="25"/>
      <c r="T111" s="25"/>
      <c r="U111" s="25"/>
      <c r="V111" s="30"/>
      <c r="W111" s="29"/>
      <c r="X111" s="29"/>
      <c r="Y111" s="176"/>
      <c r="Z111" s="16" t="s">
        <v>98</v>
      </c>
      <c r="AA111" s="16" t="s">
        <v>44</v>
      </c>
      <c r="AB111" s="16">
        <v>1</v>
      </c>
      <c r="AC111" s="16">
        <f>AB111*AB109</f>
        <v>0.5</v>
      </c>
      <c r="AD111" s="4"/>
      <c r="AE111" s="29"/>
      <c r="AF111" s="25"/>
      <c r="AG111" s="25"/>
      <c r="AH111" s="25"/>
      <c r="AI111" s="25"/>
      <c r="AJ111" s="25"/>
      <c r="AK111" s="4"/>
      <c r="AL111" s="29"/>
      <c r="AM111" s="29"/>
      <c r="AN111" s="176"/>
      <c r="AO111" s="15" t="s">
        <v>31</v>
      </c>
      <c r="AP111" s="15">
        <v>2</v>
      </c>
      <c r="AQ111" s="15">
        <f>1/(1+AP111)</f>
        <v>0.33333333333333331</v>
      </c>
      <c r="AR111" s="15"/>
      <c r="AS111" s="4"/>
      <c r="AT111" s="29"/>
      <c r="AU111" s="29"/>
      <c r="AV111" s="46"/>
      <c r="AW111" s="42" t="s">
        <v>21</v>
      </c>
      <c r="AX111" s="42">
        <f>X108+AM108+AU108</f>
        <v>0.39999999999999997</v>
      </c>
      <c r="AY111" s="50"/>
    </row>
    <row r="112" spans="1:51" ht="30">
      <c r="A112" s="258"/>
      <c r="B112" s="98" t="s">
        <v>7</v>
      </c>
      <c r="C112" s="76">
        <f>SUM(L104*C107,L105*D107,L106*E107)</f>
        <v>3</v>
      </c>
      <c r="D112" s="4"/>
      <c r="E112" s="35">
        <v>1</v>
      </c>
      <c r="F112" s="35">
        <v>3</v>
      </c>
      <c r="G112" s="35">
        <v>5</v>
      </c>
      <c r="H112" s="35">
        <v>7</v>
      </c>
      <c r="I112" s="35">
        <v>9</v>
      </c>
      <c r="J112" s="4"/>
      <c r="M112" s="4"/>
      <c r="N112" s="94"/>
      <c r="O112" s="57" t="s">
        <v>99</v>
      </c>
      <c r="P112" s="56" t="s">
        <v>102</v>
      </c>
      <c r="Q112" s="4"/>
      <c r="R112" s="33"/>
      <c r="S112" s="25"/>
      <c r="T112" s="25"/>
      <c r="U112" s="25"/>
      <c r="V112" s="30"/>
      <c r="W112" s="29"/>
      <c r="X112" s="29"/>
      <c r="Y112" s="176"/>
      <c r="Z112" s="30"/>
      <c r="AA112" s="30"/>
      <c r="AB112" s="30"/>
      <c r="AC112" s="30"/>
      <c r="AD112" s="4"/>
      <c r="AE112" s="29"/>
      <c r="AF112" s="25"/>
      <c r="AG112" s="25"/>
      <c r="AH112" s="25"/>
      <c r="AI112" s="25"/>
      <c r="AJ112" s="25"/>
      <c r="AK112" s="4"/>
      <c r="AL112" s="156" t="s">
        <v>115</v>
      </c>
      <c r="AM112" s="157"/>
      <c r="AN112" s="176"/>
      <c r="AO112" s="16" t="s">
        <v>61</v>
      </c>
      <c r="AP112" s="16" t="s">
        <v>44</v>
      </c>
      <c r="AQ112" s="16">
        <v>1</v>
      </c>
      <c r="AR112" s="16">
        <f>AQ112*AQ111</f>
        <v>0.33333333333333331</v>
      </c>
      <c r="AS112" s="4"/>
      <c r="AT112" s="29"/>
      <c r="AU112" s="29"/>
      <c r="AV112" s="46"/>
      <c r="AW112" s="41" t="s">
        <v>22</v>
      </c>
      <c r="AX112" s="41">
        <v>0</v>
      </c>
      <c r="AY112" s="50"/>
    </row>
    <row r="113" spans="1:51" ht="30">
      <c r="A113" s="258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26"/>
      <c r="N113" s="94"/>
      <c r="O113" s="57" t="s">
        <v>100</v>
      </c>
      <c r="P113" s="56" t="s">
        <v>103</v>
      </c>
      <c r="Q113" s="4"/>
      <c r="R113" s="4"/>
      <c r="S113" s="18"/>
      <c r="T113" s="18"/>
      <c r="U113" s="18"/>
      <c r="V113" s="19"/>
      <c r="W113" s="4"/>
      <c r="X113" s="4"/>
      <c r="Y113" s="176"/>
      <c r="Z113" s="30"/>
      <c r="AA113" s="30"/>
      <c r="AB113" s="30"/>
      <c r="AC113" s="30"/>
      <c r="AD113" s="4"/>
      <c r="AE113" s="29"/>
      <c r="AF113" s="25"/>
      <c r="AG113" s="25"/>
      <c r="AH113" s="25"/>
      <c r="AI113" s="25"/>
      <c r="AJ113" s="25"/>
      <c r="AK113" s="4"/>
      <c r="AL113" s="58" t="s">
        <v>34</v>
      </c>
      <c r="AM113" s="56" t="s">
        <v>87</v>
      </c>
      <c r="AN113" s="176"/>
      <c r="AO113" s="16" t="s">
        <v>62</v>
      </c>
      <c r="AP113" s="16" t="s">
        <v>44</v>
      </c>
      <c r="AQ113" s="16">
        <v>1</v>
      </c>
      <c r="AR113" s="16">
        <f>AQ113*AQ111</f>
        <v>0.33333333333333331</v>
      </c>
      <c r="AS113" s="4"/>
      <c r="AT113" s="29"/>
      <c r="AU113" s="29"/>
      <c r="AV113" s="46"/>
      <c r="AW113" s="42" t="s">
        <v>23</v>
      </c>
      <c r="AX113" s="42">
        <f>X109+AM109+AU109</f>
        <v>1.6666666666666667</v>
      </c>
      <c r="AY113" s="50"/>
    </row>
    <row r="114" spans="1:51" ht="30">
      <c r="A114" s="258"/>
      <c r="B114" s="185" t="s">
        <v>11</v>
      </c>
      <c r="C114" s="186"/>
      <c r="D114" s="6" t="s">
        <v>12</v>
      </c>
      <c r="E114" s="6">
        <v>1</v>
      </c>
      <c r="F114" s="6">
        <v>2</v>
      </c>
      <c r="G114" s="6">
        <v>3</v>
      </c>
      <c r="H114" s="6">
        <v>4</v>
      </c>
      <c r="I114" s="6">
        <v>5</v>
      </c>
      <c r="J114" s="6">
        <v>6</v>
      </c>
      <c r="K114" s="6">
        <v>7</v>
      </c>
      <c r="L114" s="6">
        <v>9</v>
      </c>
      <c r="M114" s="6">
        <v>10</v>
      </c>
      <c r="N114" s="94"/>
      <c r="O114" s="57" t="s">
        <v>101</v>
      </c>
      <c r="P114" s="56" t="s">
        <v>104</v>
      </c>
      <c r="Q114" s="4"/>
      <c r="R114" s="4"/>
      <c r="S114" s="18"/>
      <c r="T114" s="18"/>
      <c r="U114" s="18"/>
      <c r="V114" s="4"/>
      <c r="W114" s="4"/>
      <c r="X114" s="4"/>
      <c r="Y114" s="176"/>
      <c r="AB114" s="30"/>
      <c r="AC114" s="30"/>
      <c r="AD114" s="4"/>
      <c r="AE114" s="29"/>
      <c r="AF114" s="25"/>
      <c r="AG114" s="25"/>
      <c r="AH114" s="25"/>
      <c r="AI114" s="25"/>
      <c r="AJ114" s="25"/>
      <c r="AK114" s="4"/>
      <c r="AL114" s="103" t="s">
        <v>35</v>
      </c>
      <c r="AM114" s="84" t="s">
        <v>88</v>
      </c>
      <c r="AN114" s="176"/>
      <c r="AO114" s="19"/>
      <c r="AP114" s="19"/>
      <c r="AQ114" s="19"/>
      <c r="AR114" s="19"/>
      <c r="AS114" s="4"/>
      <c r="AT114" s="29"/>
      <c r="AU114" s="29"/>
      <c r="AV114" s="46"/>
      <c r="AW114" s="42" t="s">
        <v>24</v>
      </c>
      <c r="AX114" s="42">
        <f>X110+AM110+AU110</f>
        <v>-0.59999999999999987</v>
      </c>
      <c r="AY114" s="50"/>
    </row>
    <row r="115" spans="1:51">
      <c r="A115" s="258"/>
      <c r="B115" s="187"/>
      <c r="C115" s="188"/>
      <c r="D115" s="6" t="s">
        <v>13</v>
      </c>
      <c r="E115" s="35">
        <v>0</v>
      </c>
      <c r="F115" s="35">
        <v>0</v>
      </c>
      <c r="G115" s="35">
        <v>0.57999999999999996</v>
      </c>
      <c r="H115" s="35">
        <v>0.9</v>
      </c>
      <c r="I115" s="35">
        <v>1.1200000000000001</v>
      </c>
      <c r="J115" s="35">
        <v>1.24</v>
      </c>
      <c r="K115" s="35">
        <v>1.32</v>
      </c>
      <c r="L115" s="35">
        <v>1.46</v>
      </c>
      <c r="M115" s="35">
        <v>1.49</v>
      </c>
      <c r="N115" s="94"/>
      <c r="Q115" s="4"/>
      <c r="R115" s="4"/>
      <c r="S115" s="18"/>
      <c r="T115" s="18"/>
      <c r="U115" s="18"/>
      <c r="V115" s="4"/>
      <c r="W115" s="4"/>
      <c r="X115" s="4"/>
      <c r="Y115" s="176"/>
      <c r="AB115" s="30"/>
      <c r="AC115" s="30"/>
      <c r="AD115" s="4"/>
      <c r="AE115" s="29"/>
      <c r="AF115" s="25"/>
      <c r="AG115" s="25"/>
      <c r="AH115" s="25"/>
      <c r="AI115" s="25"/>
      <c r="AJ115" s="25"/>
      <c r="AK115" s="4"/>
      <c r="AL115" s="103" t="s">
        <v>36</v>
      </c>
      <c r="AM115" s="84" t="s">
        <v>89</v>
      </c>
      <c r="AN115" s="176"/>
      <c r="AO115" s="30"/>
      <c r="AP115" s="30"/>
      <c r="AQ115" s="30"/>
      <c r="AR115" s="30"/>
      <c r="AS115" s="4"/>
      <c r="AT115" s="29"/>
      <c r="AU115" s="29"/>
      <c r="AV115" s="46"/>
      <c r="AW115" s="41" t="s">
        <v>25</v>
      </c>
      <c r="AX115" s="41">
        <v>0</v>
      </c>
      <c r="AY115" s="50"/>
    </row>
    <row r="116" spans="1:51">
      <c r="A116" s="258"/>
      <c r="B116" s="189" t="s">
        <v>9</v>
      </c>
      <c r="C116" s="190"/>
      <c r="D116" s="7">
        <v>0.57999999999999996</v>
      </c>
      <c r="E116" s="191"/>
      <c r="F116" s="192"/>
      <c r="G116" s="192"/>
      <c r="H116" s="192"/>
      <c r="I116" s="192"/>
      <c r="J116" s="192"/>
      <c r="K116" s="48"/>
      <c r="L116" s="48"/>
      <c r="M116" s="48"/>
      <c r="N116" s="94"/>
      <c r="Q116" s="4"/>
      <c r="R116" s="4"/>
      <c r="S116" s="18"/>
      <c r="T116" s="18"/>
      <c r="U116" s="18"/>
      <c r="V116" s="4"/>
      <c r="W116" s="4"/>
      <c r="X116" s="4"/>
      <c r="Y116" s="176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103" t="s">
        <v>37</v>
      </c>
      <c r="AM116" s="84" t="s">
        <v>90</v>
      </c>
      <c r="AN116" s="176"/>
      <c r="AO116" s="156" t="s">
        <v>113</v>
      </c>
      <c r="AP116" s="157"/>
      <c r="AQ116" s="4"/>
      <c r="AR116" s="4"/>
      <c r="AS116" s="4"/>
      <c r="AT116" s="4"/>
      <c r="AU116" s="4"/>
      <c r="AV116" s="46"/>
      <c r="AW116" s="4"/>
      <c r="AX116" s="4"/>
      <c r="AY116" s="50"/>
    </row>
    <row r="117" spans="1:51" ht="30">
      <c r="A117" s="258"/>
      <c r="B117" s="52"/>
      <c r="C117" s="52"/>
      <c r="D117" s="52"/>
      <c r="E117" s="52"/>
      <c r="H117" s="52"/>
      <c r="I117" s="52"/>
      <c r="J117" s="52"/>
      <c r="K117" s="52"/>
      <c r="L117" s="52"/>
      <c r="M117" s="47"/>
      <c r="N117" s="94"/>
      <c r="Q117" s="4"/>
      <c r="R117" s="4"/>
      <c r="S117" s="18"/>
      <c r="T117" s="18"/>
      <c r="U117" s="18"/>
      <c r="V117" s="4"/>
      <c r="W117" s="4"/>
      <c r="X117" s="4"/>
      <c r="Y117" s="176"/>
      <c r="Z117" s="4"/>
      <c r="AC117" s="4"/>
      <c r="AD117" s="4"/>
      <c r="AE117" s="4"/>
      <c r="AF117" s="4"/>
      <c r="AG117" s="4"/>
      <c r="AH117" s="4"/>
      <c r="AI117" s="4"/>
      <c r="AJ117" s="4"/>
      <c r="AK117" s="4"/>
      <c r="AL117" s="58" t="s">
        <v>96</v>
      </c>
      <c r="AM117" s="56" t="s">
        <v>91</v>
      </c>
      <c r="AN117" s="176"/>
      <c r="AO117" s="44" t="s">
        <v>29</v>
      </c>
      <c r="AP117" s="44" t="s">
        <v>76</v>
      </c>
      <c r="AQ117" s="4"/>
      <c r="AR117" s="4"/>
      <c r="AS117" s="4"/>
      <c r="AT117" s="4"/>
      <c r="AU117" s="4"/>
      <c r="AV117" s="46"/>
      <c r="AW117" s="4"/>
      <c r="AX117" s="4"/>
      <c r="AY117" s="50"/>
    </row>
    <row r="118" spans="1:51" ht="30">
      <c r="A118" s="258"/>
      <c r="B118" s="161" t="s">
        <v>15</v>
      </c>
      <c r="C118" s="161"/>
      <c r="D118" s="161"/>
      <c r="E118" s="4"/>
      <c r="H118" s="4"/>
      <c r="I118" s="4"/>
      <c r="J118" s="4"/>
      <c r="K118" s="4"/>
      <c r="L118" s="4"/>
      <c r="M118" s="4"/>
      <c r="N118" s="94"/>
      <c r="Q118" s="4"/>
      <c r="R118" s="4"/>
      <c r="S118" s="18"/>
      <c r="T118" s="18"/>
      <c r="U118" s="18"/>
      <c r="V118" s="4"/>
      <c r="W118" s="4"/>
      <c r="X118" s="4"/>
      <c r="Y118" s="176"/>
      <c r="Z118" s="227" t="s">
        <v>182</v>
      </c>
      <c r="AA118" s="228"/>
      <c r="AC118" s="4"/>
      <c r="AD118" s="4"/>
      <c r="AE118" s="4"/>
      <c r="AF118" s="4"/>
      <c r="AG118" s="4"/>
      <c r="AH118" s="4"/>
      <c r="AI118" s="4"/>
      <c r="AJ118" s="4"/>
      <c r="AK118" s="4"/>
      <c r="AL118" s="103" t="s">
        <v>97</v>
      </c>
      <c r="AM118" s="84" t="s">
        <v>92</v>
      </c>
      <c r="AN118" s="176"/>
      <c r="AO118" s="44" t="s">
        <v>30</v>
      </c>
      <c r="AP118" s="44" t="s">
        <v>79</v>
      </c>
      <c r="AQ118" s="4"/>
      <c r="AR118" s="4"/>
      <c r="AS118" s="4"/>
      <c r="AT118" s="4"/>
      <c r="AU118" s="4"/>
      <c r="AV118" s="46"/>
      <c r="AW118" s="4"/>
      <c r="AX118" s="4"/>
      <c r="AY118" s="50"/>
    </row>
    <row r="119" spans="1:51" ht="30">
      <c r="A119" s="258"/>
      <c r="B119" s="5" t="s">
        <v>10</v>
      </c>
      <c r="C119" s="8">
        <f>(C112-3)/3</f>
        <v>0</v>
      </c>
      <c r="D119" s="77">
        <f>C119*100</f>
        <v>0</v>
      </c>
      <c r="E119" s="4"/>
      <c r="H119" s="4"/>
      <c r="I119" s="4"/>
      <c r="J119" s="4"/>
      <c r="K119" s="4"/>
      <c r="L119" s="4"/>
      <c r="M119" s="4"/>
      <c r="N119" s="94"/>
      <c r="Q119" s="4"/>
      <c r="R119" s="4"/>
      <c r="S119" s="18"/>
      <c r="T119" s="18"/>
      <c r="U119" s="18"/>
      <c r="V119" s="4"/>
      <c r="W119" s="4"/>
      <c r="X119" s="4"/>
      <c r="Y119" s="176"/>
      <c r="Z119" s="225" t="s">
        <v>269</v>
      </c>
      <c r="AA119" s="226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103" t="s">
        <v>98</v>
      </c>
      <c r="AM119" s="84" t="s">
        <v>93</v>
      </c>
      <c r="AN119" s="176"/>
      <c r="AO119" s="44" t="s">
        <v>31</v>
      </c>
      <c r="AP119" s="44" t="s">
        <v>82</v>
      </c>
      <c r="AQ119" s="4"/>
      <c r="AR119" s="4"/>
      <c r="AS119" s="4"/>
      <c r="AT119" s="4"/>
      <c r="AU119" s="4"/>
      <c r="AV119" s="46"/>
      <c r="AW119" s="4"/>
      <c r="AX119" s="4"/>
      <c r="AY119" s="50"/>
    </row>
    <row r="120" spans="1:51">
      <c r="A120" s="259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96"/>
      <c r="N120" s="49"/>
      <c r="O120" s="96"/>
      <c r="P120" s="96"/>
      <c r="Q120" s="96"/>
      <c r="R120" s="96"/>
      <c r="S120" s="79"/>
      <c r="T120" s="79"/>
      <c r="U120" s="79"/>
      <c r="V120" s="96"/>
      <c r="W120" s="96"/>
      <c r="X120" s="96"/>
      <c r="Y120" s="177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51"/>
    </row>
  </sheetData>
  <mergeCells count="169">
    <mergeCell ref="AO3:AR3"/>
    <mergeCell ref="AT3:AU3"/>
    <mergeCell ref="AW3:AX3"/>
    <mergeCell ref="AB4:AC4"/>
    <mergeCell ref="AQ4:AR4"/>
    <mergeCell ref="AO16:AP16"/>
    <mergeCell ref="A1:AY1"/>
    <mergeCell ref="A2:A20"/>
    <mergeCell ref="B2:AY2"/>
    <mergeCell ref="F3:F7"/>
    <mergeCell ref="O3:P3"/>
    <mergeCell ref="R3:U3"/>
    <mergeCell ref="W3:X3"/>
    <mergeCell ref="Y3:Y20"/>
    <mergeCell ref="Z3:AC3"/>
    <mergeCell ref="AE3:AJ3"/>
    <mergeCell ref="B11:C11"/>
    <mergeCell ref="O11:P11"/>
    <mergeCell ref="AL12:AM12"/>
    <mergeCell ref="B13:L13"/>
    <mergeCell ref="B14:C15"/>
    <mergeCell ref="B16:C16"/>
    <mergeCell ref="E16:J16"/>
    <mergeCell ref="AL3:AM3"/>
    <mergeCell ref="AN3:AN19"/>
    <mergeCell ref="B18:D18"/>
    <mergeCell ref="Z18:AA18"/>
    <mergeCell ref="Z19:AA19"/>
    <mergeCell ref="B20:L20"/>
    <mergeCell ref="A22:A40"/>
    <mergeCell ref="B22:AY22"/>
    <mergeCell ref="F23:F27"/>
    <mergeCell ref="O23:P23"/>
    <mergeCell ref="R23:U23"/>
    <mergeCell ref="W23:X23"/>
    <mergeCell ref="B33:L33"/>
    <mergeCell ref="B34:C35"/>
    <mergeCell ref="B36:C36"/>
    <mergeCell ref="E36:J36"/>
    <mergeCell ref="AO36:AP36"/>
    <mergeCell ref="B38:D38"/>
    <mergeCell ref="Z38:AA38"/>
    <mergeCell ref="AT23:AU23"/>
    <mergeCell ref="AW23:AX23"/>
    <mergeCell ref="AB24:AC24"/>
    <mergeCell ref="AQ24:AR24"/>
    <mergeCell ref="B31:C31"/>
    <mergeCell ref="O31:P31"/>
    <mergeCell ref="Y23:Y40"/>
    <mergeCell ref="Z23:AC23"/>
    <mergeCell ref="AE23:AJ23"/>
    <mergeCell ref="AL23:AM23"/>
    <mergeCell ref="AN23:AN39"/>
    <mergeCell ref="AO23:AR23"/>
    <mergeCell ref="AL32:AM32"/>
    <mergeCell ref="Z39:AA39"/>
    <mergeCell ref="AO43:AR43"/>
    <mergeCell ref="AT43:AU43"/>
    <mergeCell ref="AW43:AX43"/>
    <mergeCell ref="AB44:AC44"/>
    <mergeCell ref="AQ44:AR44"/>
    <mergeCell ref="AO56:AP56"/>
    <mergeCell ref="B40:L40"/>
    <mergeCell ref="A42:A60"/>
    <mergeCell ref="B42:AY42"/>
    <mergeCell ref="F43:F47"/>
    <mergeCell ref="O43:P43"/>
    <mergeCell ref="R43:U43"/>
    <mergeCell ref="W43:X43"/>
    <mergeCell ref="Y43:Y60"/>
    <mergeCell ref="Z43:AC43"/>
    <mergeCell ref="AE43:AJ43"/>
    <mergeCell ref="B51:C51"/>
    <mergeCell ref="O51:P51"/>
    <mergeCell ref="AL52:AM52"/>
    <mergeCell ref="B53:L53"/>
    <mergeCell ref="B54:C55"/>
    <mergeCell ref="B56:C56"/>
    <mergeCell ref="E56:J56"/>
    <mergeCell ref="AL43:AM43"/>
    <mergeCell ref="AN43:AN59"/>
    <mergeCell ref="B58:D58"/>
    <mergeCell ref="Z58:AA58"/>
    <mergeCell ref="Z59:AA59"/>
    <mergeCell ref="B60:L60"/>
    <mergeCell ref="A62:A80"/>
    <mergeCell ref="B62:AY62"/>
    <mergeCell ref="F63:F67"/>
    <mergeCell ref="O63:P63"/>
    <mergeCell ref="R63:U63"/>
    <mergeCell ref="W63:X63"/>
    <mergeCell ref="B73:L73"/>
    <mergeCell ref="B74:C75"/>
    <mergeCell ref="B76:C76"/>
    <mergeCell ref="E76:J76"/>
    <mergeCell ref="AO76:AP76"/>
    <mergeCell ref="B78:D78"/>
    <mergeCell ref="Z78:AA78"/>
    <mergeCell ref="AT63:AU63"/>
    <mergeCell ref="AW63:AX63"/>
    <mergeCell ref="AB64:AC64"/>
    <mergeCell ref="AQ64:AR64"/>
    <mergeCell ref="B71:C71"/>
    <mergeCell ref="O71:P71"/>
    <mergeCell ref="Y63:Y80"/>
    <mergeCell ref="Z63:AC63"/>
    <mergeCell ref="AE63:AJ63"/>
    <mergeCell ref="AL63:AM63"/>
    <mergeCell ref="AN63:AN79"/>
    <mergeCell ref="AO63:AR63"/>
    <mergeCell ref="AL72:AM72"/>
    <mergeCell ref="Z79:AA79"/>
    <mergeCell ref="AO83:AR83"/>
    <mergeCell ref="AT83:AU83"/>
    <mergeCell ref="B80:L80"/>
    <mergeCell ref="A82:A100"/>
    <mergeCell ref="B82:AY82"/>
    <mergeCell ref="F83:F87"/>
    <mergeCell ref="O83:P83"/>
    <mergeCell ref="R83:U83"/>
    <mergeCell ref="W83:X83"/>
    <mergeCell ref="Y83:Y100"/>
    <mergeCell ref="Z83:AC83"/>
    <mergeCell ref="AE83:AJ83"/>
    <mergeCell ref="B91:C91"/>
    <mergeCell ref="O91:P91"/>
    <mergeCell ref="AL92:AM92"/>
    <mergeCell ref="B93:L93"/>
    <mergeCell ref="B94:C95"/>
    <mergeCell ref="B96:C96"/>
    <mergeCell ref="E96:J96"/>
    <mergeCell ref="AL83:AM83"/>
    <mergeCell ref="AN83:AN99"/>
    <mergeCell ref="B98:D98"/>
    <mergeCell ref="AL112:AM112"/>
    <mergeCell ref="Z119:AA119"/>
    <mergeCell ref="B120:L120"/>
    <mergeCell ref="B113:L113"/>
    <mergeCell ref="B114:C115"/>
    <mergeCell ref="B116:C116"/>
    <mergeCell ref="E116:J116"/>
    <mergeCell ref="AW83:AX83"/>
    <mergeCell ref="AB84:AC84"/>
    <mergeCell ref="AQ84:AR84"/>
    <mergeCell ref="AO96:AP96"/>
    <mergeCell ref="AO116:AP116"/>
    <mergeCell ref="B118:D118"/>
    <mergeCell ref="Z118:AA118"/>
    <mergeCell ref="AT103:AU103"/>
    <mergeCell ref="Z98:AA98"/>
    <mergeCell ref="Z99:AA99"/>
    <mergeCell ref="B100:L100"/>
    <mergeCell ref="A102:A120"/>
    <mergeCell ref="B102:AY102"/>
    <mergeCell ref="F103:F107"/>
    <mergeCell ref="O103:P103"/>
    <mergeCell ref="R103:U103"/>
    <mergeCell ref="W103:X103"/>
    <mergeCell ref="AW103:AX103"/>
    <mergeCell ref="AB104:AC104"/>
    <mergeCell ref="AQ104:AR104"/>
    <mergeCell ref="B111:C111"/>
    <mergeCell ref="O111:P111"/>
    <mergeCell ref="Y103:Y120"/>
    <mergeCell ref="Z103:AC103"/>
    <mergeCell ref="AE103:AJ103"/>
    <mergeCell ref="AL103:AM103"/>
    <mergeCell ref="AN103:AN119"/>
    <mergeCell ref="AO103:AR10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3" workbookViewId="0">
      <selection activeCell="B17" sqref="B17:D17"/>
    </sheetView>
  </sheetViews>
  <sheetFormatPr baseColWidth="10" defaultRowHeight="15" x14ac:dyDescent="0"/>
  <sheetData>
    <row r="1" spans="1:14">
      <c r="A1" s="234" t="s">
        <v>128</v>
      </c>
      <c r="B1" s="234" t="s">
        <v>114</v>
      </c>
      <c r="C1" s="234"/>
      <c r="D1" s="234"/>
      <c r="E1" s="234"/>
      <c r="F1" s="234"/>
      <c r="G1" s="235"/>
      <c r="H1" s="238"/>
    </row>
    <row r="2" spans="1:14">
      <c r="A2" s="234"/>
      <c r="B2" s="236" t="s">
        <v>76</v>
      </c>
      <c r="C2" s="236"/>
      <c r="D2" s="236" t="s">
        <v>79</v>
      </c>
      <c r="E2" s="236"/>
      <c r="F2" s="236" t="s">
        <v>82</v>
      </c>
      <c r="G2" s="237"/>
      <c r="H2" s="238"/>
    </row>
    <row r="3" spans="1:14" ht="60">
      <c r="A3" s="6" t="s">
        <v>57</v>
      </c>
      <c r="B3" s="95" t="s">
        <v>143</v>
      </c>
      <c r="C3" s="95" t="s">
        <v>144</v>
      </c>
      <c r="D3" s="95" t="s">
        <v>145</v>
      </c>
      <c r="E3" s="95" t="s">
        <v>146</v>
      </c>
      <c r="F3" s="95" t="s">
        <v>154</v>
      </c>
      <c r="G3" s="89" t="s">
        <v>155</v>
      </c>
      <c r="H3" s="238"/>
    </row>
    <row r="4" spans="1:14">
      <c r="A4" s="35" t="s">
        <v>131</v>
      </c>
      <c r="B4" s="37" t="s">
        <v>121</v>
      </c>
      <c r="C4" s="37"/>
      <c r="D4" s="37" t="s">
        <v>121</v>
      </c>
      <c r="E4" s="37"/>
      <c r="F4" s="37" t="s">
        <v>121</v>
      </c>
      <c r="G4" s="90"/>
      <c r="H4" s="92"/>
    </row>
    <row r="5" spans="1:14">
      <c r="A5" s="35" t="s">
        <v>129</v>
      </c>
      <c r="B5" s="37" t="s">
        <v>121</v>
      </c>
      <c r="C5" s="37"/>
      <c r="D5" s="37" t="s">
        <v>121</v>
      </c>
      <c r="E5" s="37"/>
      <c r="F5" s="37" t="s">
        <v>121</v>
      </c>
      <c r="G5" s="90"/>
      <c r="H5" s="92"/>
    </row>
    <row r="6" spans="1:14">
      <c r="A6" s="35" t="s">
        <v>130</v>
      </c>
      <c r="B6" s="37" t="s">
        <v>121</v>
      </c>
      <c r="C6" s="37"/>
      <c r="D6" s="37" t="s">
        <v>121</v>
      </c>
      <c r="E6" s="37"/>
      <c r="F6" s="37" t="s">
        <v>121</v>
      </c>
      <c r="G6" s="90"/>
      <c r="H6" s="92"/>
    </row>
    <row r="7" spans="1:14">
      <c r="A7" s="35" t="s">
        <v>132</v>
      </c>
      <c r="B7" s="37" t="s">
        <v>121</v>
      </c>
      <c r="C7" s="37"/>
      <c r="D7" s="37" t="s">
        <v>121</v>
      </c>
      <c r="E7" s="37"/>
      <c r="F7" s="37" t="s">
        <v>121</v>
      </c>
      <c r="G7" s="90"/>
      <c r="H7" s="92"/>
    </row>
    <row r="8" spans="1:14">
      <c r="A8" s="35" t="s">
        <v>133</v>
      </c>
      <c r="B8" s="37" t="s">
        <v>121</v>
      </c>
      <c r="C8" s="37"/>
      <c r="D8" s="37" t="s">
        <v>121</v>
      </c>
      <c r="E8" s="37"/>
      <c r="F8" s="37" t="s">
        <v>121</v>
      </c>
      <c r="G8" s="90"/>
      <c r="H8" s="92"/>
    </row>
    <row r="9" spans="1:14">
      <c r="A9" s="81" t="s">
        <v>134</v>
      </c>
      <c r="B9" s="37" t="s">
        <v>121</v>
      </c>
      <c r="C9" s="37"/>
      <c r="D9" s="37" t="s">
        <v>121</v>
      </c>
      <c r="E9" s="37"/>
      <c r="F9" s="37" t="s">
        <v>121</v>
      </c>
      <c r="G9" s="90"/>
      <c r="H9" s="92"/>
    </row>
    <row r="10" spans="1:14">
      <c r="G10" s="78"/>
    </row>
    <row r="11" spans="1:14">
      <c r="A11" s="243" t="s">
        <v>128</v>
      </c>
      <c r="B11" s="245" t="s">
        <v>127</v>
      </c>
      <c r="C11" s="246"/>
      <c r="D11" s="246"/>
      <c r="E11" s="246"/>
      <c r="F11" s="246"/>
      <c r="G11" s="246"/>
      <c r="H11" s="246"/>
      <c r="I11" s="246"/>
      <c r="J11" s="246"/>
      <c r="K11" s="246"/>
      <c r="L11" s="246"/>
      <c r="M11" s="246"/>
      <c r="N11" s="247"/>
    </row>
    <row r="12" spans="1:14">
      <c r="A12" s="244"/>
      <c r="B12" s="248"/>
      <c r="C12" s="249"/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250"/>
    </row>
    <row r="13" spans="1:14">
      <c r="A13" s="95" t="s">
        <v>57</v>
      </c>
      <c r="B13" s="251"/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3"/>
    </row>
    <row r="14" spans="1:14" ht="52" customHeight="1">
      <c r="A14" s="98" t="s">
        <v>131</v>
      </c>
      <c r="B14" s="239" t="s">
        <v>142</v>
      </c>
      <c r="C14" s="240"/>
      <c r="D14" s="241"/>
      <c r="E14" s="11" t="s">
        <v>269</v>
      </c>
      <c r="F14" s="11" t="s">
        <v>201</v>
      </c>
      <c r="G14" s="9" t="s">
        <v>207</v>
      </c>
      <c r="H14" s="242" t="s">
        <v>280</v>
      </c>
      <c r="I14" s="242"/>
      <c r="J14" s="242"/>
      <c r="K14" s="242"/>
      <c r="L14" s="242"/>
      <c r="M14" s="242"/>
      <c r="N14" s="242"/>
    </row>
    <row r="15" spans="1:14" ht="52" customHeight="1">
      <c r="A15" s="98" t="s">
        <v>129</v>
      </c>
      <c r="B15" s="239" t="s">
        <v>142</v>
      </c>
      <c r="C15" s="240"/>
      <c r="D15" s="241"/>
      <c r="E15" s="11" t="s">
        <v>269</v>
      </c>
      <c r="F15" s="11" t="s">
        <v>201</v>
      </c>
      <c r="G15" s="9" t="s">
        <v>239</v>
      </c>
      <c r="H15" s="242" t="s">
        <v>281</v>
      </c>
      <c r="I15" s="242"/>
      <c r="J15" s="242"/>
      <c r="K15" s="242"/>
      <c r="L15" s="242"/>
      <c r="M15" s="242"/>
      <c r="N15" s="242"/>
    </row>
    <row r="16" spans="1:14" ht="52" customHeight="1">
      <c r="A16" s="98" t="s">
        <v>130</v>
      </c>
      <c r="B16" s="239" t="s">
        <v>142</v>
      </c>
      <c r="C16" s="240"/>
      <c r="D16" s="241"/>
      <c r="E16" s="11" t="s">
        <v>269</v>
      </c>
      <c r="F16" s="11" t="s">
        <v>201</v>
      </c>
      <c r="G16" s="9" t="s">
        <v>240</v>
      </c>
      <c r="H16" s="242" t="s">
        <v>282</v>
      </c>
      <c r="I16" s="242"/>
      <c r="J16" s="242"/>
      <c r="K16" s="242"/>
      <c r="L16" s="242"/>
      <c r="M16" s="242"/>
      <c r="N16" s="242"/>
    </row>
    <row r="17" spans="1:14" ht="52" customHeight="1">
      <c r="A17" s="98" t="s">
        <v>132</v>
      </c>
      <c r="B17" s="239" t="s">
        <v>142</v>
      </c>
      <c r="C17" s="240"/>
      <c r="D17" s="241"/>
      <c r="E17" s="11" t="s">
        <v>269</v>
      </c>
      <c r="F17" s="11" t="s">
        <v>201</v>
      </c>
      <c r="G17" s="9" t="s">
        <v>243</v>
      </c>
      <c r="H17" s="242" t="s">
        <v>283</v>
      </c>
      <c r="I17" s="242"/>
      <c r="J17" s="242"/>
      <c r="K17" s="242"/>
      <c r="L17" s="242"/>
      <c r="M17" s="242"/>
      <c r="N17" s="242"/>
    </row>
    <row r="18" spans="1:14" ht="52" customHeight="1">
      <c r="A18" s="98" t="s">
        <v>133</v>
      </c>
      <c r="B18" s="239" t="s">
        <v>142</v>
      </c>
      <c r="C18" s="240"/>
      <c r="D18" s="241"/>
      <c r="E18" s="11" t="s">
        <v>269</v>
      </c>
      <c r="F18" s="11" t="s">
        <v>201</v>
      </c>
      <c r="G18" s="9" t="s">
        <v>241</v>
      </c>
      <c r="H18" s="242" t="s">
        <v>284</v>
      </c>
      <c r="I18" s="242"/>
      <c r="J18" s="242"/>
      <c r="K18" s="242"/>
      <c r="L18" s="242"/>
      <c r="M18" s="242"/>
      <c r="N18" s="242"/>
    </row>
    <row r="19" spans="1:14" ht="52" customHeight="1">
      <c r="A19" s="98" t="s">
        <v>134</v>
      </c>
      <c r="B19" s="239" t="s">
        <v>142</v>
      </c>
      <c r="C19" s="240"/>
      <c r="D19" s="241"/>
      <c r="E19" s="11" t="s">
        <v>269</v>
      </c>
      <c r="F19" s="11" t="s">
        <v>201</v>
      </c>
      <c r="G19" s="9" t="s">
        <v>242</v>
      </c>
      <c r="H19" s="242" t="s">
        <v>285</v>
      </c>
      <c r="I19" s="242"/>
      <c r="J19" s="242"/>
      <c r="K19" s="242"/>
      <c r="L19" s="242"/>
      <c r="M19" s="242"/>
      <c r="N19" s="242"/>
    </row>
  </sheetData>
  <mergeCells count="20">
    <mergeCell ref="A1:A2"/>
    <mergeCell ref="B1:G1"/>
    <mergeCell ref="H1:H3"/>
    <mergeCell ref="B2:C2"/>
    <mergeCell ref="D2:E2"/>
    <mergeCell ref="F2:G2"/>
    <mergeCell ref="A11:A12"/>
    <mergeCell ref="B11:N13"/>
    <mergeCell ref="B14:D14"/>
    <mergeCell ref="H14:N14"/>
    <mergeCell ref="B15:D15"/>
    <mergeCell ref="H15:N15"/>
    <mergeCell ref="B19:D19"/>
    <mergeCell ref="H19:N19"/>
    <mergeCell ref="B16:D16"/>
    <mergeCell ref="H16:N16"/>
    <mergeCell ref="B17:D17"/>
    <mergeCell ref="H17:N17"/>
    <mergeCell ref="B18:D18"/>
    <mergeCell ref="H18:N1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0"/>
  <sheetViews>
    <sheetView topLeftCell="AF101" workbookViewId="0">
      <selection activeCell="AX114" sqref="AX114"/>
    </sheetView>
  </sheetViews>
  <sheetFormatPr baseColWidth="10" defaultRowHeight="15" x14ac:dyDescent="0"/>
  <cols>
    <col min="1" max="1" width="1.5" customWidth="1"/>
    <col min="14" max="14" width="2" customWidth="1"/>
    <col min="17" max="17" width="1.83203125" customWidth="1"/>
    <col min="18" max="18" width="7" customWidth="1"/>
    <col min="19" max="21" width="5.6640625" customWidth="1"/>
    <col min="22" max="22" width="1.6640625" customWidth="1"/>
    <col min="25" max="25" width="1.5" customWidth="1"/>
    <col min="30" max="30" width="1.83203125" customWidth="1"/>
    <col min="31" max="31" width="8" customWidth="1"/>
    <col min="32" max="36" width="4.33203125" customWidth="1"/>
    <col min="37" max="37" width="2.1640625" customWidth="1"/>
    <col min="40" max="40" width="1.33203125" customWidth="1"/>
    <col min="42" max="42" width="12.5" customWidth="1"/>
    <col min="45" max="45" width="1.83203125" customWidth="1"/>
    <col min="48" max="48" width="1.83203125" customWidth="1"/>
    <col min="51" max="51" width="1.1640625" customWidth="1"/>
  </cols>
  <sheetData>
    <row r="1" spans="1:51" ht="25">
      <c r="A1" s="231" t="s">
        <v>272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3"/>
    </row>
    <row r="2" spans="1:51" ht="20">
      <c r="A2" s="257"/>
      <c r="B2" s="168" t="s">
        <v>137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9"/>
    </row>
    <row r="3" spans="1:51" ht="40" customHeight="1">
      <c r="A3" s="258"/>
      <c r="B3" s="35" t="s">
        <v>0</v>
      </c>
      <c r="C3" s="35" t="s">
        <v>1</v>
      </c>
      <c r="D3" s="35" t="s">
        <v>2</v>
      </c>
      <c r="E3" s="35" t="s">
        <v>3</v>
      </c>
      <c r="F3" s="170" t="s">
        <v>8</v>
      </c>
      <c r="G3" s="35" t="s">
        <v>0</v>
      </c>
      <c r="H3" s="35" t="s">
        <v>1</v>
      </c>
      <c r="I3" s="35" t="s">
        <v>2</v>
      </c>
      <c r="J3" s="35" t="s">
        <v>3</v>
      </c>
      <c r="K3" s="35" t="s">
        <v>4</v>
      </c>
      <c r="L3" s="10" t="s">
        <v>5</v>
      </c>
      <c r="M3" s="23"/>
      <c r="N3" s="94"/>
      <c r="O3" s="156" t="s">
        <v>114</v>
      </c>
      <c r="P3" s="157"/>
      <c r="Q3" s="3"/>
      <c r="R3" s="171" t="s">
        <v>46</v>
      </c>
      <c r="S3" s="172"/>
      <c r="T3" s="172"/>
      <c r="U3" s="173"/>
      <c r="V3" s="3"/>
      <c r="W3" s="174" t="s">
        <v>52</v>
      </c>
      <c r="X3" s="175"/>
      <c r="Y3" s="176"/>
      <c r="Z3" s="178" t="s">
        <v>48</v>
      </c>
      <c r="AA3" s="179"/>
      <c r="AB3" s="179"/>
      <c r="AC3" s="180"/>
      <c r="AD3" s="3"/>
      <c r="AE3" s="178" t="s">
        <v>54</v>
      </c>
      <c r="AF3" s="179"/>
      <c r="AG3" s="179"/>
      <c r="AH3" s="179"/>
      <c r="AI3" s="179"/>
      <c r="AJ3" s="180"/>
      <c r="AK3" s="3"/>
      <c r="AL3" s="174" t="s">
        <v>55</v>
      </c>
      <c r="AM3" s="175"/>
      <c r="AN3" s="176"/>
      <c r="AO3" s="178" t="s">
        <v>49</v>
      </c>
      <c r="AP3" s="179"/>
      <c r="AQ3" s="179"/>
      <c r="AR3" s="180"/>
      <c r="AS3" s="4"/>
      <c r="AT3" s="174" t="s">
        <v>51</v>
      </c>
      <c r="AU3" s="175"/>
      <c r="AV3" s="36"/>
      <c r="AW3" s="174" t="s">
        <v>27</v>
      </c>
      <c r="AX3" s="175"/>
      <c r="AY3" s="50"/>
    </row>
    <row r="4" spans="1:51" ht="30">
      <c r="A4" s="258"/>
      <c r="B4" s="35" t="s">
        <v>1</v>
      </c>
      <c r="C4" s="2">
        <v>1</v>
      </c>
      <c r="D4" s="37">
        <v>3</v>
      </c>
      <c r="E4" s="37">
        <v>3</v>
      </c>
      <c r="F4" s="170"/>
      <c r="G4" s="35" t="s">
        <v>1</v>
      </c>
      <c r="H4" s="38">
        <f>C4/C7</f>
        <v>0.60000000000000009</v>
      </c>
      <c r="I4" s="37">
        <f>D4/D7</f>
        <v>0.6</v>
      </c>
      <c r="J4" s="37">
        <f>E4/E7</f>
        <v>0.6</v>
      </c>
      <c r="K4" s="37">
        <f>SUM(H4:J4)</f>
        <v>1.8000000000000003</v>
      </c>
      <c r="L4" s="2">
        <f>K4/C9</f>
        <v>0.60000000000000009</v>
      </c>
      <c r="M4" s="24"/>
      <c r="N4" s="94"/>
      <c r="O4" s="58" t="s">
        <v>17</v>
      </c>
      <c r="P4" s="56" t="s">
        <v>78</v>
      </c>
      <c r="Q4" s="18"/>
      <c r="R4" s="17" t="s">
        <v>26</v>
      </c>
      <c r="S4" s="35" t="s">
        <v>1</v>
      </c>
      <c r="T4" s="35" t="s">
        <v>2</v>
      </c>
      <c r="U4" s="35" t="s">
        <v>3</v>
      </c>
      <c r="V4" s="13"/>
      <c r="W4" s="32" t="s">
        <v>26</v>
      </c>
      <c r="X4" s="97" t="s">
        <v>53</v>
      </c>
      <c r="Y4" s="176"/>
      <c r="Z4" s="35" t="s">
        <v>32</v>
      </c>
      <c r="AA4" s="98" t="s">
        <v>47</v>
      </c>
      <c r="AB4" s="178" t="s">
        <v>43</v>
      </c>
      <c r="AC4" s="180"/>
      <c r="AD4" s="4"/>
      <c r="AE4" s="10" t="s">
        <v>26</v>
      </c>
      <c r="AF4" s="35" t="s">
        <v>35</v>
      </c>
      <c r="AG4" s="35" t="s">
        <v>36</v>
      </c>
      <c r="AH4" s="35" t="s">
        <v>37</v>
      </c>
      <c r="AI4" s="35" t="s">
        <v>97</v>
      </c>
      <c r="AJ4" s="35" t="s">
        <v>98</v>
      </c>
      <c r="AK4" s="4"/>
      <c r="AL4" s="10" t="s">
        <v>26</v>
      </c>
      <c r="AM4" s="97" t="s">
        <v>53</v>
      </c>
      <c r="AN4" s="176"/>
      <c r="AO4" s="10" t="s">
        <v>28</v>
      </c>
      <c r="AP4" s="10" t="s">
        <v>47</v>
      </c>
      <c r="AQ4" s="181" t="s">
        <v>43</v>
      </c>
      <c r="AR4" s="182"/>
      <c r="AS4" s="4"/>
      <c r="AT4" s="35" t="s">
        <v>26</v>
      </c>
      <c r="AU4" s="97" t="s">
        <v>53</v>
      </c>
      <c r="AV4" s="36"/>
      <c r="AW4" s="98" t="s">
        <v>26</v>
      </c>
      <c r="AX4" s="98" t="s">
        <v>50</v>
      </c>
      <c r="AY4" s="50"/>
    </row>
    <row r="5" spans="1:51">
      <c r="A5" s="258"/>
      <c r="B5" s="35" t="s">
        <v>2</v>
      </c>
      <c r="C5" s="37">
        <f>1/D4</f>
        <v>0.33333333333333331</v>
      </c>
      <c r="D5" s="2">
        <v>1</v>
      </c>
      <c r="E5" s="37">
        <v>1</v>
      </c>
      <c r="F5" s="170"/>
      <c r="G5" s="35" t="s">
        <v>2</v>
      </c>
      <c r="H5" s="37">
        <f>C5/C7</f>
        <v>0.2</v>
      </c>
      <c r="I5" s="38">
        <f>D5/D7</f>
        <v>0.2</v>
      </c>
      <c r="J5" s="37">
        <f>E5/E7</f>
        <v>0.2</v>
      </c>
      <c r="K5" s="37">
        <f>SUM(H5:J5)</f>
        <v>0.60000000000000009</v>
      </c>
      <c r="L5" s="2">
        <f>K5/C9</f>
        <v>0.20000000000000004</v>
      </c>
      <c r="M5" s="24"/>
      <c r="N5" s="94"/>
      <c r="O5" s="58" t="s">
        <v>18</v>
      </c>
      <c r="P5" s="56" t="s">
        <v>77</v>
      </c>
      <c r="Q5" s="18"/>
      <c r="R5" s="11" t="s">
        <v>17</v>
      </c>
      <c r="S5" s="9">
        <v>1</v>
      </c>
      <c r="T5" s="9">
        <v>-0.5</v>
      </c>
      <c r="U5" s="9">
        <v>0</v>
      </c>
      <c r="V5" s="3"/>
      <c r="W5" s="11" t="s">
        <v>17</v>
      </c>
      <c r="X5" s="1">
        <f>(S5*L4)+(T5*L5)+(U5*L6)</f>
        <v>0.50000000000000011</v>
      </c>
      <c r="Y5" s="176"/>
      <c r="Z5" s="15" t="s">
        <v>34</v>
      </c>
      <c r="AA5" s="15">
        <v>1</v>
      </c>
      <c r="AB5" s="15">
        <f>1/(1+AA5)</f>
        <v>0.5</v>
      </c>
      <c r="AC5" s="15"/>
      <c r="AD5" s="4"/>
      <c r="AE5" s="11" t="s">
        <v>17</v>
      </c>
      <c r="AF5" s="28">
        <v>1</v>
      </c>
      <c r="AG5" s="28">
        <v>0</v>
      </c>
      <c r="AH5" s="28">
        <v>0</v>
      </c>
      <c r="AI5" s="28">
        <v>0</v>
      </c>
      <c r="AJ5" s="28">
        <v>1</v>
      </c>
      <c r="AK5" s="4"/>
      <c r="AL5" s="11" t="s">
        <v>17</v>
      </c>
      <c r="AM5" s="1">
        <f>(AF5*AC6)+(AG5*AC7)+(AC8*AH5)+(AI5*AC10)+(AC11*AJ5)</f>
        <v>0.83333333333333326</v>
      </c>
      <c r="AN5" s="176"/>
      <c r="AO5" s="15" t="s">
        <v>29</v>
      </c>
      <c r="AP5" s="15">
        <v>1</v>
      </c>
      <c r="AQ5" s="15">
        <f>1/(1+AP5)</f>
        <v>0.5</v>
      </c>
      <c r="AR5" s="15"/>
      <c r="AS5" s="4"/>
      <c r="AT5" s="11" t="s">
        <v>17</v>
      </c>
      <c r="AU5" s="1">
        <f>AR6</f>
        <v>0.5</v>
      </c>
      <c r="AV5" s="36"/>
      <c r="AW5" s="40" t="s">
        <v>63</v>
      </c>
      <c r="AX5" s="40">
        <v>0</v>
      </c>
      <c r="AY5" s="50"/>
    </row>
    <row r="6" spans="1:51" ht="30">
      <c r="A6" s="258"/>
      <c r="B6" s="35" t="s">
        <v>3</v>
      </c>
      <c r="C6" s="37">
        <f>1/E4</f>
        <v>0.33333333333333331</v>
      </c>
      <c r="D6" s="37">
        <f>1/E5</f>
        <v>1</v>
      </c>
      <c r="E6" s="2">
        <v>1</v>
      </c>
      <c r="F6" s="170"/>
      <c r="G6" s="35" t="s">
        <v>3</v>
      </c>
      <c r="H6" s="37">
        <f>C6/C7</f>
        <v>0.2</v>
      </c>
      <c r="I6" s="37">
        <f>D6/D7</f>
        <v>0.2</v>
      </c>
      <c r="J6" s="38">
        <f>E6/E7</f>
        <v>0.2</v>
      </c>
      <c r="K6" s="37">
        <f>SUM(H6:J6)</f>
        <v>0.60000000000000009</v>
      </c>
      <c r="L6" s="2">
        <f>K6/C9</f>
        <v>0.20000000000000004</v>
      </c>
      <c r="M6" s="24"/>
      <c r="N6" s="94"/>
      <c r="O6" s="58" t="s">
        <v>20</v>
      </c>
      <c r="P6" s="56" t="s">
        <v>80</v>
      </c>
      <c r="Q6" s="18"/>
      <c r="R6" s="11" t="s">
        <v>18</v>
      </c>
      <c r="S6" s="9">
        <v>-0.5</v>
      </c>
      <c r="T6" s="9">
        <v>1</v>
      </c>
      <c r="U6" s="9">
        <v>0</v>
      </c>
      <c r="V6" s="19"/>
      <c r="W6" s="11" t="s">
        <v>18</v>
      </c>
      <c r="X6" s="1">
        <f>(S6*L4)+(T6*L5)+(U6*L6)</f>
        <v>-0.1</v>
      </c>
      <c r="Y6" s="176"/>
      <c r="Z6" s="16" t="s">
        <v>35</v>
      </c>
      <c r="AA6" s="16" t="s">
        <v>44</v>
      </c>
      <c r="AB6" s="16">
        <v>1</v>
      </c>
      <c r="AC6" s="16">
        <f>AB6*AB5</f>
        <v>0.5</v>
      </c>
      <c r="AD6" s="4"/>
      <c r="AE6" s="11" t="s">
        <v>18</v>
      </c>
      <c r="AF6" s="28">
        <v>-1</v>
      </c>
      <c r="AG6" s="28">
        <v>0</v>
      </c>
      <c r="AH6" s="28">
        <v>1</v>
      </c>
      <c r="AI6" s="28">
        <v>0</v>
      </c>
      <c r="AJ6" s="28">
        <v>-1</v>
      </c>
      <c r="AK6" s="4"/>
      <c r="AL6" s="11" t="s">
        <v>18</v>
      </c>
      <c r="AM6" s="1">
        <f>(AF6*AC6)+(AG6*AC7)+(AC8*AH6)+(AI6*AC10)+(AC11*AJ6)</f>
        <v>-0.33333333333333331</v>
      </c>
      <c r="AN6" s="176"/>
      <c r="AO6" s="16" t="s">
        <v>45</v>
      </c>
      <c r="AP6" s="16" t="s">
        <v>44</v>
      </c>
      <c r="AQ6" s="16">
        <v>1</v>
      </c>
      <c r="AR6" s="16">
        <f>AQ6*AQ5</f>
        <v>0.5</v>
      </c>
      <c r="AS6" s="4"/>
      <c r="AT6" s="11" t="s">
        <v>18</v>
      </c>
      <c r="AU6" s="1">
        <f>AR7</f>
        <v>0.5</v>
      </c>
      <c r="AV6" s="36"/>
      <c r="AW6" s="40" t="s">
        <v>16</v>
      </c>
      <c r="AX6" s="41">
        <v>0</v>
      </c>
      <c r="AY6" s="50"/>
    </row>
    <row r="7" spans="1:51">
      <c r="A7" s="258"/>
      <c r="B7" s="97" t="s">
        <v>4</v>
      </c>
      <c r="C7" s="39">
        <f>SUM(C4:C6)</f>
        <v>1.6666666666666665</v>
      </c>
      <c r="D7" s="39">
        <f>SUM(D4:D6)</f>
        <v>5</v>
      </c>
      <c r="E7" s="39">
        <f>SUM(E4:E6)</f>
        <v>5</v>
      </c>
      <c r="F7" s="170"/>
      <c r="G7" s="97" t="s">
        <v>4</v>
      </c>
      <c r="H7" s="39">
        <f>SUM(H4:H6)</f>
        <v>1</v>
      </c>
      <c r="I7" s="39">
        <f>SUM(I4:I6)</f>
        <v>1</v>
      </c>
      <c r="J7" s="39">
        <f>SUM(J4:J6)</f>
        <v>1</v>
      </c>
      <c r="K7" s="39">
        <f>SUM(K4:K6)</f>
        <v>3.0000000000000004</v>
      </c>
      <c r="L7" s="39">
        <f>SUM(L4:L6)</f>
        <v>1.0000000000000002</v>
      </c>
      <c r="M7" s="25"/>
      <c r="N7" s="94"/>
      <c r="O7" s="58" t="s">
        <v>21</v>
      </c>
      <c r="P7" s="56" t="s">
        <v>81</v>
      </c>
      <c r="Q7" s="18"/>
      <c r="R7" s="11" t="s">
        <v>20</v>
      </c>
      <c r="S7" s="9">
        <v>0</v>
      </c>
      <c r="T7" s="9">
        <v>0.5</v>
      </c>
      <c r="U7" s="9">
        <v>0</v>
      </c>
      <c r="V7" s="19"/>
      <c r="W7" s="11" t="s">
        <v>20</v>
      </c>
      <c r="X7" s="1">
        <f>(S7*L4)+(T7*L5)+(U7*L6)</f>
        <v>0.10000000000000002</v>
      </c>
      <c r="Y7" s="176"/>
      <c r="Z7" s="16" t="s">
        <v>36</v>
      </c>
      <c r="AA7" s="16" t="s">
        <v>44</v>
      </c>
      <c r="AB7" s="16">
        <v>1</v>
      </c>
      <c r="AC7" s="16">
        <f>AB7*AB5</f>
        <v>0.5</v>
      </c>
      <c r="AD7" s="4"/>
      <c r="AE7" s="11" t="s">
        <v>20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4"/>
      <c r="AL7" s="11" t="s">
        <v>20</v>
      </c>
      <c r="AM7" s="1">
        <f>(AF7*AC6)+(AG7*AC7)+(AH7*AC8)+(AI7*AC10)+(AJ7*AC11)</f>
        <v>0</v>
      </c>
      <c r="AN7" s="176"/>
      <c r="AO7" s="16" t="s">
        <v>58</v>
      </c>
      <c r="AP7" s="16" t="s">
        <v>44</v>
      </c>
      <c r="AQ7" s="16">
        <v>1</v>
      </c>
      <c r="AR7" s="16">
        <f>AQ7*AQ5</f>
        <v>0.5</v>
      </c>
      <c r="AS7" s="4"/>
      <c r="AT7" s="11" t="s">
        <v>20</v>
      </c>
      <c r="AU7" s="1">
        <f>AR9</f>
        <v>0.33333333333333331</v>
      </c>
      <c r="AV7" s="36"/>
      <c r="AW7" s="42" t="s">
        <v>17</v>
      </c>
      <c r="AX7" s="42">
        <f>X5+AM5+AU5</f>
        <v>1.8333333333333335</v>
      </c>
      <c r="AY7" s="50"/>
    </row>
    <row r="8" spans="1:51" ht="45">
      <c r="A8" s="258"/>
      <c r="B8" s="54"/>
      <c r="C8" s="54"/>
      <c r="D8" s="54"/>
      <c r="E8" s="54"/>
      <c r="F8" s="54"/>
      <c r="G8" s="54"/>
      <c r="H8" s="54"/>
      <c r="I8" s="54"/>
      <c r="J8" s="54"/>
      <c r="M8" s="47"/>
      <c r="N8" s="94"/>
      <c r="O8" s="58" t="s">
        <v>23</v>
      </c>
      <c r="P8" s="56" t="s">
        <v>83</v>
      </c>
      <c r="Q8" s="4"/>
      <c r="R8" s="11" t="s">
        <v>21</v>
      </c>
      <c r="S8" s="9">
        <v>0</v>
      </c>
      <c r="T8" s="9">
        <v>-0.5</v>
      </c>
      <c r="U8" s="9">
        <v>0</v>
      </c>
      <c r="V8" s="19"/>
      <c r="W8" s="11" t="s">
        <v>21</v>
      </c>
      <c r="X8" s="1">
        <f>(S8*L4)+(T8*L5)+(U8*L6)</f>
        <v>-0.10000000000000002</v>
      </c>
      <c r="Y8" s="176"/>
      <c r="Z8" s="16" t="s">
        <v>37</v>
      </c>
      <c r="AA8" s="16" t="s">
        <v>44</v>
      </c>
      <c r="AB8" s="16">
        <v>1</v>
      </c>
      <c r="AC8" s="16">
        <f>AB8*AB5</f>
        <v>0.5</v>
      </c>
      <c r="AD8" s="4"/>
      <c r="AE8" s="11" t="s">
        <v>21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4"/>
      <c r="AL8" s="11" t="s">
        <v>21</v>
      </c>
      <c r="AM8" s="1">
        <f>(AF8*AC6)+(AG8*AC7)+(AH8*AC8)+(AI8*AC10)+(AJ8*AC11)</f>
        <v>0</v>
      </c>
      <c r="AN8" s="176"/>
      <c r="AO8" s="15" t="s">
        <v>30</v>
      </c>
      <c r="AP8" s="15">
        <v>2</v>
      </c>
      <c r="AQ8" s="15">
        <f>1/(1+AP8)</f>
        <v>0.33333333333333331</v>
      </c>
      <c r="AR8" s="15"/>
      <c r="AS8" s="4"/>
      <c r="AT8" s="11" t="s">
        <v>21</v>
      </c>
      <c r="AU8" s="1">
        <f>AR10</f>
        <v>0.33333333333333331</v>
      </c>
      <c r="AV8" s="36"/>
      <c r="AW8" s="42" t="s">
        <v>18</v>
      </c>
      <c r="AX8" s="42">
        <f>X6+AM6++AU6</f>
        <v>6.6666666666666652E-2</v>
      </c>
      <c r="AY8" s="50"/>
    </row>
    <row r="9" spans="1:51" ht="30">
      <c r="A9" s="258"/>
      <c r="B9" s="98" t="s">
        <v>6</v>
      </c>
      <c r="C9" s="35">
        <v>3</v>
      </c>
      <c r="D9" s="4"/>
      <c r="E9" s="4"/>
      <c r="F9" s="4"/>
      <c r="G9" s="4"/>
      <c r="H9" s="4"/>
      <c r="I9" s="4"/>
      <c r="J9" s="4"/>
      <c r="M9" s="4"/>
      <c r="N9" s="94"/>
      <c r="O9" s="58" t="s">
        <v>24</v>
      </c>
      <c r="P9" s="56" t="s">
        <v>84</v>
      </c>
      <c r="Q9" s="4"/>
      <c r="R9" s="11" t="s">
        <v>23</v>
      </c>
      <c r="S9" s="9">
        <v>1</v>
      </c>
      <c r="T9" s="9">
        <v>0</v>
      </c>
      <c r="U9" s="9">
        <v>-0.5</v>
      </c>
      <c r="V9" s="19"/>
      <c r="W9" s="11" t="s">
        <v>23</v>
      </c>
      <c r="X9" s="1">
        <f>(S9*L4)+(T9*L5)+(U9*L6)</f>
        <v>0.50000000000000011</v>
      </c>
      <c r="Y9" s="176"/>
      <c r="Z9" s="31" t="s">
        <v>96</v>
      </c>
      <c r="AA9" s="31">
        <v>2</v>
      </c>
      <c r="AB9" s="31">
        <f>1/(1+AA9)</f>
        <v>0.33333333333333331</v>
      </c>
      <c r="AC9" s="31"/>
      <c r="AD9" s="4"/>
      <c r="AE9" s="11" t="s">
        <v>23</v>
      </c>
      <c r="AF9" s="28">
        <v>1</v>
      </c>
      <c r="AG9" s="28">
        <v>0</v>
      </c>
      <c r="AH9" s="28">
        <v>0</v>
      </c>
      <c r="AI9" s="28">
        <v>0</v>
      </c>
      <c r="AJ9" s="28">
        <v>1</v>
      </c>
      <c r="AK9" s="4"/>
      <c r="AL9" s="11" t="s">
        <v>23</v>
      </c>
      <c r="AM9" s="1">
        <f>(AC6*AF9)+(AG9*AC7)+(AC8*AH9)+(AI9*AC10)+(AC11*AJ9)</f>
        <v>0.83333333333333326</v>
      </c>
      <c r="AN9" s="176"/>
      <c r="AO9" s="16" t="s">
        <v>59</v>
      </c>
      <c r="AP9" s="16" t="s">
        <v>44</v>
      </c>
      <c r="AQ9" s="16">
        <v>1</v>
      </c>
      <c r="AR9" s="16">
        <f>AQ9*AQ8</f>
        <v>0.33333333333333331</v>
      </c>
      <c r="AS9" s="4"/>
      <c r="AT9" s="11" t="s">
        <v>23</v>
      </c>
      <c r="AU9" s="1">
        <f>AR12</f>
        <v>0.25</v>
      </c>
      <c r="AV9" s="36"/>
      <c r="AW9" s="41" t="s">
        <v>19</v>
      </c>
      <c r="AX9" s="41">
        <v>0</v>
      </c>
      <c r="AY9" s="50"/>
    </row>
    <row r="10" spans="1:51">
      <c r="A10" s="258"/>
      <c r="B10" s="53"/>
      <c r="C10" s="53"/>
      <c r="D10" s="53"/>
      <c r="E10" s="53"/>
      <c r="F10" s="53"/>
      <c r="G10" s="53"/>
      <c r="H10" s="53"/>
      <c r="I10" s="53"/>
      <c r="J10" s="53"/>
      <c r="M10" s="26"/>
      <c r="N10" s="94"/>
      <c r="O10" s="4"/>
      <c r="P10" s="4"/>
      <c r="Q10" s="4"/>
      <c r="R10" s="11" t="s">
        <v>24</v>
      </c>
      <c r="S10" s="9">
        <v>-0.5</v>
      </c>
      <c r="T10" s="9">
        <v>0</v>
      </c>
      <c r="U10" s="9">
        <v>1</v>
      </c>
      <c r="V10" s="19"/>
      <c r="W10" s="11" t="s">
        <v>24</v>
      </c>
      <c r="X10" s="1">
        <f>(S10*L4)+(T10*67)+(U10*L6)</f>
        <v>-0.1</v>
      </c>
      <c r="Y10" s="176"/>
      <c r="Z10" s="16" t="s">
        <v>97</v>
      </c>
      <c r="AA10" s="16" t="s">
        <v>44</v>
      </c>
      <c r="AB10" s="16">
        <v>1</v>
      </c>
      <c r="AC10" s="16">
        <f>AB10*AB9</f>
        <v>0.33333333333333331</v>
      </c>
      <c r="AD10" s="4"/>
      <c r="AE10" s="11" t="s">
        <v>24</v>
      </c>
      <c r="AF10" s="28">
        <v>-1</v>
      </c>
      <c r="AG10" s="28">
        <v>0</v>
      </c>
      <c r="AH10" s="28">
        <v>0</v>
      </c>
      <c r="AI10" s="28">
        <v>0</v>
      </c>
      <c r="AJ10" s="28">
        <v>-1</v>
      </c>
      <c r="AK10" s="4"/>
      <c r="AL10" s="11" t="s">
        <v>24</v>
      </c>
      <c r="AM10" s="1">
        <f>(AC6*AF10)+(AC7*AG10)+(AC8*AH10)+(AI10*AC10)+(AC11*AJ10)</f>
        <v>-0.83333333333333326</v>
      </c>
      <c r="AN10" s="176"/>
      <c r="AO10" s="16" t="s">
        <v>60</v>
      </c>
      <c r="AP10" s="16" t="s">
        <v>44</v>
      </c>
      <c r="AQ10" s="16">
        <v>1</v>
      </c>
      <c r="AR10" s="16">
        <f>AQ10*AQ8</f>
        <v>0.33333333333333331</v>
      </c>
      <c r="AS10" s="4"/>
      <c r="AT10" s="11" t="s">
        <v>24</v>
      </c>
      <c r="AU10" s="1">
        <f>AR13</f>
        <v>0.25</v>
      </c>
      <c r="AV10" s="36"/>
      <c r="AW10" s="42" t="s">
        <v>20</v>
      </c>
      <c r="AX10" s="42">
        <f>X7+AM7+AU7</f>
        <v>0.43333333333333335</v>
      </c>
      <c r="AY10" s="50"/>
    </row>
    <row r="11" spans="1:51">
      <c r="A11" s="258"/>
      <c r="B11" s="183" t="s">
        <v>14</v>
      </c>
      <c r="C11" s="183"/>
      <c r="D11" s="4"/>
      <c r="E11" s="35" t="s">
        <v>38</v>
      </c>
      <c r="F11" s="35" t="s">
        <v>39</v>
      </c>
      <c r="G11" s="35" t="s">
        <v>40</v>
      </c>
      <c r="H11" s="10" t="s">
        <v>41</v>
      </c>
      <c r="I11" s="10" t="s">
        <v>42</v>
      </c>
      <c r="J11" s="4"/>
      <c r="M11" s="4"/>
      <c r="N11" s="94"/>
      <c r="O11" s="156" t="s">
        <v>112</v>
      </c>
      <c r="P11" s="157"/>
      <c r="Q11" s="4"/>
      <c r="R11" s="33"/>
      <c r="S11" s="25"/>
      <c r="T11" s="25"/>
      <c r="U11" s="25"/>
      <c r="V11" s="30"/>
      <c r="W11" s="29"/>
      <c r="X11" s="29"/>
      <c r="Y11" s="176"/>
      <c r="Z11" s="16" t="s">
        <v>98</v>
      </c>
      <c r="AA11" s="16" t="s">
        <v>44</v>
      </c>
      <c r="AB11" s="16">
        <v>1</v>
      </c>
      <c r="AC11" s="16">
        <f>AB11*AB9</f>
        <v>0.33333333333333331</v>
      </c>
      <c r="AD11" s="4"/>
      <c r="AE11" s="29"/>
      <c r="AF11" s="25"/>
      <c r="AG11" s="25"/>
      <c r="AH11" s="25"/>
      <c r="AI11" s="25"/>
      <c r="AJ11" s="25"/>
      <c r="AK11" s="4"/>
      <c r="AL11" s="29"/>
      <c r="AM11" s="29"/>
      <c r="AN11" s="176"/>
      <c r="AO11" s="15" t="s">
        <v>31</v>
      </c>
      <c r="AP11" s="15">
        <v>3</v>
      </c>
      <c r="AQ11" s="15">
        <f>1/(1+AP11)</f>
        <v>0.25</v>
      </c>
      <c r="AR11" s="15"/>
      <c r="AS11" s="4"/>
      <c r="AT11" s="29"/>
      <c r="AU11" s="29"/>
      <c r="AV11" s="46"/>
      <c r="AW11" s="42" t="s">
        <v>21</v>
      </c>
      <c r="AX11" s="42">
        <f>X8+AM8+AU8</f>
        <v>0.23333333333333328</v>
      </c>
      <c r="AY11" s="50"/>
    </row>
    <row r="12" spans="1:51" ht="30">
      <c r="A12" s="258"/>
      <c r="B12" s="98" t="s">
        <v>7</v>
      </c>
      <c r="C12" s="76">
        <f>SUM(L4*C7,L5*D7,L6*E7)</f>
        <v>3</v>
      </c>
      <c r="D12" s="4"/>
      <c r="E12" s="35">
        <v>1</v>
      </c>
      <c r="F12" s="35">
        <v>3</v>
      </c>
      <c r="G12" s="35">
        <v>5</v>
      </c>
      <c r="H12" s="35">
        <v>7</v>
      </c>
      <c r="I12" s="35">
        <v>9</v>
      </c>
      <c r="J12" s="4"/>
      <c r="M12" s="4"/>
      <c r="N12" s="94"/>
      <c r="O12" s="57" t="s">
        <v>99</v>
      </c>
      <c r="P12" s="56" t="s">
        <v>102</v>
      </c>
      <c r="Q12" s="4"/>
      <c r="R12" s="33"/>
      <c r="S12" s="25"/>
      <c r="T12" s="25"/>
      <c r="U12" s="25"/>
      <c r="V12" s="30"/>
      <c r="W12" s="29"/>
      <c r="X12" s="29"/>
      <c r="Y12" s="176"/>
      <c r="Z12" s="30"/>
      <c r="AA12" s="30"/>
      <c r="AB12" s="30"/>
      <c r="AC12" s="30"/>
      <c r="AD12" s="4"/>
      <c r="AE12" s="29"/>
      <c r="AF12" s="25"/>
      <c r="AG12" s="25"/>
      <c r="AH12" s="25"/>
      <c r="AI12" s="25"/>
      <c r="AJ12" s="25"/>
      <c r="AK12" s="4"/>
      <c r="AL12" s="156" t="s">
        <v>115</v>
      </c>
      <c r="AM12" s="157"/>
      <c r="AN12" s="176"/>
      <c r="AO12" s="16" t="s">
        <v>61</v>
      </c>
      <c r="AP12" s="16" t="s">
        <v>44</v>
      </c>
      <c r="AQ12" s="16">
        <v>1</v>
      </c>
      <c r="AR12" s="16">
        <f>AQ12*AQ11</f>
        <v>0.25</v>
      </c>
      <c r="AS12" s="4"/>
      <c r="AT12" s="29"/>
      <c r="AU12" s="29"/>
      <c r="AV12" s="46"/>
      <c r="AW12" s="41" t="s">
        <v>22</v>
      </c>
      <c r="AX12" s="41">
        <v>0</v>
      </c>
      <c r="AY12" s="50"/>
    </row>
    <row r="13" spans="1:51" ht="30">
      <c r="A13" s="258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26"/>
      <c r="N13" s="94"/>
      <c r="O13" s="57" t="s">
        <v>100</v>
      </c>
      <c r="P13" s="56" t="s">
        <v>103</v>
      </c>
      <c r="Q13" s="4"/>
      <c r="R13" s="4"/>
      <c r="S13" s="18"/>
      <c r="T13" s="18"/>
      <c r="U13" s="18"/>
      <c r="V13" s="19"/>
      <c r="W13" s="4"/>
      <c r="X13" s="4"/>
      <c r="Y13" s="176"/>
      <c r="Z13" s="30"/>
      <c r="AA13" s="30"/>
      <c r="AB13" s="30"/>
      <c r="AC13" s="30"/>
      <c r="AD13" s="4"/>
      <c r="AE13" s="29"/>
      <c r="AF13" s="25"/>
      <c r="AG13" s="25"/>
      <c r="AH13" s="25"/>
      <c r="AI13" s="25"/>
      <c r="AJ13" s="25"/>
      <c r="AK13" s="4"/>
      <c r="AL13" s="58" t="s">
        <v>34</v>
      </c>
      <c r="AM13" s="56" t="s">
        <v>87</v>
      </c>
      <c r="AN13" s="176"/>
      <c r="AO13" s="16" t="s">
        <v>62</v>
      </c>
      <c r="AP13" s="16" t="s">
        <v>44</v>
      </c>
      <c r="AQ13" s="16">
        <v>1</v>
      </c>
      <c r="AR13" s="16">
        <f>AQ13*AQ11</f>
        <v>0.25</v>
      </c>
      <c r="AS13" s="4"/>
      <c r="AT13" s="29"/>
      <c r="AU13" s="29"/>
      <c r="AV13" s="46"/>
      <c r="AW13" s="42" t="s">
        <v>23</v>
      </c>
      <c r="AX13" s="42">
        <f>X9+AM9+AU9</f>
        <v>1.5833333333333335</v>
      </c>
      <c r="AY13" s="50"/>
    </row>
    <row r="14" spans="1:51" ht="30">
      <c r="A14" s="258"/>
      <c r="B14" s="185" t="s">
        <v>11</v>
      </c>
      <c r="C14" s="186"/>
      <c r="D14" s="6" t="s">
        <v>12</v>
      </c>
      <c r="E14" s="6">
        <v>1</v>
      </c>
      <c r="F14" s="6">
        <v>2</v>
      </c>
      <c r="G14" s="6">
        <v>3</v>
      </c>
      <c r="H14" s="6">
        <v>4</v>
      </c>
      <c r="I14" s="6">
        <v>5</v>
      </c>
      <c r="J14" s="6">
        <v>6</v>
      </c>
      <c r="K14" s="6">
        <v>7</v>
      </c>
      <c r="L14" s="6">
        <v>9</v>
      </c>
      <c r="M14" s="6">
        <v>10</v>
      </c>
      <c r="N14" s="94"/>
      <c r="O14" s="57" t="s">
        <v>101</v>
      </c>
      <c r="P14" s="56" t="s">
        <v>104</v>
      </c>
      <c r="Q14" s="4"/>
      <c r="R14" s="4"/>
      <c r="S14" s="18"/>
      <c r="T14" s="18"/>
      <c r="U14" s="18"/>
      <c r="V14" s="4"/>
      <c r="W14" s="4"/>
      <c r="X14" s="4"/>
      <c r="Y14" s="176"/>
      <c r="AB14" s="30"/>
      <c r="AC14" s="30"/>
      <c r="AD14" s="4"/>
      <c r="AE14" s="29"/>
      <c r="AF14" s="25"/>
      <c r="AG14" s="25"/>
      <c r="AH14" s="25"/>
      <c r="AI14" s="25"/>
      <c r="AJ14" s="25"/>
      <c r="AK14" s="4"/>
      <c r="AL14" s="103" t="s">
        <v>35</v>
      </c>
      <c r="AM14" s="84" t="s">
        <v>88</v>
      </c>
      <c r="AN14" s="176"/>
      <c r="AO14" s="19"/>
      <c r="AP14" s="19"/>
      <c r="AQ14" s="19"/>
      <c r="AR14" s="19"/>
      <c r="AS14" s="4"/>
      <c r="AT14" s="29"/>
      <c r="AU14" s="29"/>
      <c r="AV14" s="46"/>
      <c r="AW14" s="42" t="s">
        <v>24</v>
      </c>
      <c r="AX14" s="42">
        <f>X10+AM10+AU10</f>
        <v>-0.68333333333333324</v>
      </c>
      <c r="AY14" s="50"/>
    </row>
    <row r="15" spans="1:51">
      <c r="A15" s="258"/>
      <c r="B15" s="187"/>
      <c r="C15" s="188"/>
      <c r="D15" s="6" t="s">
        <v>13</v>
      </c>
      <c r="E15" s="35">
        <v>0</v>
      </c>
      <c r="F15" s="35">
        <v>0</v>
      </c>
      <c r="G15" s="35">
        <v>0.57999999999999996</v>
      </c>
      <c r="H15" s="35">
        <v>0.9</v>
      </c>
      <c r="I15" s="35">
        <v>1.1200000000000001</v>
      </c>
      <c r="J15" s="35">
        <v>1.24</v>
      </c>
      <c r="K15" s="35">
        <v>1.32</v>
      </c>
      <c r="L15" s="35">
        <v>1.46</v>
      </c>
      <c r="M15" s="35">
        <v>1.49</v>
      </c>
      <c r="N15" s="94"/>
      <c r="Q15" s="4"/>
      <c r="R15" s="4"/>
      <c r="S15" s="18"/>
      <c r="T15" s="18"/>
      <c r="U15" s="18"/>
      <c r="V15" s="4"/>
      <c r="W15" s="4"/>
      <c r="X15" s="4"/>
      <c r="Y15" s="176"/>
      <c r="AB15" s="30"/>
      <c r="AC15" s="30"/>
      <c r="AD15" s="4"/>
      <c r="AE15" s="29"/>
      <c r="AF15" s="25"/>
      <c r="AG15" s="25"/>
      <c r="AH15" s="25"/>
      <c r="AI15" s="25"/>
      <c r="AJ15" s="25"/>
      <c r="AK15" s="4"/>
      <c r="AL15" s="103" t="s">
        <v>36</v>
      </c>
      <c r="AM15" s="84" t="s">
        <v>89</v>
      </c>
      <c r="AN15" s="176"/>
      <c r="AO15" s="30"/>
      <c r="AP15" s="30"/>
      <c r="AQ15" s="30"/>
      <c r="AR15" s="30"/>
      <c r="AS15" s="4"/>
      <c r="AT15" s="29"/>
      <c r="AU15" s="29"/>
      <c r="AV15" s="46"/>
      <c r="AW15" s="41" t="s">
        <v>25</v>
      </c>
      <c r="AX15" s="41">
        <v>0</v>
      </c>
      <c r="AY15" s="50"/>
    </row>
    <row r="16" spans="1:51">
      <c r="A16" s="258"/>
      <c r="B16" s="189" t="s">
        <v>9</v>
      </c>
      <c r="C16" s="190"/>
      <c r="D16" s="7">
        <v>0.57999999999999996</v>
      </c>
      <c r="E16" s="191"/>
      <c r="F16" s="192"/>
      <c r="G16" s="192"/>
      <c r="H16" s="192"/>
      <c r="I16" s="192"/>
      <c r="J16" s="192"/>
      <c r="K16" s="48"/>
      <c r="L16" s="48"/>
      <c r="M16" s="48"/>
      <c r="N16" s="94"/>
      <c r="Q16" s="4"/>
      <c r="R16" s="4"/>
      <c r="S16" s="18"/>
      <c r="T16" s="18"/>
      <c r="U16" s="18"/>
      <c r="V16" s="4"/>
      <c r="W16" s="4"/>
      <c r="X16" s="4"/>
      <c r="Y16" s="17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103" t="s">
        <v>37</v>
      </c>
      <c r="AM16" s="84" t="s">
        <v>90</v>
      </c>
      <c r="AN16" s="176"/>
      <c r="AO16" s="156" t="s">
        <v>113</v>
      </c>
      <c r="AP16" s="157"/>
      <c r="AQ16" s="4"/>
      <c r="AR16" s="4"/>
      <c r="AS16" s="4"/>
      <c r="AT16" s="4"/>
      <c r="AU16" s="4"/>
      <c r="AV16" s="46"/>
      <c r="AW16" s="4"/>
      <c r="AX16" s="4"/>
      <c r="AY16" s="50"/>
    </row>
    <row r="17" spans="1:51" ht="30">
      <c r="A17" s="258"/>
      <c r="B17" s="52"/>
      <c r="C17" s="52"/>
      <c r="D17" s="52"/>
      <c r="E17" s="52"/>
      <c r="H17" s="52"/>
      <c r="I17" s="52"/>
      <c r="J17" s="52"/>
      <c r="K17" s="52"/>
      <c r="L17" s="52"/>
      <c r="M17" s="47"/>
      <c r="N17" s="94"/>
      <c r="Q17" s="4"/>
      <c r="R17" s="4"/>
      <c r="S17" s="18"/>
      <c r="T17" s="18"/>
      <c r="U17" s="18"/>
      <c r="V17" s="4"/>
      <c r="W17" s="4"/>
      <c r="X17" s="4"/>
      <c r="Y17" s="176"/>
      <c r="Z17" s="4"/>
      <c r="AC17" s="4"/>
      <c r="AD17" s="4"/>
      <c r="AE17" s="4"/>
      <c r="AF17" s="4"/>
      <c r="AG17" s="4"/>
      <c r="AH17" s="4"/>
      <c r="AI17" s="4"/>
      <c r="AJ17" s="4"/>
      <c r="AK17" s="4"/>
      <c r="AL17" s="58" t="s">
        <v>96</v>
      </c>
      <c r="AM17" s="56" t="s">
        <v>91</v>
      </c>
      <c r="AN17" s="176"/>
      <c r="AO17" s="44" t="s">
        <v>29</v>
      </c>
      <c r="AP17" s="44" t="s">
        <v>76</v>
      </c>
      <c r="AQ17" s="4"/>
      <c r="AR17" s="4"/>
      <c r="AS17" s="4"/>
      <c r="AT17" s="4"/>
      <c r="AU17" s="4"/>
      <c r="AV17" s="46"/>
      <c r="AW17" s="4"/>
      <c r="AX17" s="4"/>
      <c r="AY17" s="50"/>
    </row>
    <row r="18" spans="1:51" ht="30">
      <c r="A18" s="258"/>
      <c r="B18" s="161" t="s">
        <v>15</v>
      </c>
      <c r="C18" s="161"/>
      <c r="D18" s="161"/>
      <c r="E18" s="4"/>
      <c r="H18" s="4"/>
      <c r="I18" s="4"/>
      <c r="J18" s="4"/>
      <c r="K18" s="4"/>
      <c r="L18" s="4"/>
      <c r="M18" s="4"/>
      <c r="N18" s="94"/>
      <c r="Q18" s="4"/>
      <c r="R18" s="4"/>
      <c r="S18" s="18"/>
      <c r="T18" s="18"/>
      <c r="U18" s="18"/>
      <c r="V18" s="4"/>
      <c r="W18" s="4"/>
      <c r="X18" s="4"/>
      <c r="Y18" s="176"/>
      <c r="Z18" s="227" t="s">
        <v>182</v>
      </c>
      <c r="AA18" s="228"/>
      <c r="AC18" s="4"/>
      <c r="AD18" s="4"/>
      <c r="AE18" s="4"/>
      <c r="AF18" s="4"/>
      <c r="AG18" s="4"/>
      <c r="AH18" s="4"/>
      <c r="AI18" s="4"/>
      <c r="AJ18" s="4"/>
      <c r="AK18" s="4"/>
      <c r="AL18" s="103" t="s">
        <v>97</v>
      </c>
      <c r="AM18" s="84" t="s">
        <v>92</v>
      </c>
      <c r="AN18" s="176"/>
      <c r="AO18" s="44" t="s">
        <v>30</v>
      </c>
      <c r="AP18" s="44" t="s">
        <v>79</v>
      </c>
      <c r="AQ18" s="4"/>
      <c r="AR18" s="4"/>
      <c r="AS18" s="4"/>
      <c r="AT18" s="4"/>
      <c r="AU18" s="4"/>
      <c r="AV18" s="46"/>
      <c r="AW18" s="4"/>
      <c r="AX18" s="4"/>
      <c r="AY18" s="50"/>
    </row>
    <row r="19" spans="1:51" ht="30">
      <c r="A19" s="258"/>
      <c r="B19" s="5" t="s">
        <v>10</v>
      </c>
      <c r="C19" s="8">
        <f>(C12-3)/3</f>
        <v>0</v>
      </c>
      <c r="D19" s="77">
        <f>C19*100</f>
        <v>0</v>
      </c>
      <c r="E19" s="4"/>
      <c r="H19" s="4"/>
      <c r="I19" s="4"/>
      <c r="J19" s="4"/>
      <c r="K19" s="4"/>
      <c r="L19" s="4"/>
      <c r="M19" s="4"/>
      <c r="N19" s="94"/>
      <c r="Q19" s="4"/>
      <c r="R19" s="4"/>
      <c r="S19" s="18"/>
      <c r="T19" s="18"/>
      <c r="U19" s="18"/>
      <c r="V19" s="4"/>
      <c r="W19" s="4"/>
      <c r="X19" s="4"/>
      <c r="Y19" s="176"/>
      <c r="Z19" s="225" t="s">
        <v>268</v>
      </c>
      <c r="AA19" s="226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103" t="s">
        <v>98</v>
      </c>
      <c r="AM19" s="84" t="s">
        <v>93</v>
      </c>
      <c r="AN19" s="176"/>
      <c r="AO19" s="44" t="s">
        <v>31</v>
      </c>
      <c r="AP19" s="44" t="s">
        <v>82</v>
      </c>
      <c r="AQ19" s="4"/>
      <c r="AR19" s="4"/>
      <c r="AS19" s="4"/>
      <c r="AT19" s="4"/>
      <c r="AU19" s="4"/>
      <c r="AV19" s="46"/>
      <c r="AW19" s="4"/>
      <c r="AX19" s="4"/>
      <c r="AY19" s="50"/>
    </row>
    <row r="20" spans="1:51">
      <c r="A20" s="259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96"/>
      <c r="N20" s="49"/>
      <c r="O20" s="96"/>
      <c r="P20" s="96"/>
      <c r="Q20" s="96"/>
      <c r="R20" s="96"/>
      <c r="S20" s="79"/>
      <c r="T20" s="79"/>
      <c r="U20" s="79"/>
      <c r="V20" s="96"/>
      <c r="W20" s="96"/>
      <c r="X20" s="96"/>
      <c r="Y20" s="177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51"/>
    </row>
    <row r="22" spans="1:51" ht="20">
      <c r="A22" s="257"/>
      <c r="B22" s="168" t="s">
        <v>140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9"/>
    </row>
    <row r="23" spans="1:51" ht="20" customHeight="1">
      <c r="A23" s="258"/>
      <c r="B23" s="35" t="s">
        <v>0</v>
      </c>
      <c r="C23" s="35" t="s">
        <v>1</v>
      </c>
      <c r="D23" s="35" t="s">
        <v>2</v>
      </c>
      <c r="E23" s="35" t="s">
        <v>3</v>
      </c>
      <c r="F23" s="170" t="s">
        <v>8</v>
      </c>
      <c r="G23" s="35" t="s">
        <v>0</v>
      </c>
      <c r="H23" s="35" t="s">
        <v>1</v>
      </c>
      <c r="I23" s="35" t="s">
        <v>2</v>
      </c>
      <c r="J23" s="35" t="s">
        <v>3</v>
      </c>
      <c r="K23" s="35" t="s">
        <v>4</v>
      </c>
      <c r="L23" s="10" t="s">
        <v>5</v>
      </c>
      <c r="M23" s="23"/>
      <c r="N23" s="94"/>
      <c r="O23" s="156" t="s">
        <v>114</v>
      </c>
      <c r="P23" s="157"/>
      <c r="Q23" s="3"/>
      <c r="R23" s="171" t="s">
        <v>46</v>
      </c>
      <c r="S23" s="172"/>
      <c r="T23" s="172"/>
      <c r="U23" s="173"/>
      <c r="V23" s="3"/>
      <c r="W23" s="174" t="s">
        <v>52</v>
      </c>
      <c r="X23" s="175"/>
      <c r="Y23" s="176"/>
      <c r="Z23" s="178" t="s">
        <v>48</v>
      </c>
      <c r="AA23" s="179"/>
      <c r="AB23" s="179"/>
      <c r="AC23" s="180"/>
      <c r="AD23" s="3"/>
      <c r="AE23" s="178" t="s">
        <v>54</v>
      </c>
      <c r="AF23" s="179"/>
      <c r="AG23" s="179"/>
      <c r="AH23" s="179"/>
      <c r="AI23" s="179"/>
      <c r="AJ23" s="180"/>
      <c r="AK23" s="3"/>
      <c r="AL23" s="174" t="s">
        <v>55</v>
      </c>
      <c r="AM23" s="175"/>
      <c r="AN23" s="176"/>
      <c r="AO23" s="178" t="s">
        <v>49</v>
      </c>
      <c r="AP23" s="179"/>
      <c r="AQ23" s="179"/>
      <c r="AR23" s="180"/>
      <c r="AS23" s="4"/>
      <c r="AT23" s="174" t="s">
        <v>51</v>
      </c>
      <c r="AU23" s="175"/>
      <c r="AV23" s="36"/>
      <c r="AW23" s="174" t="s">
        <v>27</v>
      </c>
      <c r="AX23" s="175"/>
      <c r="AY23" s="50"/>
    </row>
    <row r="24" spans="1:51" ht="30">
      <c r="A24" s="258"/>
      <c r="B24" s="35" t="s">
        <v>1</v>
      </c>
      <c r="C24" s="2">
        <v>1</v>
      </c>
      <c r="D24" s="37">
        <v>5</v>
      </c>
      <c r="E24" s="37">
        <v>3</v>
      </c>
      <c r="F24" s="170"/>
      <c r="G24" s="35" t="s">
        <v>1</v>
      </c>
      <c r="H24" s="38">
        <f>C24/C27</f>
        <v>0.65217391304347827</v>
      </c>
      <c r="I24" s="37">
        <f>D24/D27</f>
        <v>0.55555555555555558</v>
      </c>
      <c r="J24" s="37">
        <f>E24/E27</f>
        <v>0.69230769230769218</v>
      </c>
      <c r="K24" s="37">
        <f>SUM(H24:J24)</f>
        <v>1.9000371609067259</v>
      </c>
      <c r="L24" s="2">
        <f>K24/C29</f>
        <v>0.63334572030224201</v>
      </c>
      <c r="M24" s="24"/>
      <c r="N24" s="94"/>
      <c r="O24" s="58" t="s">
        <v>17</v>
      </c>
      <c r="P24" s="56" t="s">
        <v>78</v>
      </c>
      <c r="Q24" s="18"/>
      <c r="R24" s="17" t="s">
        <v>26</v>
      </c>
      <c r="S24" s="35" t="s">
        <v>1</v>
      </c>
      <c r="T24" s="35" t="s">
        <v>2</v>
      </c>
      <c r="U24" s="35" t="s">
        <v>3</v>
      </c>
      <c r="V24" s="13"/>
      <c r="W24" s="32" t="s">
        <v>26</v>
      </c>
      <c r="X24" s="97" t="s">
        <v>53</v>
      </c>
      <c r="Y24" s="176"/>
      <c r="Z24" s="35" t="s">
        <v>32</v>
      </c>
      <c r="AA24" s="98" t="s">
        <v>47</v>
      </c>
      <c r="AB24" s="178" t="s">
        <v>43</v>
      </c>
      <c r="AC24" s="180"/>
      <c r="AD24" s="4"/>
      <c r="AE24" s="10" t="s">
        <v>26</v>
      </c>
      <c r="AF24" s="35" t="s">
        <v>35</v>
      </c>
      <c r="AG24" s="35" t="s">
        <v>36</v>
      </c>
      <c r="AH24" s="35" t="s">
        <v>37</v>
      </c>
      <c r="AI24" s="35" t="s">
        <v>97</v>
      </c>
      <c r="AJ24" s="35" t="s">
        <v>98</v>
      </c>
      <c r="AK24" s="4"/>
      <c r="AL24" s="10" t="s">
        <v>26</v>
      </c>
      <c r="AM24" s="97" t="s">
        <v>53</v>
      </c>
      <c r="AN24" s="176"/>
      <c r="AO24" s="10" t="s">
        <v>28</v>
      </c>
      <c r="AP24" s="10" t="s">
        <v>47</v>
      </c>
      <c r="AQ24" s="181" t="s">
        <v>43</v>
      </c>
      <c r="AR24" s="182"/>
      <c r="AS24" s="4"/>
      <c r="AT24" s="35" t="s">
        <v>26</v>
      </c>
      <c r="AU24" s="97" t="s">
        <v>53</v>
      </c>
      <c r="AV24" s="36"/>
      <c r="AW24" s="98" t="s">
        <v>26</v>
      </c>
      <c r="AX24" s="98" t="s">
        <v>50</v>
      </c>
      <c r="AY24" s="50"/>
    </row>
    <row r="25" spans="1:51">
      <c r="A25" s="258"/>
      <c r="B25" s="35" t="s">
        <v>2</v>
      </c>
      <c r="C25" s="37">
        <f>1/D24</f>
        <v>0.2</v>
      </c>
      <c r="D25" s="2">
        <v>1</v>
      </c>
      <c r="E25" s="37">
        <f>1/D26</f>
        <v>0.33333333333333331</v>
      </c>
      <c r="F25" s="170"/>
      <c r="G25" s="35" t="s">
        <v>2</v>
      </c>
      <c r="H25" s="37">
        <f>C25/C27</f>
        <v>0.13043478260869568</v>
      </c>
      <c r="I25" s="38">
        <f>D25/D27</f>
        <v>0.1111111111111111</v>
      </c>
      <c r="J25" s="37">
        <f>E25/E27</f>
        <v>7.6923076923076913E-2</v>
      </c>
      <c r="K25" s="37">
        <f>SUM(H25:J25)</f>
        <v>0.31846897064288371</v>
      </c>
      <c r="L25" s="2">
        <f>K25/C29</f>
        <v>0.1061563235476279</v>
      </c>
      <c r="M25" s="24"/>
      <c r="N25" s="94"/>
      <c r="O25" s="58" t="s">
        <v>18</v>
      </c>
      <c r="P25" s="56" t="s">
        <v>77</v>
      </c>
      <c r="Q25" s="18"/>
      <c r="R25" s="11" t="s">
        <v>17</v>
      </c>
      <c r="S25" s="9">
        <v>1</v>
      </c>
      <c r="T25" s="9">
        <v>-0.5</v>
      </c>
      <c r="U25" s="9">
        <v>0</v>
      </c>
      <c r="V25" s="3"/>
      <c r="W25" s="11" t="s">
        <v>17</v>
      </c>
      <c r="X25" s="1">
        <f>(S25*L24)+(T25*L25)+(U25*L26)</f>
        <v>0.58026755852842804</v>
      </c>
      <c r="Y25" s="176"/>
      <c r="Z25" s="15" t="s">
        <v>34</v>
      </c>
      <c r="AA25" s="15">
        <v>1</v>
      </c>
      <c r="AB25" s="15">
        <f>1/(1+AA25)</f>
        <v>0.5</v>
      </c>
      <c r="AC25" s="15"/>
      <c r="AD25" s="4"/>
      <c r="AE25" s="11" t="s">
        <v>17</v>
      </c>
      <c r="AF25" s="28">
        <v>1</v>
      </c>
      <c r="AG25" s="28">
        <v>0</v>
      </c>
      <c r="AH25" s="28">
        <v>0</v>
      </c>
      <c r="AI25" s="28">
        <v>0</v>
      </c>
      <c r="AJ25" s="28">
        <v>1</v>
      </c>
      <c r="AK25" s="4"/>
      <c r="AL25" s="11" t="s">
        <v>17</v>
      </c>
      <c r="AM25" s="1">
        <f>(AF25*AC26)+(AG25*AC27)+(AC28*AH25)+(AI25*AC30)+(AC31*AJ25)</f>
        <v>0.83333333333333326</v>
      </c>
      <c r="AN25" s="176"/>
      <c r="AO25" s="15" t="s">
        <v>29</v>
      </c>
      <c r="AP25" s="15">
        <v>1</v>
      </c>
      <c r="AQ25" s="15">
        <f>1/(1+AP25)</f>
        <v>0.5</v>
      </c>
      <c r="AR25" s="15"/>
      <c r="AS25" s="4"/>
      <c r="AT25" s="11" t="s">
        <v>17</v>
      </c>
      <c r="AU25" s="1">
        <f>AR26</f>
        <v>0.5</v>
      </c>
      <c r="AV25" s="36"/>
      <c r="AW25" s="40" t="s">
        <v>63</v>
      </c>
      <c r="AX25" s="40">
        <v>0</v>
      </c>
      <c r="AY25" s="50"/>
    </row>
    <row r="26" spans="1:51" ht="30">
      <c r="A26" s="258"/>
      <c r="B26" s="35" t="s">
        <v>3</v>
      </c>
      <c r="C26" s="37">
        <f>1/E24</f>
        <v>0.33333333333333331</v>
      </c>
      <c r="D26" s="37">
        <v>3</v>
      </c>
      <c r="E26" s="2">
        <v>1</v>
      </c>
      <c r="F26" s="170"/>
      <c r="G26" s="35" t="s">
        <v>3</v>
      </c>
      <c r="H26" s="37">
        <f>C26/C27</f>
        <v>0.21739130434782608</v>
      </c>
      <c r="I26" s="37">
        <f>D26/D27</f>
        <v>0.33333333333333331</v>
      </c>
      <c r="J26" s="38">
        <f>E26/E27</f>
        <v>0.23076923076923073</v>
      </c>
      <c r="K26" s="37">
        <f>SUM(H26:J26)</f>
        <v>0.78149386845039015</v>
      </c>
      <c r="L26" s="2">
        <f>K26/C29</f>
        <v>0.26049795615013005</v>
      </c>
      <c r="M26" s="24"/>
      <c r="N26" s="94"/>
      <c r="O26" s="58" t="s">
        <v>20</v>
      </c>
      <c r="P26" s="56" t="s">
        <v>80</v>
      </c>
      <c r="Q26" s="18"/>
      <c r="R26" s="11" t="s">
        <v>18</v>
      </c>
      <c r="S26" s="9">
        <v>-0.5</v>
      </c>
      <c r="T26" s="9">
        <v>1</v>
      </c>
      <c r="U26" s="9">
        <v>0</v>
      </c>
      <c r="V26" s="19"/>
      <c r="W26" s="11" t="s">
        <v>18</v>
      </c>
      <c r="X26" s="1">
        <f>(S26*L24)+(T26*L25)+(U26*L26)</f>
        <v>-0.21051653660349312</v>
      </c>
      <c r="Y26" s="176"/>
      <c r="Z26" s="16" t="s">
        <v>35</v>
      </c>
      <c r="AA26" s="16" t="s">
        <v>44</v>
      </c>
      <c r="AB26" s="16">
        <v>1</v>
      </c>
      <c r="AC26" s="16">
        <f>AB26*AB25</f>
        <v>0.5</v>
      </c>
      <c r="AD26" s="4"/>
      <c r="AE26" s="11" t="s">
        <v>18</v>
      </c>
      <c r="AF26" s="28">
        <v>-1</v>
      </c>
      <c r="AG26" s="28">
        <v>0</v>
      </c>
      <c r="AH26" s="28">
        <v>1</v>
      </c>
      <c r="AI26" s="28">
        <v>0</v>
      </c>
      <c r="AJ26" s="28">
        <v>-1</v>
      </c>
      <c r="AK26" s="4"/>
      <c r="AL26" s="11" t="s">
        <v>18</v>
      </c>
      <c r="AM26" s="1">
        <f>(AF26*AC26)+(AG26*AC27)+(AC28*AH26)+(AI26*AC30)+(AC31*AJ26)</f>
        <v>-0.33333333333333331</v>
      </c>
      <c r="AN26" s="176"/>
      <c r="AO26" s="16" t="s">
        <v>45</v>
      </c>
      <c r="AP26" s="16" t="s">
        <v>44</v>
      </c>
      <c r="AQ26" s="16">
        <v>1</v>
      </c>
      <c r="AR26" s="16">
        <f>AQ26*AQ25</f>
        <v>0.5</v>
      </c>
      <c r="AS26" s="4"/>
      <c r="AT26" s="11" t="s">
        <v>18</v>
      </c>
      <c r="AU26" s="1">
        <f>AR27</f>
        <v>0.5</v>
      </c>
      <c r="AV26" s="36"/>
      <c r="AW26" s="40" t="s">
        <v>16</v>
      </c>
      <c r="AX26" s="41">
        <v>0</v>
      </c>
      <c r="AY26" s="50"/>
    </row>
    <row r="27" spans="1:51">
      <c r="A27" s="258"/>
      <c r="B27" s="97" t="s">
        <v>4</v>
      </c>
      <c r="C27" s="39">
        <f>SUM(C24:C26)</f>
        <v>1.5333333333333332</v>
      </c>
      <c r="D27" s="39">
        <f>SUM(D24:D26)</f>
        <v>9</v>
      </c>
      <c r="E27" s="39">
        <f>SUM(E24:E26)</f>
        <v>4.3333333333333339</v>
      </c>
      <c r="F27" s="170"/>
      <c r="G27" s="97" t="s">
        <v>4</v>
      </c>
      <c r="H27" s="39">
        <f>SUM(H24:H26)</f>
        <v>1</v>
      </c>
      <c r="I27" s="39">
        <f>SUM(I24:I26)</f>
        <v>1</v>
      </c>
      <c r="J27" s="39">
        <f>SUM(J24:J26)</f>
        <v>0.99999999999999978</v>
      </c>
      <c r="K27" s="39">
        <f>SUM(K24:K26)</f>
        <v>2.9999999999999996</v>
      </c>
      <c r="L27" s="39">
        <f>SUM(L24:L26)</f>
        <v>1</v>
      </c>
      <c r="M27" s="25"/>
      <c r="N27" s="94"/>
      <c r="O27" s="58" t="s">
        <v>21</v>
      </c>
      <c r="P27" s="56" t="s">
        <v>81</v>
      </c>
      <c r="Q27" s="18"/>
      <c r="R27" s="11" t="s">
        <v>20</v>
      </c>
      <c r="S27" s="9">
        <v>0</v>
      </c>
      <c r="T27" s="9">
        <v>0.5</v>
      </c>
      <c r="U27" s="9">
        <v>0</v>
      </c>
      <c r="V27" s="19"/>
      <c r="W27" s="11" t="s">
        <v>20</v>
      </c>
      <c r="X27" s="1">
        <f>(S27*L24)+(T27*L25)+(U27*L26)</f>
        <v>5.3078161773813949E-2</v>
      </c>
      <c r="Y27" s="176"/>
      <c r="Z27" s="16" t="s">
        <v>36</v>
      </c>
      <c r="AA27" s="16" t="s">
        <v>44</v>
      </c>
      <c r="AB27" s="16">
        <v>1</v>
      </c>
      <c r="AC27" s="16">
        <f>AB27*AB25</f>
        <v>0.5</v>
      </c>
      <c r="AD27" s="4"/>
      <c r="AE27" s="11" t="s">
        <v>20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4"/>
      <c r="AL27" s="11" t="s">
        <v>20</v>
      </c>
      <c r="AM27" s="1">
        <f>(AF27*AC26)+(AG27*AC27)+(AH27*AC28)+(AI27*AC30)+(AJ27*AC31)</f>
        <v>0</v>
      </c>
      <c r="AN27" s="176"/>
      <c r="AO27" s="16" t="s">
        <v>58</v>
      </c>
      <c r="AP27" s="16" t="s">
        <v>44</v>
      </c>
      <c r="AQ27" s="16">
        <v>1</v>
      </c>
      <c r="AR27" s="16">
        <f>AQ27*AQ25</f>
        <v>0.5</v>
      </c>
      <c r="AS27" s="4"/>
      <c r="AT27" s="11" t="s">
        <v>20</v>
      </c>
      <c r="AU27" s="1">
        <f>AR29</f>
        <v>0.33333333333333331</v>
      </c>
      <c r="AV27" s="36"/>
      <c r="AW27" s="42" t="s">
        <v>17</v>
      </c>
      <c r="AX27" s="42">
        <f>X25+AM25+AU25</f>
        <v>1.9136008918617613</v>
      </c>
      <c r="AY27" s="50"/>
    </row>
    <row r="28" spans="1:51" ht="45">
      <c r="A28" s="258"/>
      <c r="B28" s="54"/>
      <c r="C28" s="54"/>
      <c r="D28" s="54"/>
      <c r="E28" s="54"/>
      <c r="F28" s="54"/>
      <c r="G28" s="54"/>
      <c r="H28" s="54"/>
      <c r="I28" s="54"/>
      <c r="J28" s="54"/>
      <c r="M28" s="47"/>
      <c r="N28" s="94"/>
      <c r="O28" s="58" t="s">
        <v>23</v>
      </c>
      <c r="P28" s="56" t="s">
        <v>83</v>
      </c>
      <c r="Q28" s="4"/>
      <c r="R28" s="11" t="s">
        <v>21</v>
      </c>
      <c r="S28" s="9">
        <v>0</v>
      </c>
      <c r="T28" s="9">
        <v>-0.5</v>
      </c>
      <c r="U28" s="9">
        <v>0</v>
      </c>
      <c r="V28" s="19"/>
      <c r="W28" s="11" t="s">
        <v>21</v>
      </c>
      <c r="X28" s="1">
        <f>(S28*L24)+(T28*L25)+(U28*L26)</f>
        <v>-5.3078161773813949E-2</v>
      </c>
      <c r="Y28" s="176"/>
      <c r="Z28" s="16" t="s">
        <v>37</v>
      </c>
      <c r="AA28" s="16" t="s">
        <v>44</v>
      </c>
      <c r="AB28" s="16">
        <v>1</v>
      </c>
      <c r="AC28" s="16">
        <f>AB28*AB25</f>
        <v>0.5</v>
      </c>
      <c r="AD28" s="4"/>
      <c r="AE28" s="11" t="s">
        <v>21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4"/>
      <c r="AL28" s="11" t="s">
        <v>21</v>
      </c>
      <c r="AM28" s="1">
        <f>(AF28*AC26)+(AG28*AC27)+(AH28*AC28)+(AI28*AC30)+(AJ28*AC31)</f>
        <v>0</v>
      </c>
      <c r="AN28" s="176"/>
      <c r="AO28" s="15" t="s">
        <v>30</v>
      </c>
      <c r="AP28" s="15">
        <v>2</v>
      </c>
      <c r="AQ28" s="15">
        <f>1/(1+AP28)</f>
        <v>0.33333333333333331</v>
      </c>
      <c r="AR28" s="15"/>
      <c r="AS28" s="4"/>
      <c r="AT28" s="11" t="s">
        <v>21</v>
      </c>
      <c r="AU28" s="1">
        <f>AR30</f>
        <v>0.33333333333333331</v>
      </c>
      <c r="AV28" s="36"/>
      <c r="AW28" s="42" t="s">
        <v>18</v>
      </c>
      <c r="AX28" s="42">
        <f>X26+AM26++AU26</f>
        <v>-4.384986993682638E-2</v>
      </c>
      <c r="AY28" s="50"/>
    </row>
    <row r="29" spans="1:51" ht="30">
      <c r="A29" s="258"/>
      <c r="B29" s="98" t="s">
        <v>6</v>
      </c>
      <c r="C29" s="35">
        <v>3</v>
      </c>
      <c r="D29" s="4"/>
      <c r="E29" s="4"/>
      <c r="F29" s="4"/>
      <c r="G29" s="4"/>
      <c r="H29" s="4"/>
      <c r="I29" s="4"/>
      <c r="J29" s="4"/>
      <c r="M29" s="4"/>
      <c r="N29" s="94"/>
      <c r="O29" s="58" t="s">
        <v>24</v>
      </c>
      <c r="P29" s="56" t="s">
        <v>84</v>
      </c>
      <c r="Q29" s="4"/>
      <c r="R29" s="11" t="s">
        <v>23</v>
      </c>
      <c r="S29" s="9">
        <v>1</v>
      </c>
      <c r="T29" s="9">
        <v>0</v>
      </c>
      <c r="U29" s="9">
        <v>-0.5</v>
      </c>
      <c r="V29" s="19"/>
      <c r="W29" s="11" t="s">
        <v>23</v>
      </c>
      <c r="X29" s="1">
        <f>(S29*L24)+(T29*L25)+(U29*L26)</f>
        <v>0.50309674222717704</v>
      </c>
      <c r="Y29" s="176"/>
      <c r="Z29" s="31" t="s">
        <v>96</v>
      </c>
      <c r="AA29" s="31">
        <v>2</v>
      </c>
      <c r="AB29" s="31">
        <f>1/(1+AA29)</f>
        <v>0.33333333333333331</v>
      </c>
      <c r="AC29" s="31"/>
      <c r="AD29" s="4"/>
      <c r="AE29" s="11" t="s">
        <v>23</v>
      </c>
      <c r="AF29" s="28">
        <v>1</v>
      </c>
      <c r="AG29" s="28">
        <v>0</v>
      </c>
      <c r="AH29" s="28">
        <v>0</v>
      </c>
      <c r="AI29" s="28">
        <v>0</v>
      </c>
      <c r="AJ29" s="28">
        <v>1</v>
      </c>
      <c r="AK29" s="4"/>
      <c r="AL29" s="11" t="s">
        <v>23</v>
      </c>
      <c r="AM29" s="1">
        <f>(AC26*AF29)+(AG29*AC27)+(AC28*AH29)+(AI29*AC30)+(AC31*AJ29)</f>
        <v>0.83333333333333326</v>
      </c>
      <c r="AN29" s="176"/>
      <c r="AO29" s="16" t="s">
        <v>59</v>
      </c>
      <c r="AP29" s="16" t="s">
        <v>44</v>
      </c>
      <c r="AQ29" s="16">
        <v>1</v>
      </c>
      <c r="AR29" s="16">
        <f>AQ29*AQ28</f>
        <v>0.33333333333333331</v>
      </c>
      <c r="AS29" s="4"/>
      <c r="AT29" s="11" t="s">
        <v>23</v>
      </c>
      <c r="AU29" s="1">
        <f>AR32</f>
        <v>0.25</v>
      </c>
      <c r="AV29" s="36"/>
      <c r="AW29" s="41" t="s">
        <v>19</v>
      </c>
      <c r="AX29" s="41">
        <v>0</v>
      </c>
      <c r="AY29" s="50"/>
    </row>
    <row r="30" spans="1:51">
      <c r="A30" s="258"/>
      <c r="B30" s="53"/>
      <c r="C30" s="53"/>
      <c r="D30" s="53"/>
      <c r="E30" s="53"/>
      <c r="F30" s="53"/>
      <c r="G30" s="53"/>
      <c r="H30" s="53"/>
      <c r="I30" s="53"/>
      <c r="J30" s="53"/>
      <c r="M30" s="26"/>
      <c r="N30" s="94"/>
      <c r="O30" s="4"/>
      <c r="P30" s="4"/>
      <c r="Q30" s="4"/>
      <c r="R30" s="11" t="s">
        <v>24</v>
      </c>
      <c r="S30" s="9">
        <v>-0.5</v>
      </c>
      <c r="T30" s="9">
        <v>0</v>
      </c>
      <c r="U30" s="9">
        <v>1</v>
      </c>
      <c r="V30" s="19"/>
      <c r="W30" s="11" t="s">
        <v>24</v>
      </c>
      <c r="X30" s="1">
        <f>(S30*L24)+(T30*67)+(U30*L26)</f>
        <v>-5.6174904000990955E-2</v>
      </c>
      <c r="Y30" s="176"/>
      <c r="Z30" s="16" t="s">
        <v>97</v>
      </c>
      <c r="AA30" s="16" t="s">
        <v>44</v>
      </c>
      <c r="AB30" s="16">
        <v>1</v>
      </c>
      <c r="AC30" s="16">
        <f>AB30*AB29</f>
        <v>0.33333333333333331</v>
      </c>
      <c r="AD30" s="4"/>
      <c r="AE30" s="11" t="s">
        <v>24</v>
      </c>
      <c r="AF30" s="28">
        <v>-1</v>
      </c>
      <c r="AG30" s="28">
        <v>0</v>
      </c>
      <c r="AH30" s="28">
        <v>0</v>
      </c>
      <c r="AI30" s="28">
        <v>0</v>
      </c>
      <c r="AJ30" s="28">
        <v>-1</v>
      </c>
      <c r="AK30" s="4"/>
      <c r="AL30" s="11" t="s">
        <v>24</v>
      </c>
      <c r="AM30" s="1">
        <f>(AC26*AF30)+(AC27*AG30)+(AC28*AH30)+(AI30*AC30)+(AC31*AJ30)</f>
        <v>-0.83333333333333326</v>
      </c>
      <c r="AN30" s="176"/>
      <c r="AO30" s="16" t="s">
        <v>60</v>
      </c>
      <c r="AP30" s="16" t="s">
        <v>44</v>
      </c>
      <c r="AQ30" s="16">
        <v>1</v>
      </c>
      <c r="AR30" s="16">
        <f>AQ30*AQ28</f>
        <v>0.33333333333333331</v>
      </c>
      <c r="AS30" s="4"/>
      <c r="AT30" s="11" t="s">
        <v>24</v>
      </c>
      <c r="AU30" s="1">
        <f>AR33</f>
        <v>0.25</v>
      </c>
      <c r="AV30" s="36"/>
      <c r="AW30" s="42" t="s">
        <v>20</v>
      </c>
      <c r="AX30" s="42">
        <f>X27+AM27+AU27</f>
        <v>0.38641149510714728</v>
      </c>
      <c r="AY30" s="50"/>
    </row>
    <row r="31" spans="1:51" ht="15" customHeight="1">
      <c r="A31" s="258"/>
      <c r="B31" s="183" t="s">
        <v>14</v>
      </c>
      <c r="C31" s="183"/>
      <c r="D31" s="4"/>
      <c r="E31" s="35" t="s">
        <v>38</v>
      </c>
      <c r="F31" s="35" t="s">
        <v>39</v>
      </c>
      <c r="G31" s="35" t="s">
        <v>40</v>
      </c>
      <c r="H31" s="10" t="s">
        <v>41</v>
      </c>
      <c r="I31" s="10" t="s">
        <v>42</v>
      </c>
      <c r="J31" s="4"/>
      <c r="M31" s="4"/>
      <c r="N31" s="94"/>
      <c r="O31" s="156" t="s">
        <v>112</v>
      </c>
      <c r="P31" s="157"/>
      <c r="Q31" s="4"/>
      <c r="R31" s="33"/>
      <c r="S31" s="25"/>
      <c r="T31" s="25"/>
      <c r="U31" s="25"/>
      <c r="V31" s="30"/>
      <c r="W31" s="29"/>
      <c r="X31" s="29"/>
      <c r="Y31" s="176"/>
      <c r="Z31" s="16" t="s">
        <v>98</v>
      </c>
      <c r="AA31" s="16" t="s">
        <v>44</v>
      </c>
      <c r="AB31" s="16">
        <v>1</v>
      </c>
      <c r="AC31" s="16">
        <f>AB31*AB29</f>
        <v>0.33333333333333331</v>
      </c>
      <c r="AD31" s="4"/>
      <c r="AE31" s="29"/>
      <c r="AF31" s="25"/>
      <c r="AG31" s="25"/>
      <c r="AH31" s="25"/>
      <c r="AI31" s="25"/>
      <c r="AJ31" s="25"/>
      <c r="AK31" s="4"/>
      <c r="AL31" s="29"/>
      <c r="AM31" s="29"/>
      <c r="AN31" s="176"/>
      <c r="AO31" s="15" t="s">
        <v>31</v>
      </c>
      <c r="AP31" s="15">
        <v>3</v>
      </c>
      <c r="AQ31" s="15">
        <f>1/(1+AP31)</f>
        <v>0.25</v>
      </c>
      <c r="AR31" s="15"/>
      <c r="AS31" s="4"/>
      <c r="AT31" s="29"/>
      <c r="AU31" s="29"/>
      <c r="AV31" s="46"/>
      <c r="AW31" s="42" t="s">
        <v>21</v>
      </c>
      <c r="AX31" s="42">
        <f>X28+AM28+AU28</f>
        <v>0.28025517155951934</v>
      </c>
      <c r="AY31" s="50"/>
    </row>
    <row r="32" spans="1:51" ht="30">
      <c r="A32" s="258"/>
      <c r="B32" s="98" t="s">
        <v>7</v>
      </c>
      <c r="C32" s="76">
        <f>SUM(L24*C27,L25*D27,L26*E27)</f>
        <v>3.0553614930426525</v>
      </c>
      <c r="D32" s="4"/>
      <c r="E32" s="35">
        <v>1</v>
      </c>
      <c r="F32" s="35">
        <v>3</v>
      </c>
      <c r="G32" s="35">
        <v>5</v>
      </c>
      <c r="H32" s="35">
        <v>7</v>
      </c>
      <c r="I32" s="35">
        <v>9</v>
      </c>
      <c r="J32" s="4"/>
      <c r="M32" s="4"/>
      <c r="N32" s="94"/>
      <c r="O32" s="57" t="s">
        <v>99</v>
      </c>
      <c r="P32" s="56" t="s">
        <v>102</v>
      </c>
      <c r="Q32" s="4"/>
      <c r="R32" s="33"/>
      <c r="S32" s="25"/>
      <c r="T32" s="25"/>
      <c r="U32" s="25"/>
      <c r="V32" s="30"/>
      <c r="W32" s="29"/>
      <c r="X32" s="29"/>
      <c r="Y32" s="176"/>
      <c r="Z32" s="30"/>
      <c r="AA32" s="30"/>
      <c r="AB32" s="30"/>
      <c r="AC32" s="30"/>
      <c r="AD32" s="4"/>
      <c r="AE32" s="29"/>
      <c r="AF32" s="25"/>
      <c r="AG32" s="25"/>
      <c r="AH32" s="25"/>
      <c r="AI32" s="25"/>
      <c r="AJ32" s="25"/>
      <c r="AK32" s="4"/>
      <c r="AL32" s="156" t="s">
        <v>115</v>
      </c>
      <c r="AM32" s="157"/>
      <c r="AN32" s="176"/>
      <c r="AO32" s="16" t="s">
        <v>61</v>
      </c>
      <c r="AP32" s="16" t="s">
        <v>44</v>
      </c>
      <c r="AQ32" s="16">
        <v>1</v>
      </c>
      <c r="AR32" s="16">
        <f>AQ32*AQ31</f>
        <v>0.25</v>
      </c>
      <c r="AS32" s="4"/>
      <c r="AT32" s="29"/>
      <c r="AU32" s="29"/>
      <c r="AV32" s="46"/>
      <c r="AW32" s="41" t="s">
        <v>22</v>
      </c>
      <c r="AX32" s="41">
        <v>0</v>
      </c>
      <c r="AY32" s="50"/>
    </row>
    <row r="33" spans="1:51" ht="30">
      <c r="A33" s="258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26"/>
      <c r="N33" s="94"/>
      <c r="O33" s="57" t="s">
        <v>100</v>
      </c>
      <c r="P33" s="56" t="s">
        <v>103</v>
      </c>
      <c r="Q33" s="4"/>
      <c r="R33" s="4"/>
      <c r="S33" s="18"/>
      <c r="T33" s="18"/>
      <c r="U33" s="18"/>
      <c r="V33" s="19"/>
      <c r="W33" s="4"/>
      <c r="X33" s="4"/>
      <c r="Y33" s="176"/>
      <c r="Z33" s="30"/>
      <c r="AA33" s="30"/>
      <c r="AB33" s="30"/>
      <c r="AC33" s="30"/>
      <c r="AD33" s="4"/>
      <c r="AE33" s="29"/>
      <c r="AF33" s="25"/>
      <c r="AG33" s="25"/>
      <c r="AH33" s="25"/>
      <c r="AI33" s="25"/>
      <c r="AJ33" s="25"/>
      <c r="AK33" s="4"/>
      <c r="AL33" s="58" t="s">
        <v>34</v>
      </c>
      <c r="AM33" s="56" t="s">
        <v>87</v>
      </c>
      <c r="AN33" s="176"/>
      <c r="AO33" s="16" t="s">
        <v>62</v>
      </c>
      <c r="AP33" s="16" t="s">
        <v>44</v>
      </c>
      <c r="AQ33" s="16">
        <v>1</v>
      </c>
      <c r="AR33" s="16">
        <f>AQ33*AQ31</f>
        <v>0.25</v>
      </c>
      <c r="AS33" s="4"/>
      <c r="AT33" s="29"/>
      <c r="AU33" s="29"/>
      <c r="AV33" s="46"/>
      <c r="AW33" s="42" t="s">
        <v>23</v>
      </c>
      <c r="AX33" s="42">
        <f>X29+AM29+AU29</f>
        <v>1.5864300755605103</v>
      </c>
      <c r="AY33" s="50"/>
    </row>
    <row r="34" spans="1:51" ht="30" customHeight="1">
      <c r="A34" s="258"/>
      <c r="B34" s="185" t="s">
        <v>11</v>
      </c>
      <c r="C34" s="186"/>
      <c r="D34" s="6" t="s">
        <v>12</v>
      </c>
      <c r="E34" s="6">
        <v>1</v>
      </c>
      <c r="F34" s="6">
        <v>2</v>
      </c>
      <c r="G34" s="6">
        <v>3</v>
      </c>
      <c r="H34" s="6">
        <v>4</v>
      </c>
      <c r="I34" s="6">
        <v>5</v>
      </c>
      <c r="J34" s="6">
        <v>6</v>
      </c>
      <c r="K34" s="6">
        <v>7</v>
      </c>
      <c r="L34" s="6">
        <v>9</v>
      </c>
      <c r="M34" s="6">
        <v>10</v>
      </c>
      <c r="N34" s="94"/>
      <c r="O34" s="57" t="s">
        <v>101</v>
      </c>
      <c r="P34" s="56" t="s">
        <v>104</v>
      </c>
      <c r="Q34" s="4"/>
      <c r="R34" s="4"/>
      <c r="S34" s="18"/>
      <c r="T34" s="18"/>
      <c r="U34" s="18"/>
      <c r="V34" s="4"/>
      <c r="W34" s="4"/>
      <c r="X34" s="4"/>
      <c r="Y34" s="176"/>
      <c r="AB34" s="30"/>
      <c r="AC34" s="30"/>
      <c r="AD34" s="4"/>
      <c r="AE34" s="29"/>
      <c r="AF34" s="25"/>
      <c r="AG34" s="25"/>
      <c r="AH34" s="25"/>
      <c r="AI34" s="25"/>
      <c r="AJ34" s="25"/>
      <c r="AK34" s="4"/>
      <c r="AL34" s="103" t="s">
        <v>35</v>
      </c>
      <c r="AM34" s="84" t="s">
        <v>88</v>
      </c>
      <c r="AN34" s="176"/>
      <c r="AO34" s="19"/>
      <c r="AP34" s="19"/>
      <c r="AQ34" s="19"/>
      <c r="AR34" s="19"/>
      <c r="AS34" s="4"/>
      <c r="AT34" s="29"/>
      <c r="AU34" s="29"/>
      <c r="AV34" s="46"/>
      <c r="AW34" s="42" t="s">
        <v>24</v>
      </c>
      <c r="AX34" s="42">
        <f>X30+AM30+AU30</f>
        <v>-0.63950823733432416</v>
      </c>
      <c r="AY34" s="50"/>
    </row>
    <row r="35" spans="1:51">
      <c r="A35" s="258"/>
      <c r="B35" s="187"/>
      <c r="C35" s="188"/>
      <c r="D35" s="6" t="s">
        <v>13</v>
      </c>
      <c r="E35" s="35">
        <v>0</v>
      </c>
      <c r="F35" s="35">
        <v>0</v>
      </c>
      <c r="G35" s="35">
        <v>0.57999999999999996</v>
      </c>
      <c r="H35" s="35">
        <v>0.9</v>
      </c>
      <c r="I35" s="35">
        <v>1.1200000000000001</v>
      </c>
      <c r="J35" s="35">
        <v>1.24</v>
      </c>
      <c r="K35" s="35">
        <v>1.32</v>
      </c>
      <c r="L35" s="35">
        <v>1.46</v>
      </c>
      <c r="M35" s="35">
        <v>1.49</v>
      </c>
      <c r="N35" s="94"/>
      <c r="Q35" s="4"/>
      <c r="R35" s="4"/>
      <c r="S35" s="18"/>
      <c r="T35" s="18"/>
      <c r="U35" s="18"/>
      <c r="V35" s="4"/>
      <c r="W35" s="4"/>
      <c r="X35" s="4"/>
      <c r="Y35" s="176"/>
      <c r="AB35" s="30"/>
      <c r="AC35" s="30"/>
      <c r="AD35" s="4"/>
      <c r="AE35" s="29"/>
      <c r="AF35" s="25"/>
      <c r="AG35" s="25"/>
      <c r="AH35" s="25"/>
      <c r="AI35" s="25"/>
      <c r="AJ35" s="25"/>
      <c r="AK35" s="4"/>
      <c r="AL35" s="103" t="s">
        <v>36</v>
      </c>
      <c r="AM35" s="84" t="s">
        <v>89</v>
      </c>
      <c r="AN35" s="176"/>
      <c r="AO35" s="30"/>
      <c r="AP35" s="30"/>
      <c r="AQ35" s="30"/>
      <c r="AR35" s="30"/>
      <c r="AS35" s="4"/>
      <c r="AT35" s="29"/>
      <c r="AU35" s="29"/>
      <c r="AV35" s="46"/>
      <c r="AW35" s="41" t="s">
        <v>25</v>
      </c>
      <c r="AX35" s="41">
        <v>0</v>
      </c>
      <c r="AY35" s="50"/>
    </row>
    <row r="36" spans="1:51" ht="15" customHeight="1">
      <c r="A36" s="258"/>
      <c r="B36" s="189" t="s">
        <v>9</v>
      </c>
      <c r="C36" s="190"/>
      <c r="D36" s="7">
        <v>0.57999999999999996</v>
      </c>
      <c r="E36" s="191"/>
      <c r="F36" s="192"/>
      <c r="G36" s="192"/>
      <c r="H36" s="192"/>
      <c r="I36" s="192"/>
      <c r="J36" s="192"/>
      <c r="K36" s="48"/>
      <c r="L36" s="48"/>
      <c r="M36" s="48"/>
      <c r="N36" s="94"/>
      <c r="Q36" s="4"/>
      <c r="R36" s="4"/>
      <c r="S36" s="18"/>
      <c r="T36" s="18"/>
      <c r="U36" s="18"/>
      <c r="V36" s="4"/>
      <c r="W36" s="4"/>
      <c r="X36" s="4"/>
      <c r="Y36" s="176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103" t="s">
        <v>37</v>
      </c>
      <c r="AM36" s="84" t="s">
        <v>90</v>
      </c>
      <c r="AN36" s="176"/>
      <c r="AO36" s="156" t="s">
        <v>113</v>
      </c>
      <c r="AP36" s="157"/>
      <c r="AQ36" s="4"/>
      <c r="AR36" s="4"/>
      <c r="AS36" s="4"/>
      <c r="AT36" s="4"/>
      <c r="AU36" s="4"/>
      <c r="AV36" s="46"/>
      <c r="AW36" s="4"/>
      <c r="AX36" s="4"/>
      <c r="AY36" s="50"/>
    </row>
    <row r="37" spans="1:51" ht="30">
      <c r="A37" s="258"/>
      <c r="B37" s="52"/>
      <c r="C37" s="52"/>
      <c r="D37" s="52"/>
      <c r="E37" s="52"/>
      <c r="H37" s="52"/>
      <c r="I37" s="52"/>
      <c r="J37" s="52"/>
      <c r="K37" s="52"/>
      <c r="L37" s="52"/>
      <c r="M37" s="47"/>
      <c r="N37" s="94"/>
      <c r="Q37" s="4"/>
      <c r="R37" s="4"/>
      <c r="S37" s="18"/>
      <c r="T37" s="18"/>
      <c r="U37" s="18"/>
      <c r="V37" s="4"/>
      <c r="W37" s="4"/>
      <c r="X37" s="4"/>
      <c r="Y37" s="176"/>
      <c r="Z37" s="4"/>
      <c r="AC37" s="4"/>
      <c r="AD37" s="4"/>
      <c r="AE37" s="4"/>
      <c r="AF37" s="4"/>
      <c r="AG37" s="4"/>
      <c r="AH37" s="4"/>
      <c r="AI37" s="4"/>
      <c r="AJ37" s="4"/>
      <c r="AK37" s="4"/>
      <c r="AL37" s="58" t="s">
        <v>96</v>
      </c>
      <c r="AM37" s="56" t="s">
        <v>91</v>
      </c>
      <c r="AN37" s="176"/>
      <c r="AO37" s="44" t="s">
        <v>29</v>
      </c>
      <c r="AP37" s="44" t="s">
        <v>76</v>
      </c>
      <c r="AQ37" s="4"/>
      <c r="AR37" s="4"/>
      <c r="AS37" s="4"/>
      <c r="AT37" s="4"/>
      <c r="AU37" s="4"/>
      <c r="AV37" s="46"/>
      <c r="AW37" s="4"/>
      <c r="AX37" s="4"/>
      <c r="AY37" s="50"/>
    </row>
    <row r="38" spans="1:51" ht="30" customHeight="1">
      <c r="A38" s="258"/>
      <c r="B38" s="161" t="s">
        <v>15</v>
      </c>
      <c r="C38" s="161"/>
      <c r="D38" s="161"/>
      <c r="E38" s="4"/>
      <c r="H38" s="4"/>
      <c r="I38" s="4"/>
      <c r="J38" s="4"/>
      <c r="K38" s="4"/>
      <c r="L38" s="4"/>
      <c r="M38" s="4"/>
      <c r="N38" s="94"/>
      <c r="Q38" s="4"/>
      <c r="R38" s="4"/>
      <c r="S38" s="18"/>
      <c r="T38" s="18"/>
      <c r="U38" s="18"/>
      <c r="V38" s="4"/>
      <c r="W38" s="4"/>
      <c r="X38" s="4"/>
      <c r="Y38" s="176"/>
      <c r="Z38" s="227" t="s">
        <v>182</v>
      </c>
      <c r="AA38" s="228"/>
      <c r="AC38" s="4"/>
      <c r="AD38" s="4"/>
      <c r="AE38" s="4"/>
      <c r="AF38" s="4"/>
      <c r="AG38" s="4"/>
      <c r="AH38" s="4"/>
      <c r="AI38" s="4"/>
      <c r="AJ38" s="4"/>
      <c r="AK38" s="4"/>
      <c r="AL38" s="103" t="s">
        <v>97</v>
      </c>
      <c r="AM38" s="84" t="s">
        <v>92</v>
      </c>
      <c r="AN38" s="176"/>
      <c r="AO38" s="44" t="s">
        <v>30</v>
      </c>
      <c r="AP38" s="44" t="s">
        <v>79</v>
      </c>
      <c r="AQ38" s="4"/>
      <c r="AR38" s="4"/>
      <c r="AS38" s="4"/>
      <c r="AT38" s="4"/>
      <c r="AU38" s="4"/>
      <c r="AV38" s="46"/>
      <c r="AW38" s="4"/>
      <c r="AX38" s="4"/>
      <c r="AY38" s="50"/>
    </row>
    <row r="39" spans="1:51" ht="30">
      <c r="A39" s="258"/>
      <c r="B39" s="5" t="s">
        <v>10</v>
      </c>
      <c r="C39" s="8">
        <f>(C32-3)/3</f>
        <v>1.8453831014217492E-2</v>
      </c>
      <c r="D39" s="77">
        <f>C39*100</f>
        <v>1.8453831014217492</v>
      </c>
      <c r="E39" s="4"/>
      <c r="H39" s="4"/>
      <c r="I39" s="4"/>
      <c r="J39" s="4"/>
      <c r="K39" s="4"/>
      <c r="L39" s="4"/>
      <c r="M39" s="4"/>
      <c r="N39" s="94"/>
      <c r="Q39" s="4"/>
      <c r="R39" s="4"/>
      <c r="S39" s="18"/>
      <c r="T39" s="18"/>
      <c r="U39" s="18"/>
      <c r="V39" s="4"/>
      <c r="W39" s="4"/>
      <c r="X39" s="4"/>
      <c r="Y39" s="176"/>
      <c r="Z39" s="225" t="s">
        <v>268</v>
      </c>
      <c r="AA39" s="226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103" t="s">
        <v>98</v>
      </c>
      <c r="AM39" s="84" t="s">
        <v>93</v>
      </c>
      <c r="AN39" s="176"/>
      <c r="AO39" s="44" t="s">
        <v>31</v>
      </c>
      <c r="AP39" s="44" t="s">
        <v>82</v>
      </c>
      <c r="AQ39" s="4"/>
      <c r="AR39" s="4"/>
      <c r="AS39" s="4"/>
      <c r="AT39" s="4"/>
      <c r="AU39" s="4"/>
      <c r="AV39" s="46"/>
      <c r="AW39" s="4"/>
      <c r="AX39" s="4"/>
      <c r="AY39" s="50"/>
    </row>
    <row r="40" spans="1:51">
      <c r="A40" s="259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96"/>
      <c r="N40" s="49"/>
      <c r="O40" s="96"/>
      <c r="P40" s="96"/>
      <c r="Q40" s="96"/>
      <c r="R40" s="96"/>
      <c r="S40" s="79"/>
      <c r="T40" s="79"/>
      <c r="U40" s="79"/>
      <c r="V40" s="96"/>
      <c r="W40" s="96"/>
      <c r="X40" s="96"/>
      <c r="Y40" s="177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51"/>
    </row>
    <row r="42" spans="1:51" ht="20">
      <c r="A42" s="257"/>
      <c r="B42" s="168" t="s">
        <v>160</v>
      </c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9"/>
    </row>
    <row r="43" spans="1:51" ht="20">
      <c r="A43" s="258"/>
      <c r="B43" s="35" t="s">
        <v>0</v>
      </c>
      <c r="C43" s="35" t="s">
        <v>1</v>
      </c>
      <c r="D43" s="35" t="s">
        <v>2</v>
      </c>
      <c r="E43" s="35" t="s">
        <v>3</v>
      </c>
      <c r="F43" s="170" t="s">
        <v>8</v>
      </c>
      <c r="G43" s="35" t="s">
        <v>0</v>
      </c>
      <c r="H43" s="35" t="s">
        <v>1</v>
      </c>
      <c r="I43" s="35" t="s">
        <v>2</v>
      </c>
      <c r="J43" s="35" t="s">
        <v>3</v>
      </c>
      <c r="K43" s="35" t="s">
        <v>4</v>
      </c>
      <c r="L43" s="10" t="s">
        <v>5</v>
      </c>
      <c r="M43" s="23"/>
      <c r="N43" s="94"/>
      <c r="O43" s="156" t="s">
        <v>114</v>
      </c>
      <c r="P43" s="157"/>
      <c r="Q43" s="3"/>
      <c r="R43" s="171" t="s">
        <v>46</v>
      </c>
      <c r="S43" s="172"/>
      <c r="T43" s="172"/>
      <c r="U43" s="173"/>
      <c r="V43" s="3"/>
      <c r="W43" s="174" t="s">
        <v>52</v>
      </c>
      <c r="X43" s="175"/>
      <c r="Y43" s="176"/>
      <c r="Z43" s="178" t="s">
        <v>48</v>
      </c>
      <c r="AA43" s="179"/>
      <c r="AB43" s="179"/>
      <c r="AC43" s="180"/>
      <c r="AD43" s="3"/>
      <c r="AE43" s="178" t="s">
        <v>54</v>
      </c>
      <c r="AF43" s="179"/>
      <c r="AG43" s="179"/>
      <c r="AH43" s="179"/>
      <c r="AI43" s="179"/>
      <c r="AJ43" s="180"/>
      <c r="AK43" s="3"/>
      <c r="AL43" s="174" t="s">
        <v>55</v>
      </c>
      <c r="AM43" s="175"/>
      <c r="AN43" s="176"/>
      <c r="AO43" s="178" t="s">
        <v>49</v>
      </c>
      <c r="AP43" s="179"/>
      <c r="AQ43" s="179"/>
      <c r="AR43" s="180"/>
      <c r="AS43" s="4"/>
      <c r="AT43" s="174" t="s">
        <v>51</v>
      </c>
      <c r="AU43" s="175"/>
      <c r="AV43" s="36"/>
      <c r="AW43" s="174" t="s">
        <v>27</v>
      </c>
      <c r="AX43" s="175"/>
      <c r="AY43" s="50"/>
    </row>
    <row r="44" spans="1:51" ht="30">
      <c r="A44" s="258"/>
      <c r="B44" s="35" t="s">
        <v>1</v>
      </c>
      <c r="C44" s="2">
        <v>1</v>
      </c>
      <c r="D44" s="37">
        <f>1/C45</f>
        <v>0.33333333333333331</v>
      </c>
      <c r="E44" s="37">
        <v>3</v>
      </c>
      <c r="F44" s="170"/>
      <c r="G44" s="35" t="s">
        <v>1</v>
      </c>
      <c r="H44" s="38">
        <f>C44/C47</f>
        <v>0.23076923076923078</v>
      </c>
      <c r="I44" s="37">
        <f>D44/D47</f>
        <v>0.21739130434782608</v>
      </c>
      <c r="J44" s="37">
        <f>E44/E47</f>
        <v>0.33333333333333331</v>
      </c>
      <c r="K44" s="37">
        <f>SUM(H44:J44)</f>
        <v>0.78149386845039026</v>
      </c>
      <c r="L44" s="2">
        <f>K44/C49</f>
        <v>0.26049795615013011</v>
      </c>
      <c r="M44" s="24"/>
      <c r="N44" s="94"/>
      <c r="O44" s="58" t="s">
        <v>17</v>
      </c>
      <c r="P44" s="56" t="s">
        <v>78</v>
      </c>
      <c r="Q44" s="18"/>
      <c r="R44" s="17" t="s">
        <v>26</v>
      </c>
      <c r="S44" s="35" t="s">
        <v>1</v>
      </c>
      <c r="T44" s="35" t="s">
        <v>2</v>
      </c>
      <c r="U44" s="35" t="s">
        <v>3</v>
      </c>
      <c r="V44" s="13"/>
      <c r="W44" s="32" t="s">
        <v>26</v>
      </c>
      <c r="X44" s="97" t="s">
        <v>53</v>
      </c>
      <c r="Y44" s="176"/>
      <c r="Z44" s="35" t="s">
        <v>32</v>
      </c>
      <c r="AA44" s="98" t="s">
        <v>47</v>
      </c>
      <c r="AB44" s="178" t="s">
        <v>43</v>
      </c>
      <c r="AC44" s="180"/>
      <c r="AD44" s="4"/>
      <c r="AE44" s="10" t="s">
        <v>26</v>
      </c>
      <c r="AF44" s="35" t="s">
        <v>35</v>
      </c>
      <c r="AG44" s="35" t="s">
        <v>36</v>
      </c>
      <c r="AH44" s="35" t="s">
        <v>37</v>
      </c>
      <c r="AI44" s="35" t="s">
        <v>97</v>
      </c>
      <c r="AJ44" s="35" t="s">
        <v>98</v>
      </c>
      <c r="AK44" s="4"/>
      <c r="AL44" s="10" t="s">
        <v>26</v>
      </c>
      <c r="AM44" s="97" t="s">
        <v>53</v>
      </c>
      <c r="AN44" s="176"/>
      <c r="AO44" s="10" t="s">
        <v>28</v>
      </c>
      <c r="AP44" s="10" t="s">
        <v>47</v>
      </c>
      <c r="AQ44" s="181" t="s">
        <v>43</v>
      </c>
      <c r="AR44" s="182"/>
      <c r="AS44" s="4"/>
      <c r="AT44" s="35" t="s">
        <v>26</v>
      </c>
      <c r="AU44" s="97" t="s">
        <v>53</v>
      </c>
      <c r="AV44" s="36"/>
      <c r="AW44" s="98" t="s">
        <v>26</v>
      </c>
      <c r="AX44" s="98" t="s">
        <v>50</v>
      </c>
      <c r="AY44" s="50"/>
    </row>
    <row r="45" spans="1:51">
      <c r="A45" s="258"/>
      <c r="B45" s="35" t="s">
        <v>2</v>
      </c>
      <c r="C45" s="37">
        <v>3</v>
      </c>
      <c r="D45" s="2">
        <v>1</v>
      </c>
      <c r="E45" s="37">
        <v>5</v>
      </c>
      <c r="F45" s="170"/>
      <c r="G45" s="35" t="s">
        <v>2</v>
      </c>
      <c r="H45" s="37">
        <f>C45/C47</f>
        <v>0.6923076923076924</v>
      </c>
      <c r="I45" s="38">
        <f>D45/D47</f>
        <v>0.65217391304347827</v>
      </c>
      <c r="J45" s="37">
        <f>E45/E47</f>
        <v>0.55555555555555558</v>
      </c>
      <c r="K45" s="37">
        <f>SUM(H45:J45)</f>
        <v>1.9000371609067261</v>
      </c>
      <c r="L45" s="2">
        <f>K45/C49</f>
        <v>0.63334572030224201</v>
      </c>
      <c r="M45" s="24"/>
      <c r="N45" s="94"/>
      <c r="O45" s="58" t="s">
        <v>18</v>
      </c>
      <c r="P45" s="56" t="s">
        <v>77</v>
      </c>
      <c r="Q45" s="18"/>
      <c r="R45" s="11" t="s">
        <v>17</v>
      </c>
      <c r="S45" s="9">
        <v>1</v>
      </c>
      <c r="T45" s="9">
        <v>-0.5</v>
      </c>
      <c r="U45" s="9">
        <v>0</v>
      </c>
      <c r="V45" s="3"/>
      <c r="W45" s="11" t="s">
        <v>17</v>
      </c>
      <c r="X45" s="1">
        <f>(S45*L44)+(T45*L45)+(U45*L46)</f>
        <v>-5.61749040009909E-2</v>
      </c>
      <c r="Y45" s="176"/>
      <c r="Z45" s="15" t="s">
        <v>34</v>
      </c>
      <c r="AA45" s="15">
        <v>1</v>
      </c>
      <c r="AB45" s="15">
        <f>1/(1+AA45)</f>
        <v>0.5</v>
      </c>
      <c r="AC45" s="15"/>
      <c r="AD45" s="4"/>
      <c r="AE45" s="11" t="s">
        <v>17</v>
      </c>
      <c r="AF45" s="28">
        <v>1</v>
      </c>
      <c r="AG45" s="28">
        <v>0</v>
      </c>
      <c r="AH45" s="28">
        <v>0</v>
      </c>
      <c r="AI45" s="28">
        <v>0</v>
      </c>
      <c r="AJ45" s="28">
        <v>1</v>
      </c>
      <c r="AK45" s="4"/>
      <c r="AL45" s="11" t="s">
        <v>17</v>
      </c>
      <c r="AM45" s="1">
        <f>(AF45*AC46)+(AG45*AC47)+(AC48*AH45)+(AI45*AC50)+(AC51*AJ45)</f>
        <v>0.83333333333333326</v>
      </c>
      <c r="AN45" s="176"/>
      <c r="AO45" s="15" t="s">
        <v>29</v>
      </c>
      <c r="AP45" s="15">
        <v>1</v>
      </c>
      <c r="AQ45" s="15">
        <f>1/(1+AP45)</f>
        <v>0.5</v>
      </c>
      <c r="AR45" s="15"/>
      <c r="AS45" s="4"/>
      <c r="AT45" s="11" t="s">
        <v>17</v>
      </c>
      <c r="AU45" s="1">
        <f>AR46</f>
        <v>0.5</v>
      </c>
      <c r="AV45" s="36"/>
      <c r="AW45" s="40" t="s">
        <v>63</v>
      </c>
      <c r="AX45" s="40">
        <v>0</v>
      </c>
      <c r="AY45" s="50"/>
    </row>
    <row r="46" spans="1:51" ht="30">
      <c r="A46" s="258"/>
      <c r="B46" s="35" t="s">
        <v>3</v>
      </c>
      <c r="C46" s="37">
        <f>1/E44</f>
        <v>0.33333333333333331</v>
      </c>
      <c r="D46" s="37">
        <f>1/E45</f>
        <v>0.2</v>
      </c>
      <c r="E46" s="2">
        <v>1</v>
      </c>
      <c r="F46" s="170"/>
      <c r="G46" s="35" t="s">
        <v>3</v>
      </c>
      <c r="H46" s="37">
        <f>C46/C47</f>
        <v>7.6923076923076927E-2</v>
      </c>
      <c r="I46" s="37">
        <f>D46/D47</f>
        <v>0.13043478260869568</v>
      </c>
      <c r="J46" s="38">
        <f>E46/E47</f>
        <v>0.1111111111111111</v>
      </c>
      <c r="K46" s="37">
        <f>SUM(H46:J46)</f>
        <v>0.31846897064288371</v>
      </c>
      <c r="L46" s="2">
        <f>K46/C49</f>
        <v>0.1061563235476279</v>
      </c>
      <c r="M46" s="24"/>
      <c r="N46" s="94"/>
      <c r="O46" s="58" t="s">
        <v>20</v>
      </c>
      <c r="P46" s="56" t="s">
        <v>80</v>
      </c>
      <c r="Q46" s="18"/>
      <c r="R46" s="11" t="s">
        <v>18</v>
      </c>
      <c r="S46" s="9">
        <v>-0.5</v>
      </c>
      <c r="T46" s="9">
        <v>1</v>
      </c>
      <c r="U46" s="9">
        <v>0</v>
      </c>
      <c r="V46" s="19"/>
      <c r="W46" s="11" t="s">
        <v>18</v>
      </c>
      <c r="X46" s="1">
        <f>(S46*L44)+(T46*L45)+(U46*L46)</f>
        <v>0.50309674222717693</v>
      </c>
      <c r="Y46" s="176"/>
      <c r="Z46" s="16" t="s">
        <v>35</v>
      </c>
      <c r="AA46" s="16" t="s">
        <v>44</v>
      </c>
      <c r="AB46" s="16">
        <v>1</v>
      </c>
      <c r="AC46" s="16">
        <f>AB46*AB45</f>
        <v>0.5</v>
      </c>
      <c r="AD46" s="4"/>
      <c r="AE46" s="11" t="s">
        <v>18</v>
      </c>
      <c r="AF46" s="28">
        <v>-1</v>
      </c>
      <c r="AG46" s="28">
        <v>0</v>
      </c>
      <c r="AH46" s="28">
        <v>1</v>
      </c>
      <c r="AI46" s="28">
        <v>0</v>
      </c>
      <c r="AJ46" s="28">
        <v>-1</v>
      </c>
      <c r="AK46" s="4"/>
      <c r="AL46" s="11" t="s">
        <v>18</v>
      </c>
      <c r="AM46" s="1">
        <f>(AF46*AC46)+(AG46*AC47)+(AC48*AH46)+(AI46*AC50)+(AC51*AJ46)</f>
        <v>-0.33333333333333331</v>
      </c>
      <c r="AN46" s="176"/>
      <c r="AO46" s="16" t="s">
        <v>45</v>
      </c>
      <c r="AP46" s="16" t="s">
        <v>44</v>
      </c>
      <c r="AQ46" s="16">
        <v>1</v>
      </c>
      <c r="AR46" s="16">
        <f>AQ46*AQ45</f>
        <v>0.5</v>
      </c>
      <c r="AS46" s="4"/>
      <c r="AT46" s="11" t="s">
        <v>18</v>
      </c>
      <c r="AU46" s="1">
        <f>AR47</f>
        <v>0.5</v>
      </c>
      <c r="AV46" s="36"/>
      <c r="AW46" s="40" t="s">
        <v>16</v>
      </c>
      <c r="AX46" s="41">
        <v>0</v>
      </c>
      <c r="AY46" s="50"/>
    </row>
    <row r="47" spans="1:51">
      <c r="A47" s="258"/>
      <c r="B47" s="97" t="s">
        <v>4</v>
      </c>
      <c r="C47" s="39">
        <f>SUM(C44:C46)</f>
        <v>4.333333333333333</v>
      </c>
      <c r="D47" s="39">
        <f>SUM(D44:D46)</f>
        <v>1.5333333333333332</v>
      </c>
      <c r="E47" s="39">
        <f>SUM(E44:E46)</f>
        <v>9</v>
      </c>
      <c r="F47" s="170"/>
      <c r="G47" s="97" t="s">
        <v>4</v>
      </c>
      <c r="H47" s="39">
        <f>SUM(H44:H46)</f>
        <v>1</v>
      </c>
      <c r="I47" s="39">
        <f>SUM(I44:I46)</f>
        <v>1</v>
      </c>
      <c r="J47" s="39">
        <f>SUM(J44:J46)</f>
        <v>1</v>
      </c>
      <c r="K47" s="39">
        <f>SUM(K44:K46)</f>
        <v>3</v>
      </c>
      <c r="L47" s="39">
        <f>SUM(L44:L46)</f>
        <v>1</v>
      </c>
      <c r="M47" s="25"/>
      <c r="N47" s="94"/>
      <c r="O47" s="58" t="s">
        <v>21</v>
      </c>
      <c r="P47" s="56" t="s">
        <v>81</v>
      </c>
      <c r="Q47" s="18"/>
      <c r="R47" s="11" t="s">
        <v>20</v>
      </c>
      <c r="S47" s="9">
        <v>0</v>
      </c>
      <c r="T47" s="9">
        <v>0.5</v>
      </c>
      <c r="U47" s="9">
        <v>0</v>
      </c>
      <c r="V47" s="19"/>
      <c r="W47" s="11" t="s">
        <v>20</v>
      </c>
      <c r="X47" s="1">
        <f>(S47*L44)+(T47*L45)+(U47*L46)</f>
        <v>0.31667286015112101</v>
      </c>
      <c r="Y47" s="176"/>
      <c r="Z47" s="16" t="s">
        <v>36</v>
      </c>
      <c r="AA47" s="16" t="s">
        <v>44</v>
      </c>
      <c r="AB47" s="16">
        <v>1</v>
      </c>
      <c r="AC47" s="16">
        <f>AB47*AB45</f>
        <v>0.5</v>
      </c>
      <c r="AD47" s="4"/>
      <c r="AE47" s="11" t="s">
        <v>20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4"/>
      <c r="AL47" s="11" t="s">
        <v>20</v>
      </c>
      <c r="AM47" s="1">
        <f>(AF47*AC46)+(AG47*AC47)+(AH47*AC48)+(AI47*AC50)+(AJ47*AC51)</f>
        <v>0</v>
      </c>
      <c r="AN47" s="176"/>
      <c r="AO47" s="16" t="s">
        <v>58</v>
      </c>
      <c r="AP47" s="16" t="s">
        <v>44</v>
      </c>
      <c r="AQ47" s="16">
        <v>1</v>
      </c>
      <c r="AR47" s="16">
        <f>AQ47*AQ45</f>
        <v>0.5</v>
      </c>
      <c r="AS47" s="4"/>
      <c r="AT47" s="11" t="s">
        <v>20</v>
      </c>
      <c r="AU47" s="1">
        <f>AR49</f>
        <v>0.33333333333333331</v>
      </c>
      <c r="AV47" s="36"/>
      <c r="AW47" s="42" t="s">
        <v>17</v>
      </c>
      <c r="AX47" s="42">
        <f>X45+AM45+AU45</f>
        <v>1.2771584293323424</v>
      </c>
      <c r="AY47" s="50"/>
    </row>
    <row r="48" spans="1:51" ht="45">
      <c r="A48" s="258"/>
      <c r="B48" s="54"/>
      <c r="C48" s="54"/>
      <c r="D48" s="54"/>
      <c r="E48" s="54"/>
      <c r="F48" s="54"/>
      <c r="G48" s="54"/>
      <c r="H48" s="54"/>
      <c r="I48" s="54"/>
      <c r="J48" s="54"/>
      <c r="M48" s="47"/>
      <c r="N48" s="94"/>
      <c r="O48" s="58" t="s">
        <v>23</v>
      </c>
      <c r="P48" s="56" t="s">
        <v>83</v>
      </c>
      <c r="Q48" s="4"/>
      <c r="R48" s="11" t="s">
        <v>21</v>
      </c>
      <c r="S48" s="9">
        <v>0</v>
      </c>
      <c r="T48" s="9">
        <v>-0.5</v>
      </c>
      <c r="U48" s="9">
        <v>0</v>
      </c>
      <c r="V48" s="19"/>
      <c r="W48" s="11" t="s">
        <v>21</v>
      </c>
      <c r="X48" s="1">
        <f>(S48*L44)+(T48*L45)+(U48*L46)</f>
        <v>-0.31667286015112101</v>
      </c>
      <c r="Y48" s="176"/>
      <c r="Z48" s="16" t="s">
        <v>37</v>
      </c>
      <c r="AA48" s="16" t="s">
        <v>44</v>
      </c>
      <c r="AB48" s="16">
        <v>1</v>
      </c>
      <c r="AC48" s="16">
        <f>AB48*AB45</f>
        <v>0.5</v>
      </c>
      <c r="AD48" s="4"/>
      <c r="AE48" s="11" t="s">
        <v>21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4"/>
      <c r="AL48" s="11" t="s">
        <v>21</v>
      </c>
      <c r="AM48" s="1">
        <f>(AF48*AC46)+(AG48*AC47)+(AH48*AC48)+(AI48*AC50)+(AJ48*AC51)</f>
        <v>0</v>
      </c>
      <c r="AN48" s="176"/>
      <c r="AO48" s="15" t="s">
        <v>30</v>
      </c>
      <c r="AP48" s="15">
        <v>2</v>
      </c>
      <c r="AQ48" s="15">
        <f>1/(1+AP48)</f>
        <v>0.33333333333333331</v>
      </c>
      <c r="AR48" s="15"/>
      <c r="AS48" s="4"/>
      <c r="AT48" s="11" t="s">
        <v>21</v>
      </c>
      <c r="AU48" s="1">
        <f>AR50</f>
        <v>0.33333333333333331</v>
      </c>
      <c r="AV48" s="36"/>
      <c r="AW48" s="42" t="s">
        <v>18</v>
      </c>
      <c r="AX48" s="42">
        <f>X46+AM46++AU46</f>
        <v>0.66976340889384356</v>
      </c>
      <c r="AY48" s="50"/>
    </row>
    <row r="49" spans="1:51" ht="30">
      <c r="A49" s="258"/>
      <c r="B49" s="98" t="s">
        <v>6</v>
      </c>
      <c r="C49" s="35">
        <v>3</v>
      </c>
      <c r="D49" s="4"/>
      <c r="E49" s="4"/>
      <c r="F49" s="4"/>
      <c r="G49" s="4"/>
      <c r="H49" s="4"/>
      <c r="I49" s="4"/>
      <c r="J49" s="4"/>
      <c r="M49" s="4"/>
      <c r="N49" s="94"/>
      <c r="O49" s="58" t="s">
        <v>24</v>
      </c>
      <c r="P49" s="56" t="s">
        <v>84</v>
      </c>
      <c r="Q49" s="4"/>
      <c r="R49" s="11" t="s">
        <v>23</v>
      </c>
      <c r="S49" s="9">
        <v>1</v>
      </c>
      <c r="T49" s="9">
        <v>0</v>
      </c>
      <c r="U49" s="9">
        <v>-0.5</v>
      </c>
      <c r="V49" s="19"/>
      <c r="W49" s="11" t="s">
        <v>23</v>
      </c>
      <c r="X49" s="1">
        <f>(S49*L44)+(T49*L45)+(U49*L46)</f>
        <v>0.20741979437631616</v>
      </c>
      <c r="Y49" s="176"/>
      <c r="Z49" s="31" t="s">
        <v>96</v>
      </c>
      <c r="AA49" s="31">
        <v>2</v>
      </c>
      <c r="AB49" s="31">
        <f>1/(1+AA49)</f>
        <v>0.33333333333333331</v>
      </c>
      <c r="AC49" s="31"/>
      <c r="AD49" s="4"/>
      <c r="AE49" s="11" t="s">
        <v>23</v>
      </c>
      <c r="AF49" s="28">
        <v>1</v>
      </c>
      <c r="AG49" s="28">
        <v>0</v>
      </c>
      <c r="AH49" s="28">
        <v>0</v>
      </c>
      <c r="AI49" s="28">
        <v>0</v>
      </c>
      <c r="AJ49" s="28">
        <v>1</v>
      </c>
      <c r="AK49" s="4"/>
      <c r="AL49" s="11" t="s">
        <v>23</v>
      </c>
      <c r="AM49" s="1">
        <f>(AC46*AF49)+(AG49*AC47)+(AC48*AH49)+(AI49*AC50)+(AC51*AJ49)</f>
        <v>0.83333333333333326</v>
      </c>
      <c r="AN49" s="176"/>
      <c r="AO49" s="16" t="s">
        <v>59</v>
      </c>
      <c r="AP49" s="16" t="s">
        <v>44</v>
      </c>
      <c r="AQ49" s="16">
        <v>1</v>
      </c>
      <c r="AR49" s="16">
        <f>AQ49*AQ48</f>
        <v>0.33333333333333331</v>
      </c>
      <c r="AS49" s="4"/>
      <c r="AT49" s="11" t="s">
        <v>23</v>
      </c>
      <c r="AU49" s="1">
        <f>AR52</f>
        <v>0.25</v>
      </c>
      <c r="AV49" s="36"/>
      <c r="AW49" s="41" t="s">
        <v>19</v>
      </c>
      <c r="AX49" s="41">
        <v>0</v>
      </c>
      <c r="AY49" s="50"/>
    </row>
    <row r="50" spans="1:51">
      <c r="A50" s="258"/>
      <c r="B50" s="53"/>
      <c r="C50" s="53"/>
      <c r="D50" s="53"/>
      <c r="E50" s="53"/>
      <c r="F50" s="53"/>
      <c r="G50" s="53"/>
      <c r="H50" s="53"/>
      <c r="I50" s="53"/>
      <c r="J50" s="53"/>
      <c r="M50" s="26"/>
      <c r="N50" s="94"/>
      <c r="O50" s="4"/>
      <c r="P50" s="4"/>
      <c r="Q50" s="4"/>
      <c r="R50" s="11" t="s">
        <v>24</v>
      </c>
      <c r="S50" s="9">
        <v>-0.5</v>
      </c>
      <c r="T50" s="9">
        <v>0</v>
      </c>
      <c r="U50" s="9">
        <v>1</v>
      </c>
      <c r="V50" s="19"/>
      <c r="W50" s="11" t="s">
        <v>24</v>
      </c>
      <c r="X50" s="1">
        <f>(S50*L44)+(T50*67)+(U50*L46)</f>
        <v>-2.4092654527437155E-2</v>
      </c>
      <c r="Y50" s="176"/>
      <c r="Z50" s="16" t="s">
        <v>97</v>
      </c>
      <c r="AA50" s="16" t="s">
        <v>44</v>
      </c>
      <c r="AB50" s="16">
        <v>1</v>
      </c>
      <c r="AC50" s="16">
        <f>AB50*AB49</f>
        <v>0.33333333333333331</v>
      </c>
      <c r="AD50" s="4"/>
      <c r="AE50" s="11" t="s">
        <v>24</v>
      </c>
      <c r="AF50" s="28">
        <v>-1</v>
      </c>
      <c r="AG50" s="28">
        <v>0</v>
      </c>
      <c r="AH50" s="28">
        <v>0</v>
      </c>
      <c r="AI50" s="28">
        <v>0</v>
      </c>
      <c r="AJ50" s="28">
        <v>-1</v>
      </c>
      <c r="AK50" s="4"/>
      <c r="AL50" s="11" t="s">
        <v>24</v>
      </c>
      <c r="AM50" s="1">
        <f>(AC46*AF50)+(AC47*AG50)+(AC48*AH50)+(AI50*AC50)+(AC51*AJ50)</f>
        <v>-0.83333333333333326</v>
      </c>
      <c r="AN50" s="176"/>
      <c r="AO50" s="16" t="s">
        <v>60</v>
      </c>
      <c r="AP50" s="16" t="s">
        <v>44</v>
      </c>
      <c r="AQ50" s="16">
        <v>1</v>
      </c>
      <c r="AR50" s="16">
        <f>AQ50*AQ48</f>
        <v>0.33333333333333331</v>
      </c>
      <c r="AS50" s="4"/>
      <c r="AT50" s="11" t="s">
        <v>24</v>
      </c>
      <c r="AU50" s="1">
        <f>AR53</f>
        <v>0.25</v>
      </c>
      <c r="AV50" s="36"/>
      <c r="AW50" s="42" t="s">
        <v>20</v>
      </c>
      <c r="AX50" s="42">
        <f>X47+AM47+AU47</f>
        <v>0.65000619348445432</v>
      </c>
      <c r="AY50" s="50"/>
    </row>
    <row r="51" spans="1:51">
      <c r="A51" s="258"/>
      <c r="B51" s="183" t="s">
        <v>14</v>
      </c>
      <c r="C51" s="183"/>
      <c r="D51" s="4"/>
      <c r="E51" s="35" t="s">
        <v>38</v>
      </c>
      <c r="F51" s="35" t="s">
        <v>39</v>
      </c>
      <c r="G51" s="35" t="s">
        <v>40</v>
      </c>
      <c r="H51" s="10" t="s">
        <v>41</v>
      </c>
      <c r="I51" s="10" t="s">
        <v>42</v>
      </c>
      <c r="J51" s="4"/>
      <c r="M51" s="4"/>
      <c r="N51" s="94"/>
      <c r="O51" s="156" t="s">
        <v>112</v>
      </c>
      <c r="P51" s="157"/>
      <c r="Q51" s="4"/>
      <c r="R51" s="33"/>
      <c r="S51" s="25"/>
      <c r="T51" s="25"/>
      <c r="U51" s="25"/>
      <c r="V51" s="30"/>
      <c r="W51" s="29"/>
      <c r="X51" s="29"/>
      <c r="Y51" s="176"/>
      <c r="Z51" s="16" t="s">
        <v>98</v>
      </c>
      <c r="AA51" s="16" t="s">
        <v>44</v>
      </c>
      <c r="AB51" s="16">
        <v>1</v>
      </c>
      <c r="AC51" s="16">
        <f>AB51*AB49</f>
        <v>0.33333333333333331</v>
      </c>
      <c r="AD51" s="4"/>
      <c r="AE51" s="29"/>
      <c r="AF51" s="25"/>
      <c r="AG51" s="25"/>
      <c r="AH51" s="25"/>
      <c r="AI51" s="25"/>
      <c r="AJ51" s="25"/>
      <c r="AK51" s="4"/>
      <c r="AL51" s="29"/>
      <c r="AM51" s="29"/>
      <c r="AN51" s="176"/>
      <c r="AO51" s="15" t="s">
        <v>31</v>
      </c>
      <c r="AP51" s="15">
        <v>3</v>
      </c>
      <c r="AQ51" s="15">
        <f>1/(1+AP51)</f>
        <v>0.25</v>
      </c>
      <c r="AR51" s="15"/>
      <c r="AS51" s="4"/>
      <c r="AT51" s="29"/>
      <c r="AU51" s="29"/>
      <c r="AV51" s="46"/>
      <c r="AW51" s="42" t="s">
        <v>21</v>
      </c>
      <c r="AX51" s="42">
        <f>X48+AM48+AU48</f>
        <v>1.666047318221231E-2</v>
      </c>
      <c r="AY51" s="50"/>
    </row>
    <row r="52" spans="1:51" ht="30">
      <c r="A52" s="258"/>
      <c r="B52" s="98" t="s">
        <v>7</v>
      </c>
      <c r="C52" s="76">
        <f>SUM(L44*C47,L45*D47,L46*E47)</f>
        <v>3.0553614930426529</v>
      </c>
      <c r="D52" s="4"/>
      <c r="E52" s="35">
        <v>1</v>
      </c>
      <c r="F52" s="35">
        <v>3</v>
      </c>
      <c r="G52" s="35">
        <v>5</v>
      </c>
      <c r="H52" s="35">
        <v>7</v>
      </c>
      <c r="I52" s="35">
        <v>9</v>
      </c>
      <c r="J52" s="4"/>
      <c r="M52" s="4"/>
      <c r="N52" s="94"/>
      <c r="O52" s="57" t="s">
        <v>99</v>
      </c>
      <c r="P52" s="56" t="s">
        <v>102</v>
      </c>
      <c r="Q52" s="4"/>
      <c r="R52" s="33"/>
      <c r="S52" s="25"/>
      <c r="T52" s="25"/>
      <c r="U52" s="25"/>
      <c r="V52" s="30"/>
      <c r="W52" s="29"/>
      <c r="X52" s="29"/>
      <c r="Y52" s="176"/>
      <c r="Z52" s="30"/>
      <c r="AA52" s="30"/>
      <c r="AB52" s="30"/>
      <c r="AC52" s="30"/>
      <c r="AD52" s="4"/>
      <c r="AE52" s="29"/>
      <c r="AF52" s="25"/>
      <c r="AG52" s="25"/>
      <c r="AH52" s="25"/>
      <c r="AI52" s="25"/>
      <c r="AJ52" s="25"/>
      <c r="AK52" s="4"/>
      <c r="AL52" s="156" t="s">
        <v>115</v>
      </c>
      <c r="AM52" s="157"/>
      <c r="AN52" s="176"/>
      <c r="AO52" s="16" t="s">
        <v>61</v>
      </c>
      <c r="AP52" s="16" t="s">
        <v>44</v>
      </c>
      <c r="AQ52" s="16">
        <v>1</v>
      </c>
      <c r="AR52" s="16">
        <f>AQ52*AQ51</f>
        <v>0.25</v>
      </c>
      <c r="AS52" s="4"/>
      <c r="AT52" s="29"/>
      <c r="AU52" s="29"/>
      <c r="AV52" s="46"/>
      <c r="AW52" s="41" t="s">
        <v>22</v>
      </c>
      <c r="AX52" s="41">
        <v>0</v>
      </c>
      <c r="AY52" s="50"/>
    </row>
    <row r="53" spans="1:51" ht="30">
      <c r="A53" s="258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26"/>
      <c r="N53" s="94"/>
      <c r="O53" s="57" t="s">
        <v>100</v>
      </c>
      <c r="P53" s="56" t="s">
        <v>103</v>
      </c>
      <c r="Q53" s="4"/>
      <c r="R53" s="4"/>
      <c r="S53" s="18"/>
      <c r="T53" s="18"/>
      <c r="U53" s="18"/>
      <c r="V53" s="19"/>
      <c r="W53" s="4"/>
      <c r="X53" s="4"/>
      <c r="Y53" s="176"/>
      <c r="Z53" s="30"/>
      <c r="AA53" s="30"/>
      <c r="AB53" s="30"/>
      <c r="AC53" s="30"/>
      <c r="AD53" s="4"/>
      <c r="AE53" s="29"/>
      <c r="AF53" s="25"/>
      <c r="AG53" s="25"/>
      <c r="AH53" s="25"/>
      <c r="AI53" s="25"/>
      <c r="AJ53" s="25"/>
      <c r="AK53" s="4"/>
      <c r="AL53" s="58" t="s">
        <v>34</v>
      </c>
      <c r="AM53" s="56" t="s">
        <v>87</v>
      </c>
      <c r="AN53" s="176"/>
      <c r="AO53" s="16" t="s">
        <v>62</v>
      </c>
      <c r="AP53" s="16" t="s">
        <v>44</v>
      </c>
      <c r="AQ53" s="16">
        <v>1</v>
      </c>
      <c r="AR53" s="16">
        <f>AQ53*AQ51</f>
        <v>0.25</v>
      </c>
      <c r="AS53" s="4"/>
      <c r="AT53" s="29"/>
      <c r="AU53" s="29"/>
      <c r="AV53" s="46"/>
      <c r="AW53" s="42" t="s">
        <v>23</v>
      </c>
      <c r="AX53" s="42">
        <f>X49+AM49+AU49</f>
        <v>1.2907531277096493</v>
      </c>
      <c r="AY53" s="50"/>
    </row>
    <row r="54" spans="1:51" ht="30">
      <c r="A54" s="258"/>
      <c r="B54" s="185" t="s">
        <v>11</v>
      </c>
      <c r="C54" s="186"/>
      <c r="D54" s="6" t="s">
        <v>12</v>
      </c>
      <c r="E54" s="6">
        <v>1</v>
      </c>
      <c r="F54" s="6">
        <v>2</v>
      </c>
      <c r="G54" s="6">
        <v>3</v>
      </c>
      <c r="H54" s="6">
        <v>4</v>
      </c>
      <c r="I54" s="6">
        <v>5</v>
      </c>
      <c r="J54" s="6">
        <v>6</v>
      </c>
      <c r="K54" s="6">
        <v>7</v>
      </c>
      <c r="L54" s="6">
        <v>9</v>
      </c>
      <c r="M54" s="6">
        <v>10</v>
      </c>
      <c r="N54" s="94"/>
      <c r="O54" s="57" t="s">
        <v>101</v>
      </c>
      <c r="P54" s="56" t="s">
        <v>104</v>
      </c>
      <c r="Q54" s="4"/>
      <c r="R54" s="4"/>
      <c r="S54" s="18"/>
      <c r="T54" s="18"/>
      <c r="U54" s="18"/>
      <c r="V54" s="4"/>
      <c r="W54" s="4"/>
      <c r="X54" s="4"/>
      <c r="Y54" s="176"/>
      <c r="AB54" s="30"/>
      <c r="AC54" s="30"/>
      <c r="AD54" s="4"/>
      <c r="AE54" s="29"/>
      <c r="AF54" s="25"/>
      <c r="AG54" s="25"/>
      <c r="AH54" s="25"/>
      <c r="AI54" s="25"/>
      <c r="AJ54" s="25"/>
      <c r="AK54" s="4"/>
      <c r="AL54" s="103" t="s">
        <v>35</v>
      </c>
      <c r="AM54" s="84" t="s">
        <v>88</v>
      </c>
      <c r="AN54" s="176"/>
      <c r="AO54" s="19"/>
      <c r="AP54" s="19"/>
      <c r="AQ54" s="19"/>
      <c r="AR54" s="19"/>
      <c r="AS54" s="4"/>
      <c r="AT54" s="29"/>
      <c r="AU54" s="29"/>
      <c r="AV54" s="46"/>
      <c r="AW54" s="42" t="s">
        <v>24</v>
      </c>
      <c r="AX54" s="42">
        <f>X50+AM50+AU50</f>
        <v>-0.6074259878607704</v>
      </c>
      <c r="AY54" s="50"/>
    </row>
    <row r="55" spans="1:51">
      <c r="A55" s="258"/>
      <c r="B55" s="187"/>
      <c r="C55" s="188"/>
      <c r="D55" s="6" t="s">
        <v>13</v>
      </c>
      <c r="E55" s="35">
        <v>0</v>
      </c>
      <c r="F55" s="35">
        <v>0</v>
      </c>
      <c r="G55" s="35">
        <v>0.57999999999999996</v>
      </c>
      <c r="H55" s="35">
        <v>0.9</v>
      </c>
      <c r="I55" s="35">
        <v>1.1200000000000001</v>
      </c>
      <c r="J55" s="35">
        <v>1.24</v>
      </c>
      <c r="K55" s="35">
        <v>1.32</v>
      </c>
      <c r="L55" s="35">
        <v>1.46</v>
      </c>
      <c r="M55" s="35">
        <v>1.49</v>
      </c>
      <c r="N55" s="94"/>
      <c r="Q55" s="4"/>
      <c r="R55" s="4"/>
      <c r="S55" s="18"/>
      <c r="T55" s="18"/>
      <c r="U55" s="18"/>
      <c r="V55" s="4"/>
      <c r="W55" s="4"/>
      <c r="X55" s="4"/>
      <c r="Y55" s="176"/>
      <c r="AB55" s="30"/>
      <c r="AC55" s="30"/>
      <c r="AD55" s="4"/>
      <c r="AE55" s="29"/>
      <c r="AF55" s="25"/>
      <c r="AG55" s="25"/>
      <c r="AH55" s="25"/>
      <c r="AI55" s="25"/>
      <c r="AJ55" s="25"/>
      <c r="AK55" s="4"/>
      <c r="AL55" s="103" t="s">
        <v>36</v>
      </c>
      <c r="AM55" s="84" t="s">
        <v>89</v>
      </c>
      <c r="AN55" s="176"/>
      <c r="AO55" s="30"/>
      <c r="AP55" s="30"/>
      <c r="AQ55" s="30"/>
      <c r="AR55" s="30"/>
      <c r="AS55" s="4"/>
      <c r="AT55" s="29"/>
      <c r="AU55" s="29"/>
      <c r="AV55" s="46"/>
      <c r="AW55" s="41" t="s">
        <v>25</v>
      </c>
      <c r="AX55" s="41">
        <v>0</v>
      </c>
      <c r="AY55" s="50"/>
    </row>
    <row r="56" spans="1:51">
      <c r="A56" s="258"/>
      <c r="B56" s="189" t="s">
        <v>9</v>
      </c>
      <c r="C56" s="190"/>
      <c r="D56" s="7">
        <v>0.57999999999999996</v>
      </c>
      <c r="E56" s="191"/>
      <c r="F56" s="192"/>
      <c r="G56" s="192"/>
      <c r="H56" s="192"/>
      <c r="I56" s="192"/>
      <c r="J56" s="192"/>
      <c r="K56" s="48"/>
      <c r="L56" s="48"/>
      <c r="M56" s="48"/>
      <c r="N56" s="94"/>
      <c r="Q56" s="4"/>
      <c r="R56" s="4"/>
      <c r="S56" s="18"/>
      <c r="T56" s="18"/>
      <c r="U56" s="18"/>
      <c r="V56" s="4"/>
      <c r="W56" s="4"/>
      <c r="X56" s="4"/>
      <c r="Y56" s="176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103" t="s">
        <v>37</v>
      </c>
      <c r="AM56" s="84" t="s">
        <v>90</v>
      </c>
      <c r="AN56" s="176"/>
      <c r="AO56" s="156" t="s">
        <v>113</v>
      </c>
      <c r="AP56" s="157"/>
      <c r="AQ56" s="4"/>
      <c r="AR56" s="4"/>
      <c r="AS56" s="4"/>
      <c r="AT56" s="4"/>
      <c r="AU56" s="4"/>
      <c r="AV56" s="46"/>
      <c r="AW56" s="4"/>
      <c r="AX56" s="4"/>
      <c r="AY56" s="50"/>
    </row>
    <row r="57" spans="1:51" ht="30">
      <c r="A57" s="258"/>
      <c r="B57" s="52"/>
      <c r="C57" s="52"/>
      <c r="D57" s="52"/>
      <c r="E57" s="52"/>
      <c r="H57" s="52"/>
      <c r="I57" s="52"/>
      <c r="J57" s="52"/>
      <c r="K57" s="52"/>
      <c r="L57" s="52"/>
      <c r="M57" s="47"/>
      <c r="N57" s="94"/>
      <c r="Q57" s="4"/>
      <c r="R57" s="4"/>
      <c r="S57" s="18"/>
      <c r="T57" s="18"/>
      <c r="U57" s="18"/>
      <c r="V57" s="4"/>
      <c r="W57" s="4"/>
      <c r="X57" s="4"/>
      <c r="Y57" s="176"/>
      <c r="Z57" s="4"/>
      <c r="AC57" s="4"/>
      <c r="AD57" s="4"/>
      <c r="AE57" s="4"/>
      <c r="AF57" s="4"/>
      <c r="AG57" s="4"/>
      <c r="AH57" s="4"/>
      <c r="AI57" s="4"/>
      <c r="AJ57" s="4"/>
      <c r="AK57" s="4"/>
      <c r="AL57" s="58" t="s">
        <v>96</v>
      </c>
      <c r="AM57" s="56" t="s">
        <v>91</v>
      </c>
      <c r="AN57" s="176"/>
      <c r="AO57" s="44" t="s">
        <v>29</v>
      </c>
      <c r="AP57" s="44" t="s">
        <v>76</v>
      </c>
      <c r="AQ57" s="4"/>
      <c r="AR57" s="4"/>
      <c r="AS57" s="4"/>
      <c r="AT57" s="4"/>
      <c r="AU57" s="4"/>
      <c r="AV57" s="46"/>
      <c r="AW57" s="4"/>
      <c r="AX57" s="4"/>
      <c r="AY57" s="50"/>
    </row>
    <row r="58" spans="1:51" ht="30">
      <c r="A58" s="258"/>
      <c r="B58" s="161" t="s">
        <v>15</v>
      </c>
      <c r="C58" s="161"/>
      <c r="D58" s="161"/>
      <c r="E58" s="4"/>
      <c r="H58" s="4"/>
      <c r="I58" s="4"/>
      <c r="J58" s="4"/>
      <c r="K58" s="4"/>
      <c r="L58" s="4"/>
      <c r="M58" s="4"/>
      <c r="N58" s="94"/>
      <c r="Q58" s="4"/>
      <c r="R58" s="4"/>
      <c r="S58" s="18"/>
      <c r="T58" s="18"/>
      <c r="U58" s="18"/>
      <c r="V58" s="4"/>
      <c r="W58" s="4"/>
      <c r="X58" s="4"/>
      <c r="Y58" s="176"/>
      <c r="Z58" s="227" t="s">
        <v>182</v>
      </c>
      <c r="AA58" s="228"/>
      <c r="AC58" s="4"/>
      <c r="AD58" s="4"/>
      <c r="AE58" s="4"/>
      <c r="AF58" s="4"/>
      <c r="AG58" s="4"/>
      <c r="AH58" s="4"/>
      <c r="AI58" s="4"/>
      <c r="AJ58" s="4"/>
      <c r="AK58" s="4"/>
      <c r="AL58" s="103" t="s">
        <v>97</v>
      </c>
      <c r="AM58" s="84" t="s">
        <v>92</v>
      </c>
      <c r="AN58" s="176"/>
      <c r="AO58" s="44" t="s">
        <v>30</v>
      </c>
      <c r="AP58" s="44" t="s">
        <v>79</v>
      </c>
      <c r="AQ58" s="4"/>
      <c r="AR58" s="4"/>
      <c r="AS58" s="4"/>
      <c r="AT58" s="4"/>
      <c r="AU58" s="4"/>
      <c r="AV58" s="46"/>
      <c r="AW58" s="4"/>
      <c r="AX58" s="4"/>
      <c r="AY58" s="50"/>
    </row>
    <row r="59" spans="1:51" ht="30">
      <c r="A59" s="258"/>
      <c r="B59" s="5" t="s">
        <v>10</v>
      </c>
      <c r="C59" s="8">
        <f>(C52-3)/3</f>
        <v>1.8453831014217641E-2</v>
      </c>
      <c r="D59" s="77">
        <f>C59*100</f>
        <v>1.8453831014217641</v>
      </c>
      <c r="E59" s="4"/>
      <c r="H59" s="4"/>
      <c r="I59" s="4"/>
      <c r="J59" s="4"/>
      <c r="K59" s="4"/>
      <c r="L59" s="4"/>
      <c r="M59" s="4"/>
      <c r="N59" s="94"/>
      <c r="Q59" s="4"/>
      <c r="R59" s="4"/>
      <c r="S59" s="18"/>
      <c r="T59" s="18"/>
      <c r="U59" s="18"/>
      <c r="V59" s="4"/>
      <c r="W59" s="4"/>
      <c r="X59" s="4"/>
      <c r="Y59" s="176"/>
      <c r="Z59" s="225" t="s">
        <v>268</v>
      </c>
      <c r="AA59" s="226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103" t="s">
        <v>98</v>
      </c>
      <c r="AM59" s="84" t="s">
        <v>93</v>
      </c>
      <c r="AN59" s="176"/>
      <c r="AO59" s="44" t="s">
        <v>31</v>
      </c>
      <c r="AP59" s="44" t="s">
        <v>82</v>
      </c>
      <c r="AQ59" s="4"/>
      <c r="AR59" s="4"/>
      <c r="AS59" s="4"/>
      <c r="AT59" s="4"/>
      <c r="AU59" s="4"/>
      <c r="AV59" s="46"/>
      <c r="AW59" s="4"/>
      <c r="AX59" s="4"/>
      <c r="AY59" s="50"/>
    </row>
    <row r="60" spans="1:51">
      <c r="A60" s="259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96"/>
      <c r="N60" s="49"/>
      <c r="O60" s="96"/>
      <c r="P60" s="96"/>
      <c r="Q60" s="96"/>
      <c r="R60" s="96"/>
      <c r="S60" s="79"/>
      <c r="T60" s="79"/>
      <c r="U60" s="79"/>
      <c r="V60" s="96"/>
      <c r="W60" s="96"/>
      <c r="X60" s="96"/>
      <c r="Y60" s="177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51"/>
    </row>
    <row r="62" spans="1:51" ht="20">
      <c r="A62" s="257"/>
      <c r="B62" s="168" t="s">
        <v>162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9"/>
    </row>
    <row r="63" spans="1:51" ht="20">
      <c r="A63" s="258"/>
      <c r="B63" s="35" t="s">
        <v>0</v>
      </c>
      <c r="C63" s="35" t="s">
        <v>1</v>
      </c>
      <c r="D63" s="35" t="s">
        <v>2</v>
      </c>
      <c r="E63" s="35" t="s">
        <v>3</v>
      </c>
      <c r="F63" s="170" t="s">
        <v>8</v>
      </c>
      <c r="G63" s="35" t="s">
        <v>0</v>
      </c>
      <c r="H63" s="35" t="s">
        <v>1</v>
      </c>
      <c r="I63" s="35" t="s">
        <v>2</v>
      </c>
      <c r="J63" s="35" t="s">
        <v>3</v>
      </c>
      <c r="K63" s="35" t="s">
        <v>4</v>
      </c>
      <c r="L63" s="10" t="s">
        <v>5</v>
      </c>
      <c r="M63" s="23"/>
      <c r="N63" s="94"/>
      <c r="O63" s="156" t="s">
        <v>114</v>
      </c>
      <c r="P63" s="157"/>
      <c r="Q63" s="3"/>
      <c r="R63" s="171" t="s">
        <v>46</v>
      </c>
      <c r="S63" s="172"/>
      <c r="T63" s="172"/>
      <c r="U63" s="173"/>
      <c r="V63" s="3"/>
      <c r="W63" s="174" t="s">
        <v>52</v>
      </c>
      <c r="X63" s="175"/>
      <c r="Y63" s="176"/>
      <c r="Z63" s="178" t="s">
        <v>48</v>
      </c>
      <c r="AA63" s="179"/>
      <c r="AB63" s="179"/>
      <c r="AC63" s="180"/>
      <c r="AD63" s="3"/>
      <c r="AE63" s="178" t="s">
        <v>54</v>
      </c>
      <c r="AF63" s="179"/>
      <c r="AG63" s="179"/>
      <c r="AH63" s="179"/>
      <c r="AI63" s="179"/>
      <c r="AJ63" s="180"/>
      <c r="AK63" s="3"/>
      <c r="AL63" s="174" t="s">
        <v>55</v>
      </c>
      <c r="AM63" s="175"/>
      <c r="AN63" s="176"/>
      <c r="AO63" s="178" t="s">
        <v>49</v>
      </c>
      <c r="AP63" s="179"/>
      <c r="AQ63" s="179"/>
      <c r="AR63" s="180"/>
      <c r="AS63" s="4"/>
      <c r="AT63" s="174" t="s">
        <v>51</v>
      </c>
      <c r="AU63" s="175"/>
      <c r="AV63" s="36"/>
      <c r="AW63" s="174" t="s">
        <v>27</v>
      </c>
      <c r="AX63" s="175"/>
      <c r="AY63" s="50"/>
    </row>
    <row r="64" spans="1:51" ht="30">
      <c r="A64" s="258"/>
      <c r="B64" s="35" t="s">
        <v>1</v>
      </c>
      <c r="C64" s="2">
        <v>1</v>
      </c>
      <c r="D64" s="37">
        <f>1/C65</f>
        <v>0.2</v>
      </c>
      <c r="E64" s="37">
        <f>1/C66</f>
        <v>0.33333333333333331</v>
      </c>
      <c r="F64" s="170"/>
      <c r="G64" s="35" t="s">
        <v>1</v>
      </c>
      <c r="H64" s="38">
        <f>C64/C67</f>
        <v>0.1111111111111111</v>
      </c>
      <c r="I64" s="37">
        <f>D64/D67</f>
        <v>0.13043478260869568</v>
      </c>
      <c r="J64" s="37">
        <f>E64/E67</f>
        <v>7.6923076923076913E-2</v>
      </c>
      <c r="K64" s="37">
        <f>SUM(H64:J64)</f>
        <v>0.31846897064288371</v>
      </c>
      <c r="L64" s="2">
        <f>K64/C69</f>
        <v>0.1061563235476279</v>
      </c>
      <c r="M64" s="24"/>
      <c r="N64" s="94"/>
      <c r="O64" s="58" t="s">
        <v>17</v>
      </c>
      <c r="P64" s="56" t="s">
        <v>78</v>
      </c>
      <c r="Q64" s="18"/>
      <c r="R64" s="17" t="s">
        <v>26</v>
      </c>
      <c r="S64" s="35" t="s">
        <v>1</v>
      </c>
      <c r="T64" s="35" t="s">
        <v>2</v>
      </c>
      <c r="U64" s="35" t="s">
        <v>3</v>
      </c>
      <c r="V64" s="13"/>
      <c r="W64" s="32" t="s">
        <v>26</v>
      </c>
      <c r="X64" s="97" t="s">
        <v>53</v>
      </c>
      <c r="Y64" s="176"/>
      <c r="Z64" s="35" t="s">
        <v>32</v>
      </c>
      <c r="AA64" s="98" t="s">
        <v>47</v>
      </c>
      <c r="AB64" s="178" t="s">
        <v>43</v>
      </c>
      <c r="AC64" s="180"/>
      <c r="AD64" s="4"/>
      <c r="AE64" s="10" t="s">
        <v>26</v>
      </c>
      <c r="AF64" s="35" t="s">
        <v>35</v>
      </c>
      <c r="AG64" s="35" t="s">
        <v>36</v>
      </c>
      <c r="AH64" s="35" t="s">
        <v>37</v>
      </c>
      <c r="AI64" s="35" t="s">
        <v>97</v>
      </c>
      <c r="AJ64" s="35" t="s">
        <v>98</v>
      </c>
      <c r="AK64" s="4"/>
      <c r="AL64" s="10" t="s">
        <v>26</v>
      </c>
      <c r="AM64" s="97" t="s">
        <v>53</v>
      </c>
      <c r="AN64" s="176"/>
      <c r="AO64" s="10" t="s">
        <v>28</v>
      </c>
      <c r="AP64" s="10" t="s">
        <v>47</v>
      </c>
      <c r="AQ64" s="181" t="s">
        <v>43</v>
      </c>
      <c r="AR64" s="182"/>
      <c r="AS64" s="4"/>
      <c r="AT64" s="35" t="s">
        <v>26</v>
      </c>
      <c r="AU64" s="97" t="s">
        <v>53</v>
      </c>
      <c r="AV64" s="36"/>
      <c r="AW64" s="98" t="s">
        <v>26</v>
      </c>
      <c r="AX64" s="98" t="s">
        <v>50</v>
      </c>
      <c r="AY64" s="50"/>
    </row>
    <row r="65" spans="1:51">
      <c r="A65" s="258"/>
      <c r="B65" s="35" t="s">
        <v>2</v>
      </c>
      <c r="C65" s="37">
        <v>5</v>
      </c>
      <c r="D65" s="2">
        <v>1</v>
      </c>
      <c r="E65" s="37">
        <v>3</v>
      </c>
      <c r="F65" s="170"/>
      <c r="G65" s="35" t="s">
        <v>2</v>
      </c>
      <c r="H65" s="37">
        <f>C65/C67</f>
        <v>0.55555555555555558</v>
      </c>
      <c r="I65" s="38">
        <f>D65/D67</f>
        <v>0.65217391304347827</v>
      </c>
      <c r="J65" s="37">
        <f>E65/E67</f>
        <v>0.69230769230769218</v>
      </c>
      <c r="K65" s="37">
        <f>SUM(H65:J65)</f>
        <v>1.9000371609067259</v>
      </c>
      <c r="L65" s="2">
        <f>K65/C69</f>
        <v>0.63334572030224201</v>
      </c>
      <c r="M65" s="24"/>
      <c r="N65" s="94"/>
      <c r="O65" s="58" t="s">
        <v>18</v>
      </c>
      <c r="P65" s="56" t="s">
        <v>77</v>
      </c>
      <c r="Q65" s="18"/>
      <c r="R65" s="11" t="s">
        <v>17</v>
      </c>
      <c r="S65" s="9">
        <v>1</v>
      </c>
      <c r="T65" s="9">
        <v>-0.5</v>
      </c>
      <c r="U65" s="9">
        <v>0</v>
      </c>
      <c r="V65" s="3"/>
      <c r="W65" s="11" t="s">
        <v>17</v>
      </c>
      <c r="X65" s="1">
        <f>(S65*L64)+(T65*L65)+(U65*L66)</f>
        <v>-0.21051653660349312</v>
      </c>
      <c r="Y65" s="176"/>
      <c r="Z65" s="15" t="s">
        <v>34</v>
      </c>
      <c r="AA65" s="15">
        <v>1</v>
      </c>
      <c r="AB65" s="15">
        <f>1/(1+AA65)</f>
        <v>0.5</v>
      </c>
      <c r="AC65" s="15"/>
      <c r="AD65" s="4"/>
      <c r="AE65" s="11" t="s">
        <v>17</v>
      </c>
      <c r="AF65" s="28">
        <v>1</v>
      </c>
      <c r="AG65" s="28">
        <v>0</v>
      </c>
      <c r="AH65" s="28">
        <v>0</v>
      </c>
      <c r="AI65" s="28">
        <v>0</v>
      </c>
      <c r="AJ65" s="28">
        <v>1</v>
      </c>
      <c r="AK65" s="4"/>
      <c r="AL65" s="11" t="s">
        <v>17</v>
      </c>
      <c r="AM65" s="1">
        <f>(AF65*AC66)+(AG65*AC67)+(AC68*AH65)+(AI65*AC70)+(AC71*AJ65)</f>
        <v>0.83333333333333326</v>
      </c>
      <c r="AN65" s="176"/>
      <c r="AO65" s="15" t="s">
        <v>29</v>
      </c>
      <c r="AP65" s="15">
        <v>1</v>
      </c>
      <c r="AQ65" s="15">
        <f>1/(1+AP65)</f>
        <v>0.5</v>
      </c>
      <c r="AR65" s="15"/>
      <c r="AS65" s="4"/>
      <c r="AT65" s="11" t="s">
        <v>17</v>
      </c>
      <c r="AU65" s="1">
        <f>AR66</f>
        <v>0.5</v>
      </c>
      <c r="AV65" s="36"/>
      <c r="AW65" s="40" t="s">
        <v>63</v>
      </c>
      <c r="AX65" s="40">
        <v>0</v>
      </c>
      <c r="AY65" s="50"/>
    </row>
    <row r="66" spans="1:51" ht="30">
      <c r="A66" s="258"/>
      <c r="B66" s="35" t="s">
        <v>3</v>
      </c>
      <c r="C66" s="37">
        <v>3</v>
      </c>
      <c r="D66" s="37">
        <f>1/E65</f>
        <v>0.33333333333333331</v>
      </c>
      <c r="E66" s="2">
        <v>1</v>
      </c>
      <c r="F66" s="170"/>
      <c r="G66" s="35" t="s">
        <v>3</v>
      </c>
      <c r="H66" s="37">
        <f>C66/C67</f>
        <v>0.33333333333333331</v>
      </c>
      <c r="I66" s="37">
        <f>D66/D67</f>
        <v>0.21739130434782608</v>
      </c>
      <c r="J66" s="38">
        <f>E66/E67</f>
        <v>0.23076923076923073</v>
      </c>
      <c r="K66" s="37">
        <f>SUM(H66:J66)</f>
        <v>0.78149386845039015</v>
      </c>
      <c r="L66" s="2">
        <f>K66/C69</f>
        <v>0.26049795615013005</v>
      </c>
      <c r="M66" s="24"/>
      <c r="N66" s="94"/>
      <c r="O66" s="58" t="s">
        <v>20</v>
      </c>
      <c r="P66" s="56" t="s">
        <v>80</v>
      </c>
      <c r="Q66" s="18"/>
      <c r="R66" s="11" t="s">
        <v>18</v>
      </c>
      <c r="S66" s="9">
        <v>-0.5</v>
      </c>
      <c r="T66" s="9">
        <v>1</v>
      </c>
      <c r="U66" s="9">
        <v>0</v>
      </c>
      <c r="V66" s="19"/>
      <c r="W66" s="11" t="s">
        <v>18</v>
      </c>
      <c r="X66" s="1">
        <f>(S66*L64)+(T66*L65)+(U66*L66)</f>
        <v>0.58026755852842804</v>
      </c>
      <c r="Y66" s="176"/>
      <c r="Z66" s="16" t="s">
        <v>35</v>
      </c>
      <c r="AA66" s="16" t="s">
        <v>44</v>
      </c>
      <c r="AB66" s="16">
        <v>1</v>
      </c>
      <c r="AC66" s="16">
        <f>AB66*AB65</f>
        <v>0.5</v>
      </c>
      <c r="AD66" s="4"/>
      <c r="AE66" s="11" t="s">
        <v>18</v>
      </c>
      <c r="AF66" s="28">
        <v>-1</v>
      </c>
      <c r="AG66" s="28">
        <v>0</v>
      </c>
      <c r="AH66" s="28">
        <v>1</v>
      </c>
      <c r="AI66" s="28">
        <v>0</v>
      </c>
      <c r="AJ66" s="28">
        <v>-1</v>
      </c>
      <c r="AK66" s="4"/>
      <c r="AL66" s="11" t="s">
        <v>18</v>
      </c>
      <c r="AM66" s="1">
        <f>(AF66*AC66)+(AG66*AC67)+(AC68*AH66)+(AI66*AC70)+(AC71*AJ66)</f>
        <v>-0.33333333333333331</v>
      </c>
      <c r="AN66" s="176"/>
      <c r="AO66" s="16" t="s">
        <v>45</v>
      </c>
      <c r="AP66" s="16" t="s">
        <v>44</v>
      </c>
      <c r="AQ66" s="16">
        <v>1</v>
      </c>
      <c r="AR66" s="16">
        <f>AQ66*AQ65</f>
        <v>0.5</v>
      </c>
      <c r="AS66" s="4"/>
      <c r="AT66" s="11" t="s">
        <v>18</v>
      </c>
      <c r="AU66" s="1">
        <f>AR67</f>
        <v>0.5</v>
      </c>
      <c r="AV66" s="36"/>
      <c r="AW66" s="40" t="s">
        <v>16</v>
      </c>
      <c r="AX66" s="41">
        <v>0</v>
      </c>
      <c r="AY66" s="50"/>
    </row>
    <row r="67" spans="1:51">
      <c r="A67" s="258"/>
      <c r="B67" s="97" t="s">
        <v>4</v>
      </c>
      <c r="C67" s="39">
        <f>SUM(C64:C66)</f>
        <v>9</v>
      </c>
      <c r="D67" s="39">
        <f>SUM(D64:D66)</f>
        <v>1.5333333333333332</v>
      </c>
      <c r="E67" s="39">
        <f>SUM(E64:E66)</f>
        <v>4.3333333333333339</v>
      </c>
      <c r="F67" s="170"/>
      <c r="G67" s="97" t="s">
        <v>4</v>
      </c>
      <c r="H67" s="39">
        <f>SUM(H64:H66)</f>
        <v>1</v>
      </c>
      <c r="I67" s="39">
        <f>SUM(I64:I66)</f>
        <v>1</v>
      </c>
      <c r="J67" s="39">
        <f>SUM(J64:J66)</f>
        <v>0.99999999999999978</v>
      </c>
      <c r="K67" s="39">
        <f>SUM(K64:K66)</f>
        <v>2.9999999999999996</v>
      </c>
      <c r="L67" s="39">
        <f>SUM(L64:L66)</f>
        <v>1</v>
      </c>
      <c r="M67" s="25"/>
      <c r="N67" s="94"/>
      <c r="O67" s="58" t="s">
        <v>21</v>
      </c>
      <c r="P67" s="56" t="s">
        <v>81</v>
      </c>
      <c r="Q67" s="18"/>
      <c r="R67" s="11" t="s">
        <v>20</v>
      </c>
      <c r="S67" s="9">
        <v>0</v>
      </c>
      <c r="T67" s="9">
        <v>0.5</v>
      </c>
      <c r="U67" s="9">
        <v>0</v>
      </c>
      <c r="V67" s="19"/>
      <c r="W67" s="11" t="s">
        <v>20</v>
      </c>
      <c r="X67" s="1">
        <f>(S67*L64)+(T67*L65)+(U67*L66)</f>
        <v>0.31667286015112101</v>
      </c>
      <c r="Y67" s="176"/>
      <c r="Z67" s="16" t="s">
        <v>36</v>
      </c>
      <c r="AA67" s="16" t="s">
        <v>44</v>
      </c>
      <c r="AB67" s="16">
        <v>1</v>
      </c>
      <c r="AC67" s="16">
        <f>AB67*AB65</f>
        <v>0.5</v>
      </c>
      <c r="AD67" s="4"/>
      <c r="AE67" s="11" t="s">
        <v>20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4"/>
      <c r="AL67" s="11" t="s">
        <v>20</v>
      </c>
      <c r="AM67" s="1">
        <f>(AF67*AC66)+(AG67*AC67)+(AH67*AC68)+(AI67*AC70)+(AJ67*AC71)</f>
        <v>0</v>
      </c>
      <c r="AN67" s="176"/>
      <c r="AO67" s="16" t="s">
        <v>58</v>
      </c>
      <c r="AP67" s="16" t="s">
        <v>44</v>
      </c>
      <c r="AQ67" s="16">
        <v>1</v>
      </c>
      <c r="AR67" s="16">
        <f>AQ67*AQ65</f>
        <v>0.5</v>
      </c>
      <c r="AS67" s="4"/>
      <c r="AT67" s="11" t="s">
        <v>20</v>
      </c>
      <c r="AU67" s="1">
        <f>AR69</f>
        <v>0.33333333333333331</v>
      </c>
      <c r="AV67" s="36"/>
      <c r="AW67" s="42" t="s">
        <v>17</v>
      </c>
      <c r="AX67" s="42">
        <f>X65+AM65+AU65</f>
        <v>1.1228167967298401</v>
      </c>
      <c r="AY67" s="50"/>
    </row>
    <row r="68" spans="1:51" ht="45">
      <c r="A68" s="258"/>
      <c r="B68" s="54"/>
      <c r="C68" s="54"/>
      <c r="D68" s="54"/>
      <c r="E68" s="54"/>
      <c r="F68" s="54"/>
      <c r="G68" s="54"/>
      <c r="H68" s="54"/>
      <c r="I68" s="54"/>
      <c r="J68" s="54"/>
      <c r="M68" s="47"/>
      <c r="N68" s="94"/>
      <c r="O68" s="58" t="s">
        <v>23</v>
      </c>
      <c r="P68" s="56" t="s">
        <v>83</v>
      </c>
      <c r="Q68" s="4"/>
      <c r="R68" s="11" t="s">
        <v>21</v>
      </c>
      <c r="S68" s="9">
        <v>0</v>
      </c>
      <c r="T68" s="9">
        <v>-0.5</v>
      </c>
      <c r="U68" s="9">
        <v>0</v>
      </c>
      <c r="V68" s="19"/>
      <c r="W68" s="11" t="s">
        <v>21</v>
      </c>
      <c r="X68" s="1">
        <f>(S68*L64)+(T68*L65)+(U68*L66)</f>
        <v>-0.31667286015112101</v>
      </c>
      <c r="Y68" s="176"/>
      <c r="Z68" s="16" t="s">
        <v>37</v>
      </c>
      <c r="AA68" s="16" t="s">
        <v>44</v>
      </c>
      <c r="AB68" s="16">
        <v>1</v>
      </c>
      <c r="AC68" s="16">
        <f>AB68*AB65</f>
        <v>0.5</v>
      </c>
      <c r="AD68" s="4"/>
      <c r="AE68" s="11" t="s">
        <v>21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4"/>
      <c r="AL68" s="11" t="s">
        <v>21</v>
      </c>
      <c r="AM68" s="1">
        <f>(AF68*AC66)+(AG68*AC67)+(AH68*AC68)+(AI68*AC70)+(AJ68*AC71)</f>
        <v>0</v>
      </c>
      <c r="AN68" s="176"/>
      <c r="AO68" s="15" t="s">
        <v>30</v>
      </c>
      <c r="AP68" s="15">
        <v>2</v>
      </c>
      <c r="AQ68" s="15">
        <f>1/(1+AP68)</f>
        <v>0.33333333333333331</v>
      </c>
      <c r="AR68" s="15"/>
      <c r="AS68" s="4"/>
      <c r="AT68" s="11" t="s">
        <v>21</v>
      </c>
      <c r="AU68" s="1">
        <f>AR70</f>
        <v>0.33333333333333331</v>
      </c>
      <c r="AV68" s="36"/>
      <c r="AW68" s="42" t="s">
        <v>18</v>
      </c>
      <c r="AX68" s="42">
        <f>X66+AM66++AU66</f>
        <v>0.74693422519509478</v>
      </c>
      <c r="AY68" s="50"/>
    </row>
    <row r="69" spans="1:51" ht="30">
      <c r="A69" s="258"/>
      <c r="B69" s="98" t="s">
        <v>6</v>
      </c>
      <c r="C69" s="35">
        <v>3</v>
      </c>
      <c r="D69" s="4"/>
      <c r="E69" s="4"/>
      <c r="F69" s="4"/>
      <c r="G69" s="4"/>
      <c r="H69" s="4"/>
      <c r="I69" s="4"/>
      <c r="J69" s="4"/>
      <c r="M69" s="4"/>
      <c r="N69" s="94"/>
      <c r="O69" s="58" t="s">
        <v>24</v>
      </c>
      <c r="P69" s="56" t="s">
        <v>84</v>
      </c>
      <c r="Q69" s="4"/>
      <c r="R69" s="11" t="s">
        <v>23</v>
      </c>
      <c r="S69" s="9">
        <v>1</v>
      </c>
      <c r="T69" s="9">
        <v>0</v>
      </c>
      <c r="U69" s="9">
        <v>-0.5</v>
      </c>
      <c r="V69" s="19"/>
      <c r="W69" s="11" t="s">
        <v>23</v>
      </c>
      <c r="X69" s="1">
        <f>(S69*L64)+(T69*L65)+(U69*L66)</f>
        <v>-2.4092654527437127E-2</v>
      </c>
      <c r="Y69" s="176"/>
      <c r="Z69" s="31" t="s">
        <v>96</v>
      </c>
      <c r="AA69" s="31">
        <v>2</v>
      </c>
      <c r="AB69" s="31">
        <f>1/(1+AA69)</f>
        <v>0.33333333333333331</v>
      </c>
      <c r="AC69" s="31"/>
      <c r="AD69" s="4"/>
      <c r="AE69" s="11" t="s">
        <v>23</v>
      </c>
      <c r="AF69" s="28">
        <v>1</v>
      </c>
      <c r="AG69" s="28">
        <v>0</v>
      </c>
      <c r="AH69" s="28">
        <v>0</v>
      </c>
      <c r="AI69" s="28">
        <v>0</v>
      </c>
      <c r="AJ69" s="28">
        <v>1</v>
      </c>
      <c r="AK69" s="4"/>
      <c r="AL69" s="11" t="s">
        <v>23</v>
      </c>
      <c r="AM69" s="1">
        <f>(AC66*AF69)+(AG69*AC67)+(AC68*AH69)+(AI69*AC70)+(AC71*AJ69)</f>
        <v>0.83333333333333326</v>
      </c>
      <c r="AN69" s="176"/>
      <c r="AO69" s="16" t="s">
        <v>59</v>
      </c>
      <c r="AP69" s="16" t="s">
        <v>44</v>
      </c>
      <c r="AQ69" s="16">
        <v>1</v>
      </c>
      <c r="AR69" s="16">
        <f>AQ69*AQ68</f>
        <v>0.33333333333333331</v>
      </c>
      <c r="AS69" s="4"/>
      <c r="AT69" s="11" t="s">
        <v>23</v>
      </c>
      <c r="AU69" s="1">
        <f>AR72</f>
        <v>0.25</v>
      </c>
      <c r="AV69" s="36"/>
      <c r="AW69" s="41" t="s">
        <v>19</v>
      </c>
      <c r="AX69" s="41">
        <v>0</v>
      </c>
      <c r="AY69" s="50"/>
    </row>
    <row r="70" spans="1:51">
      <c r="A70" s="258"/>
      <c r="B70" s="53"/>
      <c r="C70" s="53"/>
      <c r="D70" s="53"/>
      <c r="E70" s="53"/>
      <c r="F70" s="53"/>
      <c r="G70" s="53"/>
      <c r="H70" s="53"/>
      <c r="I70" s="53"/>
      <c r="J70" s="53"/>
      <c r="M70" s="26"/>
      <c r="N70" s="94"/>
      <c r="O70" s="4"/>
      <c r="P70" s="4"/>
      <c r="Q70" s="4"/>
      <c r="R70" s="11" t="s">
        <v>24</v>
      </c>
      <c r="S70" s="9">
        <v>-0.5</v>
      </c>
      <c r="T70" s="9">
        <v>0</v>
      </c>
      <c r="U70" s="9">
        <v>1</v>
      </c>
      <c r="V70" s="19"/>
      <c r="W70" s="11" t="s">
        <v>24</v>
      </c>
      <c r="X70" s="1">
        <f>(S70*L64)+(T70*67)+(U70*L66)</f>
        <v>0.20741979437631611</v>
      </c>
      <c r="Y70" s="176"/>
      <c r="Z70" s="16" t="s">
        <v>97</v>
      </c>
      <c r="AA70" s="16" t="s">
        <v>44</v>
      </c>
      <c r="AB70" s="16">
        <v>1</v>
      </c>
      <c r="AC70" s="16">
        <f>AB70*AB69</f>
        <v>0.33333333333333331</v>
      </c>
      <c r="AD70" s="4"/>
      <c r="AE70" s="11" t="s">
        <v>24</v>
      </c>
      <c r="AF70" s="28">
        <v>-1</v>
      </c>
      <c r="AG70" s="28">
        <v>0</v>
      </c>
      <c r="AH70" s="28">
        <v>0</v>
      </c>
      <c r="AI70" s="28">
        <v>0</v>
      </c>
      <c r="AJ70" s="28">
        <v>-1</v>
      </c>
      <c r="AK70" s="4"/>
      <c r="AL70" s="11" t="s">
        <v>24</v>
      </c>
      <c r="AM70" s="1">
        <f>(AC66*AF70)+(AC67*AG70)+(AC68*AH70)+(AI70*AC70)+(AC71*AJ70)</f>
        <v>-0.83333333333333326</v>
      </c>
      <c r="AN70" s="176"/>
      <c r="AO70" s="16" t="s">
        <v>60</v>
      </c>
      <c r="AP70" s="16" t="s">
        <v>44</v>
      </c>
      <c r="AQ70" s="16">
        <v>1</v>
      </c>
      <c r="AR70" s="16">
        <f>AQ70*AQ68</f>
        <v>0.33333333333333331</v>
      </c>
      <c r="AS70" s="4"/>
      <c r="AT70" s="11" t="s">
        <v>24</v>
      </c>
      <c r="AU70" s="1">
        <f>AR73</f>
        <v>0.25</v>
      </c>
      <c r="AV70" s="36"/>
      <c r="AW70" s="42" t="s">
        <v>20</v>
      </c>
      <c r="AX70" s="42">
        <f>X67+AM67+AU67</f>
        <v>0.65000619348445432</v>
      </c>
      <c r="AY70" s="50"/>
    </row>
    <row r="71" spans="1:51">
      <c r="A71" s="258"/>
      <c r="B71" s="183" t="s">
        <v>14</v>
      </c>
      <c r="C71" s="183"/>
      <c r="D71" s="4"/>
      <c r="E71" s="35" t="s">
        <v>38</v>
      </c>
      <c r="F71" s="35" t="s">
        <v>39</v>
      </c>
      <c r="G71" s="35" t="s">
        <v>40</v>
      </c>
      <c r="H71" s="10" t="s">
        <v>41</v>
      </c>
      <c r="I71" s="10" t="s">
        <v>42</v>
      </c>
      <c r="J71" s="4"/>
      <c r="M71" s="4"/>
      <c r="N71" s="94"/>
      <c r="O71" s="156" t="s">
        <v>112</v>
      </c>
      <c r="P71" s="157"/>
      <c r="Q71" s="4"/>
      <c r="R71" s="33"/>
      <c r="S71" s="25"/>
      <c r="T71" s="25"/>
      <c r="U71" s="25"/>
      <c r="V71" s="30"/>
      <c r="W71" s="29"/>
      <c r="X71" s="29"/>
      <c r="Y71" s="176"/>
      <c r="Z71" s="16" t="s">
        <v>98</v>
      </c>
      <c r="AA71" s="16" t="s">
        <v>44</v>
      </c>
      <c r="AB71" s="16">
        <v>1</v>
      </c>
      <c r="AC71" s="16">
        <f>AB71*AB69</f>
        <v>0.33333333333333331</v>
      </c>
      <c r="AD71" s="4"/>
      <c r="AE71" s="29"/>
      <c r="AF71" s="25"/>
      <c r="AG71" s="25"/>
      <c r="AH71" s="25"/>
      <c r="AI71" s="25"/>
      <c r="AJ71" s="25"/>
      <c r="AK71" s="4"/>
      <c r="AL71" s="29"/>
      <c r="AM71" s="29"/>
      <c r="AN71" s="176"/>
      <c r="AO71" s="15" t="s">
        <v>31</v>
      </c>
      <c r="AP71" s="15">
        <v>3</v>
      </c>
      <c r="AQ71" s="15">
        <f>1/(1+AP71)</f>
        <v>0.25</v>
      </c>
      <c r="AR71" s="15"/>
      <c r="AS71" s="4"/>
      <c r="AT71" s="29"/>
      <c r="AU71" s="29"/>
      <c r="AV71" s="46"/>
      <c r="AW71" s="42" t="s">
        <v>21</v>
      </c>
      <c r="AX71" s="42">
        <f>X68+AM68+AU68</f>
        <v>1.666047318221231E-2</v>
      </c>
      <c r="AY71" s="50"/>
    </row>
    <row r="72" spans="1:51" ht="30">
      <c r="A72" s="258"/>
      <c r="B72" s="98" t="s">
        <v>7</v>
      </c>
      <c r="C72" s="76">
        <f>SUM(L64*C67,L65*D67,L66*E67)</f>
        <v>3.0553614930426525</v>
      </c>
      <c r="D72" s="4"/>
      <c r="E72" s="35">
        <v>1</v>
      </c>
      <c r="F72" s="35">
        <v>3</v>
      </c>
      <c r="G72" s="35">
        <v>5</v>
      </c>
      <c r="H72" s="35">
        <v>7</v>
      </c>
      <c r="I72" s="35">
        <v>9</v>
      </c>
      <c r="J72" s="4"/>
      <c r="M72" s="4"/>
      <c r="N72" s="94"/>
      <c r="O72" s="57" t="s">
        <v>99</v>
      </c>
      <c r="P72" s="56" t="s">
        <v>102</v>
      </c>
      <c r="Q72" s="4"/>
      <c r="R72" s="33"/>
      <c r="S72" s="25"/>
      <c r="T72" s="25"/>
      <c r="U72" s="25"/>
      <c r="V72" s="30"/>
      <c r="W72" s="29"/>
      <c r="X72" s="29"/>
      <c r="Y72" s="176"/>
      <c r="Z72" s="30"/>
      <c r="AA72" s="30"/>
      <c r="AB72" s="30"/>
      <c r="AC72" s="30"/>
      <c r="AD72" s="4"/>
      <c r="AE72" s="29"/>
      <c r="AF72" s="25"/>
      <c r="AG72" s="25"/>
      <c r="AH72" s="25"/>
      <c r="AI72" s="25"/>
      <c r="AJ72" s="25"/>
      <c r="AK72" s="4"/>
      <c r="AL72" s="156" t="s">
        <v>115</v>
      </c>
      <c r="AM72" s="157"/>
      <c r="AN72" s="176"/>
      <c r="AO72" s="16" t="s">
        <v>61</v>
      </c>
      <c r="AP72" s="16" t="s">
        <v>44</v>
      </c>
      <c r="AQ72" s="16">
        <v>1</v>
      </c>
      <c r="AR72" s="16">
        <f>AQ72*AQ71</f>
        <v>0.25</v>
      </c>
      <c r="AS72" s="4"/>
      <c r="AT72" s="29"/>
      <c r="AU72" s="29"/>
      <c r="AV72" s="46"/>
      <c r="AW72" s="41" t="s">
        <v>22</v>
      </c>
      <c r="AX72" s="41">
        <v>0</v>
      </c>
      <c r="AY72" s="50"/>
    </row>
    <row r="73" spans="1:51" ht="30">
      <c r="A73" s="258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26"/>
      <c r="N73" s="94"/>
      <c r="O73" s="57" t="s">
        <v>100</v>
      </c>
      <c r="P73" s="56" t="s">
        <v>103</v>
      </c>
      <c r="Q73" s="4"/>
      <c r="R73" s="4"/>
      <c r="S73" s="18"/>
      <c r="T73" s="18"/>
      <c r="U73" s="18"/>
      <c r="V73" s="19"/>
      <c r="W73" s="4"/>
      <c r="X73" s="4"/>
      <c r="Y73" s="176"/>
      <c r="Z73" s="30"/>
      <c r="AA73" s="30"/>
      <c r="AB73" s="30"/>
      <c r="AC73" s="30"/>
      <c r="AD73" s="4"/>
      <c r="AE73" s="29"/>
      <c r="AF73" s="25"/>
      <c r="AG73" s="25"/>
      <c r="AH73" s="25"/>
      <c r="AI73" s="25"/>
      <c r="AJ73" s="25"/>
      <c r="AK73" s="4"/>
      <c r="AL73" s="58" t="s">
        <v>34</v>
      </c>
      <c r="AM73" s="56" t="s">
        <v>87</v>
      </c>
      <c r="AN73" s="176"/>
      <c r="AO73" s="16" t="s">
        <v>62</v>
      </c>
      <c r="AP73" s="16" t="s">
        <v>44</v>
      </c>
      <c r="AQ73" s="16">
        <v>1</v>
      </c>
      <c r="AR73" s="16">
        <f>AQ73*AQ71</f>
        <v>0.25</v>
      </c>
      <c r="AS73" s="4"/>
      <c r="AT73" s="29"/>
      <c r="AU73" s="29"/>
      <c r="AV73" s="46"/>
      <c r="AW73" s="42" t="s">
        <v>23</v>
      </c>
      <c r="AX73" s="42">
        <f>X69+AM69+AU69</f>
        <v>1.0592406788058961</v>
      </c>
      <c r="AY73" s="50"/>
    </row>
    <row r="74" spans="1:51" ht="30">
      <c r="A74" s="258"/>
      <c r="B74" s="185" t="s">
        <v>11</v>
      </c>
      <c r="C74" s="186"/>
      <c r="D74" s="6" t="s">
        <v>12</v>
      </c>
      <c r="E74" s="6">
        <v>1</v>
      </c>
      <c r="F74" s="6">
        <v>2</v>
      </c>
      <c r="G74" s="6">
        <v>3</v>
      </c>
      <c r="H74" s="6">
        <v>4</v>
      </c>
      <c r="I74" s="6">
        <v>5</v>
      </c>
      <c r="J74" s="6">
        <v>6</v>
      </c>
      <c r="K74" s="6">
        <v>7</v>
      </c>
      <c r="L74" s="6">
        <v>9</v>
      </c>
      <c r="M74" s="6">
        <v>10</v>
      </c>
      <c r="N74" s="94"/>
      <c r="O74" s="57" t="s">
        <v>101</v>
      </c>
      <c r="P74" s="56" t="s">
        <v>104</v>
      </c>
      <c r="Q74" s="4"/>
      <c r="R74" s="4"/>
      <c r="S74" s="18"/>
      <c r="T74" s="18"/>
      <c r="U74" s="18"/>
      <c r="V74" s="4"/>
      <c r="W74" s="4"/>
      <c r="X74" s="4"/>
      <c r="Y74" s="176"/>
      <c r="AB74" s="30"/>
      <c r="AC74" s="30"/>
      <c r="AD74" s="4"/>
      <c r="AE74" s="29"/>
      <c r="AF74" s="25"/>
      <c r="AG74" s="25"/>
      <c r="AH74" s="25"/>
      <c r="AI74" s="25"/>
      <c r="AJ74" s="25"/>
      <c r="AK74" s="4"/>
      <c r="AL74" s="103" t="s">
        <v>35</v>
      </c>
      <c r="AM74" s="84" t="s">
        <v>88</v>
      </c>
      <c r="AN74" s="176"/>
      <c r="AO74" s="19"/>
      <c r="AP74" s="19"/>
      <c r="AQ74" s="19"/>
      <c r="AR74" s="19"/>
      <c r="AS74" s="4"/>
      <c r="AT74" s="29"/>
      <c r="AU74" s="29"/>
      <c r="AV74" s="46"/>
      <c r="AW74" s="42" t="s">
        <v>24</v>
      </c>
      <c r="AX74" s="42">
        <f>X70+AM70+AU70</f>
        <v>-0.37591353895701718</v>
      </c>
      <c r="AY74" s="50"/>
    </row>
    <row r="75" spans="1:51">
      <c r="A75" s="258"/>
      <c r="B75" s="187"/>
      <c r="C75" s="188"/>
      <c r="D75" s="6" t="s">
        <v>13</v>
      </c>
      <c r="E75" s="35">
        <v>0</v>
      </c>
      <c r="F75" s="35">
        <v>0</v>
      </c>
      <c r="G75" s="35">
        <v>0.57999999999999996</v>
      </c>
      <c r="H75" s="35">
        <v>0.9</v>
      </c>
      <c r="I75" s="35">
        <v>1.1200000000000001</v>
      </c>
      <c r="J75" s="35">
        <v>1.24</v>
      </c>
      <c r="K75" s="35">
        <v>1.32</v>
      </c>
      <c r="L75" s="35">
        <v>1.46</v>
      </c>
      <c r="M75" s="35">
        <v>1.49</v>
      </c>
      <c r="N75" s="94"/>
      <c r="Q75" s="4"/>
      <c r="R75" s="4"/>
      <c r="S75" s="18"/>
      <c r="T75" s="18"/>
      <c r="U75" s="18"/>
      <c r="V75" s="4"/>
      <c r="W75" s="4"/>
      <c r="X75" s="4"/>
      <c r="Y75" s="176"/>
      <c r="AB75" s="30"/>
      <c r="AC75" s="30"/>
      <c r="AD75" s="4"/>
      <c r="AE75" s="29"/>
      <c r="AF75" s="25"/>
      <c r="AG75" s="25"/>
      <c r="AH75" s="25"/>
      <c r="AI75" s="25"/>
      <c r="AJ75" s="25"/>
      <c r="AK75" s="4"/>
      <c r="AL75" s="103" t="s">
        <v>36</v>
      </c>
      <c r="AM75" s="84" t="s">
        <v>89</v>
      </c>
      <c r="AN75" s="176"/>
      <c r="AO75" s="30"/>
      <c r="AP75" s="30"/>
      <c r="AQ75" s="30"/>
      <c r="AR75" s="30"/>
      <c r="AS75" s="4"/>
      <c r="AT75" s="29"/>
      <c r="AU75" s="29"/>
      <c r="AV75" s="46"/>
      <c r="AW75" s="41" t="s">
        <v>25</v>
      </c>
      <c r="AX75" s="41">
        <v>0</v>
      </c>
      <c r="AY75" s="50"/>
    </row>
    <row r="76" spans="1:51">
      <c r="A76" s="258"/>
      <c r="B76" s="189" t="s">
        <v>9</v>
      </c>
      <c r="C76" s="190"/>
      <c r="D76" s="7">
        <v>0.57999999999999996</v>
      </c>
      <c r="E76" s="191"/>
      <c r="F76" s="192"/>
      <c r="G76" s="192"/>
      <c r="H76" s="192"/>
      <c r="I76" s="192"/>
      <c r="J76" s="192"/>
      <c r="K76" s="48"/>
      <c r="L76" s="48"/>
      <c r="M76" s="48"/>
      <c r="N76" s="94"/>
      <c r="Q76" s="4"/>
      <c r="R76" s="4"/>
      <c r="S76" s="18"/>
      <c r="T76" s="18"/>
      <c r="U76" s="18"/>
      <c r="V76" s="4"/>
      <c r="W76" s="4"/>
      <c r="X76" s="4"/>
      <c r="Y76" s="176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103" t="s">
        <v>37</v>
      </c>
      <c r="AM76" s="84" t="s">
        <v>90</v>
      </c>
      <c r="AN76" s="176"/>
      <c r="AO76" s="156" t="s">
        <v>113</v>
      </c>
      <c r="AP76" s="157"/>
      <c r="AQ76" s="4"/>
      <c r="AR76" s="4"/>
      <c r="AS76" s="4"/>
      <c r="AT76" s="4"/>
      <c r="AU76" s="4"/>
      <c r="AV76" s="46"/>
      <c r="AW76" s="4"/>
      <c r="AX76" s="4"/>
      <c r="AY76" s="50"/>
    </row>
    <row r="77" spans="1:51" ht="30">
      <c r="A77" s="258"/>
      <c r="B77" s="52"/>
      <c r="C77" s="52"/>
      <c r="D77" s="52"/>
      <c r="E77" s="52"/>
      <c r="H77" s="52"/>
      <c r="I77" s="52"/>
      <c r="J77" s="52"/>
      <c r="K77" s="52"/>
      <c r="L77" s="52"/>
      <c r="M77" s="47"/>
      <c r="N77" s="94"/>
      <c r="Q77" s="4"/>
      <c r="R77" s="4"/>
      <c r="S77" s="18"/>
      <c r="T77" s="18"/>
      <c r="U77" s="18"/>
      <c r="V77" s="4"/>
      <c r="W77" s="4"/>
      <c r="X77" s="4"/>
      <c r="Y77" s="176"/>
      <c r="Z77" s="4"/>
      <c r="AC77" s="4"/>
      <c r="AD77" s="4"/>
      <c r="AE77" s="4"/>
      <c r="AF77" s="4"/>
      <c r="AG77" s="4"/>
      <c r="AH77" s="4"/>
      <c r="AI77" s="4"/>
      <c r="AJ77" s="4"/>
      <c r="AK77" s="4"/>
      <c r="AL77" s="58" t="s">
        <v>96</v>
      </c>
      <c r="AM77" s="56" t="s">
        <v>91</v>
      </c>
      <c r="AN77" s="176"/>
      <c r="AO77" s="44" t="s">
        <v>29</v>
      </c>
      <c r="AP77" s="44" t="s">
        <v>76</v>
      </c>
      <c r="AQ77" s="4"/>
      <c r="AR77" s="4"/>
      <c r="AS77" s="4"/>
      <c r="AT77" s="4"/>
      <c r="AU77" s="4"/>
      <c r="AV77" s="46"/>
      <c r="AW77" s="4"/>
      <c r="AX77" s="4"/>
      <c r="AY77" s="50"/>
    </row>
    <row r="78" spans="1:51" ht="30">
      <c r="A78" s="258"/>
      <c r="B78" s="161" t="s">
        <v>15</v>
      </c>
      <c r="C78" s="161"/>
      <c r="D78" s="161"/>
      <c r="E78" s="4"/>
      <c r="H78" s="4"/>
      <c r="I78" s="4"/>
      <c r="J78" s="4"/>
      <c r="K78" s="4"/>
      <c r="L78" s="4"/>
      <c r="M78" s="4"/>
      <c r="N78" s="94"/>
      <c r="Q78" s="4"/>
      <c r="R78" s="4"/>
      <c r="S78" s="18"/>
      <c r="T78" s="18"/>
      <c r="U78" s="18"/>
      <c r="V78" s="4"/>
      <c r="W78" s="4"/>
      <c r="X78" s="4"/>
      <c r="Y78" s="176"/>
      <c r="Z78" s="227" t="s">
        <v>182</v>
      </c>
      <c r="AA78" s="228"/>
      <c r="AC78" s="4"/>
      <c r="AD78" s="4"/>
      <c r="AE78" s="4"/>
      <c r="AF78" s="4"/>
      <c r="AG78" s="4"/>
      <c r="AH78" s="4"/>
      <c r="AI78" s="4"/>
      <c r="AJ78" s="4"/>
      <c r="AK78" s="4"/>
      <c r="AL78" s="103" t="s">
        <v>97</v>
      </c>
      <c r="AM78" s="84" t="s">
        <v>92</v>
      </c>
      <c r="AN78" s="176"/>
      <c r="AO78" s="44" t="s">
        <v>30</v>
      </c>
      <c r="AP78" s="44" t="s">
        <v>79</v>
      </c>
      <c r="AQ78" s="4"/>
      <c r="AR78" s="4"/>
      <c r="AS78" s="4"/>
      <c r="AT78" s="4"/>
      <c r="AU78" s="4"/>
      <c r="AV78" s="46"/>
      <c r="AW78" s="4"/>
      <c r="AX78" s="4"/>
      <c r="AY78" s="50"/>
    </row>
    <row r="79" spans="1:51" ht="30">
      <c r="A79" s="258"/>
      <c r="B79" s="5" t="s">
        <v>10</v>
      </c>
      <c r="C79" s="8">
        <f>(C72-3)/3</f>
        <v>1.8453831014217492E-2</v>
      </c>
      <c r="D79" s="77">
        <f>C79*100</f>
        <v>1.8453831014217492</v>
      </c>
      <c r="E79" s="4"/>
      <c r="H79" s="4"/>
      <c r="I79" s="4"/>
      <c r="J79" s="4"/>
      <c r="K79" s="4"/>
      <c r="L79" s="4"/>
      <c r="M79" s="4"/>
      <c r="N79" s="94"/>
      <c r="Q79" s="4"/>
      <c r="R79" s="4"/>
      <c r="S79" s="18"/>
      <c r="T79" s="18"/>
      <c r="U79" s="18"/>
      <c r="V79" s="4"/>
      <c r="W79" s="4"/>
      <c r="X79" s="4"/>
      <c r="Y79" s="176"/>
      <c r="Z79" s="225" t="s">
        <v>268</v>
      </c>
      <c r="AA79" s="226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103" t="s">
        <v>98</v>
      </c>
      <c r="AM79" s="84" t="s">
        <v>93</v>
      </c>
      <c r="AN79" s="176"/>
      <c r="AO79" s="44" t="s">
        <v>31</v>
      </c>
      <c r="AP79" s="44" t="s">
        <v>82</v>
      </c>
      <c r="AQ79" s="4"/>
      <c r="AR79" s="4"/>
      <c r="AS79" s="4"/>
      <c r="AT79" s="4"/>
      <c r="AU79" s="4"/>
      <c r="AV79" s="46"/>
      <c r="AW79" s="4"/>
      <c r="AX79" s="4"/>
      <c r="AY79" s="50"/>
    </row>
    <row r="80" spans="1:51">
      <c r="A80" s="259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96"/>
      <c r="N80" s="49"/>
      <c r="O80" s="96"/>
      <c r="P80" s="96"/>
      <c r="Q80" s="96"/>
      <c r="R80" s="96"/>
      <c r="S80" s="79"/>
      <c r="T80" s="79"/>
      <c r="U80" s="79"/>
      <c r="V80" s="96"/>
      <c r="W80" s="96"/>
      <c r="X80" s="96"/>
      <c r="Y80" s="177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51"/>
    </row>
    <row r="82" spans="1:51" ht="20">
      <c r="A82" s="257"/>
      <c r="B82" s="168" t="s">
        <v>165</v>
      </c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  <c r="AY82" s="169"/>
    </row>
    <row r="83" spans="1:51" ht="20">
      <c r="A83" s="258"/>
      <c r="B83" s="35" t="s">
        <v>0</v>
      </c>
      <c r="C83" s="35" t="s">
        <v>1</v>
      </c>
      <c r="D83" s="35" t="s">
        <v>2</v>
      </c>
      <c r="E83" s="35" t="s">
        <v>3</v>
      </c>
      <c r="F83" s="170" t="s">
        <v>8</v>
      </c>
      <c r="G83" s="35" t="s">
        <v>0</v>
      </c>
      <c r="H83" s="35" t="s">
        <v>1</v>
      </c>
      <c r="I83" s="35" t="s">
        <v>2</v>
      </c>
      <c r="J83" s="35" t="s">
        <v>3</v>
      </c>
      <c r="K83" s="35" t="s">
        <v>4</v>
      </c>
      <c r="L83" s="10" t="s">
        <v>5</v>
      </c>
      <c r="M83" s="23"/>
      <c r="N83" s="94"/>
      <c r="O83" s="156" t="s">
        <v>114</v>
      </c>
      <c r="P83" s="157"/>
      <c r="Q83" s="3"/>
      <c r="R83" s="171" t="s">
        <v>46</v>
      </c>
      <c r="S83" s="172"/>
      <c r="T83" s="172"/>
      <c r="U83" s="173"/>
      <c r="V83" s="3"/>
      <c r="W83" s="174" t="s">
        <v>52</v>
      </c>
      <c r="X83" s="175"/>
      <c r="Y83" s="176"/>
      <c r="Z83" s="178" t="s">
        <v>48</v>
      </c>
      <c r="AA83" s="179"/>
      <c r="AB83" s="179"/>
      <c r="AC83" s="180"/>
      <c r="AD83" s="3"/>
      <c r="AE83" s="178" t="s">
        <v>54</v>
      </c>
      <c r="AF83" s="179"/>
      <c r="AG83" s="179"/>
      <c r="AH83" s="179"/>
      <c r="AI83" s="179"/>
      <c r="AJ83" s="180"/>
      <c r="AK83" s="3"/>
      <c r="AL83" s="174" t="s">
        <v>55</v>
      </c>
      <c r="AM83" s="175"/>
      <c r="AN83" s="176"/>
      <c r="AO83" s="178" t="s">
        <v>49</v>
      </c>
      <c r="AP83" s="179"/>
      <c r="AQ83" s="179"/>
      <c r="AR83" s="180"/>
      <c r="AS83" s="4"/>
      <c r="AT83" s="174" t="s">
        <v>51</v>
      </c>
      <c r="AU83" s="175"/>
      <c r="AV83" s="36"/>
      <c r="AW83" s="174" t="s">
        <v>27</v>
      </c>
      <c r="AX83" s="175"/>
      <c r="AY83" s="50"/>
    </row>
    <row r="84" spans="1:51" ht="30">
      <c r="A84" s="258"/>
      <c r="B84" s="35" t="s">
        <v>1</v>
      </c>
      <c r="C84" s="2">
        <v>1</v>
      </c>
      <c r="D84" s="37">
        <f>1/C85</f>
        <v>0.33333333333333331</v>
      </c>
      <c r="E84" s="37">
        <f>1/C86</f>
        <v>0.14285714285714285</v>
      </c>
      <c r="F84" s="170"/>
      <c r="G84" s="35" t="s">
        <v>1</v>
      </c>
      <c r="H84" s="38">
        <f>C84/C87</f>
        <v>9.0909090909090912E-2</v>
      </c>
      <c r="I84" s="37">
        <f>D84/D87</f>
        <v>5.2631578947368418E-2</v>
      </c>
      <c r="J84" s="37">
        <f>E84/E87</f>
        <v>0.10638297872340424</v>
      </c>
      <c r="K84" s="37">
        <f>SUM(H84:J84)</f>
        <v>0.24992364857986357</v>
      </c>
      <c r="L84" s="2">
        <f>K84/C89</f>
        <v>8.3307882859954524E-2</v>
      </c>
      <c r="M84" s="24"/>
      <c r="N84" s="94"/>
      <c r="O84" s="58" t="s">
        <v>17</v>
      </c>
      <c r="P84" s="56" t="s">
        <v>78</v>
      </c>
      <c r="Q84" s="18"/>
      <c r="R84" s="17" t="s">
        <v>26</v>
      </c>
      <c r="S84" s="35" t="s">
        <v>1</v>
      </c>
      <c r="T84" s="35" t="s">
        <v>2</v>
      </c>
      <c r="U84" s="35" t="s">
        <v>3</v>
      </c>
      <c r="V84" s="13"/>
      <c r="W84" s="32" t="s">
        <v>26</v>
      </c>
      <c r="X84" s="97" t="s">
        <v>53</v>
      </c>
      <c r="Y84" s="176"/>
      <c r="Z84" s="35" t="s">
        <v>32</v>
      </c>
      <c r="AA84" s="98" t="s">
        <v>47</v>
      </c>
      <c r="AB84" s="178" t="s">
        <v>43</v>
      </c>
      <c r="AC84" s="180"/>
      <c r="AD84" s="4"/>
      <c r="AE84" s="10" t="s">
        <v>26</v>
      </c>
      <c r="AF84" s="35" t="s">
        <v>35</v>
      </c>
      <c r="AG84" s="35" t="s">
        <v>36</v>
      </c>
      <c r="AH84" s="35" t="s">
        <v>37</v>
      </c>
      <c r="AI84" s="35" t="s">
        <v>97</v>
      </c>
      <c r="AJ84" s="35" t="s">
        <v>98</v>
      </c>
      <c r="AK84" s="4"/>
      <c r="AL84" s="10" t="s">
        <v>26</v>
      </c>
      <c r="AM84" s="97" t="s">
        <v>53</v>
      </c>
      <c r="AN84" s="176"/>
      <c r="AO84" s="10" t="s">
        <v>28</v>
      </c>
      <c r="AP84" s="10" t="s">
        <v>47</v>
      </c>
      <c r="AQ84" s="181" t="s">
        <v>43</v>
      </c>
      <c r="AR84" s="182"/>
      <c r="AS84" s="4"/>
      <c r="AT84" s="35" t="s">
        <v>26</v>
      </c>
      <c r="AU84" s="97" t="s">
        <v>53</v>
      </c>
      <c r="AV84" s="36"/>
      <c r="AW84" s="98" t="s">
        <v>26</v>
      </c>
      <c r="AX84" s="98" t="s">
        <v>50</v>
      </c>
      <c r="AY84" s="50"/>
    </row>
    <row r="85" spans="1:51">
      <c r="A85" s="258"/>
      <c r="B85" s="35" t="s">
        <v>2</v>
      </c>
      <c r="C85" s="37">
        <v>3</v>
      </c>
      <c r="D85" s="2">
        <v>1</v>
      </c>
      <c r="E85" s="37">
        <f>1/D86</f>
        <v>0.2</v>
      </c>
      <c r="F85" s="170"/>
      <c r="G85" s="35" t="s">
        <v>2</v>
      </c>
      <c r="H85" s="37">
        <f>C85/C87</f>
        <v>0.27272727272727271</v>
      </c>
      <c r="I85" s="38">
        <f>D85/D87</f>
        <v>0.15789473684210528</v>
      </c>
      <c r="J85" s="37">
        <f>E85/E87</f>
        <v>0.14893617021276595</v>
      </c>
      <c r="K85" s="37">
        <f>SUM(H85:J85)</f>
        <v>0.57955817978214397</v>
      </c>
      <c r="L85" s="2">
        <f>K85/C89</f>
        <v>0.19318605992738133</v>
      </c>
      <c r="M85" s="24"/>
      <c r="N85" s="94"/>
      <c r="O85" s="58" t="s">
        <v>18</v>
      </c>
      <c r="P85" s="56" t="s">
        <v>77</v>
      </c>
      <c r="Q85" s="18"/>
      <c r="R85" s="11" t="s">
        <v>17</v>
      </c>
      <c r="S85" s="9">
        <v>1</v>
      </c>
      <c r="T85" s="9">
        <v>-0.5</v>
      </c>
      <c r="U85" s="9">
        <v>0</v>
      </c>
      <c r="V85" s="3"/>
      <c r="W85" s="11" t="s">
        <v>17</v>
      </c>
      <c r="X85" s="1">
        <f>(S85*L84)+(T85*L85)+(U85*L86)</f>
        <v>-1.3285147103736142E-2</v>
      </c>
      <c r="Y85" s="176"/>
      <c r="Z85" s="15" t="s">
        <v>34</v>
      </c>
      <c r="AA85" s="15">
        <v>1</v>
      </c>
      <c r="AB85" s="15">
        <f>1/(1+AA85)</f>
        <v>0.5</v>
      </c>
      <c r="AC85" s="15"/>
      <c r="AD85" s="4"/>
      <c r="AE85" s="11" t="s">
        <v>17</v>
      </c>
      <c r="AF85" s="28">
        <v>1</v>
      </c>
      <c r="AG85" s="28">
        <v>0</v>
      </c>
      <c r="AH85" s="28">
        <v>0</v>
      </c>
      <c r="AI85" s="28">
        <v>0</v>
      </c>
      <c r="AJ85" s="28">
        <v>1</v>
      </c>
      <c r="AK85" s="4"/>
      <c r="AL85" s="11" t="s">
        <v>17</v>
      </c>
      <c r="AM85" s="1">
        <f>(AF85*AC86)+(AG85*AC87)+(AC88*AH85)+(AI85*AC90)+(AC91*AJ85)</f>
        <v>0.83333333333333326</v>
      </c>
      <c r="AN85" s="176"/>
      <c r="AO85" s="15" t="s">
        <v>29</v>
      </c>
      <c r="AP85" s="15">
        <v>1</v>
      </c>
      <c r="AQ85" s="15">
        <f>1/(1+AP85)</f>
        <v>0.5</v>
      </c>
      <c r="AR85" s="15"/>
      <c r="AS85" s="4"/>
      <c r="AT85" s="11" t="s">
        <v>17</v>
      </c>
      <c r="AU85" s="1">
        <f>AR86</f>
        <v>0.5</v>
      </c>
      <c r="AV85" s="36"/>
      <c r="AW85" s="40" t="s">
        <v>63</v>
      </c>
      <c r="AX85" s="40">
        <v>0</v>
      </c>
      <c r="AY85" s="50"/>
    </row>
    <row r="86" spans="1:51" ht="30">
      <c r="A86" s="258"/>
      <c r="B86" s="35" t="s">
        <v>3</v>
      </c>
      <c r="C86" s="37">
        <v>7</v>
      </c>
      <c r="D86" s="37">
        <v>5</v>
      </c>
      <c r="E86" s="2">
        <v>1</v>
      </c>
      <c r="F86" s="170"/>
      <c r="G86" s="35" t="s">
        <v>3</v>
      </c>
      <c r="H86" s="37">
        <f>C86/C87</f>
        <v>0.63636363636363635</v>
      </c>
      <c r="I86" s="37">
        <f>D86/D87</f>
        <v>0.78947368421052633</v>
      </c>
      <c r="J86" s="38">
        <f>E86/E87</f>
        <v>0.74468085106382975</v>
      </c>
      <c r="K86" s="37">
        <f>SUM(H86:J86)</f>
        <v>2.1705181716379927</v>
      </c>
      <c r="L86" s="2">
        <f>K86/C89</f>
        <v>0.72350605721266426</v>
      </c>
      <c r="M86" s="24"/>
      <c r="N86" s="94"/>
      <c r="O86" s="58" t="s">
        <v>20</v>
      </c>
      <c r="P86" s="56" t="s">
        <v>80</v>
      </c>
      <c r="Q86" s="18"/>
      <c r="R86" s="11" t="s">
        <v>18</v>
      </c>
      <c r="S86" s="9">
        <v>-0.5</v>
      </c>
      <c r="T86" s="9">
        <v>1</v>
      </c>
      <c r="U86" s="9">
        <v>0</v>
      </c>
      <c r="V86" s="19"/>
      <c r="W86" s="11" t="s">
        <v>18</v>
      </c>
      <c r="X86" s="1">
        <f>(S86*L84)+(T86*L85)+(U86*L86)</f>
        <v>0.15153211849740406</v>
      </c>
      <c r="Y86" s="176"/>
      <c r="Z86" s="16" t="s">
        <v>35</v>
      </c>
      <c r="AA86" s="16" t="s">
        <v>44</v>
      </c>
      <c r="AB86" s="16">
        <v>1</v>
      </c>
      <c r="AC86" s="16">
        <f>AB86*AB85</f>
        <v>0.5</v>
      </c>
      <c r="AD86" s="4"/>
      <c r="AE86" s="11" t="s">
        <v>18</v>
      </c>
      <c r="AF86" s="28">
        <v>-1</v>
      </c>
      <c r="AG86" s="28">
        <v>0</v>
      </c>
      <c r="AH86" s="28">
        <v>1</v>
      </c>
      <c r="AI86" s="28">
        <v>0</v>
      </c>
      <c r="AJ86" s="28">
        <v>-1</v>
      </c>
      <c r="AK86" s="4"/>
      <c r="AL86" s="11" t="s">
        <v>18</v>
      </c>
      <c r="AM86" s="1">
        <f>(AF86*AC86)+(AG86*AC87)+(AC88*AH86)+(AI86*AC90)+(AC91*AJ86)</f>
        <v>-0.33333333333333331</v>
      </c>
      <c r="AN86" s="176"/>
      <c r="AO86" s="16" t="s">
        <v>45</v>
      </c>
      <c r="AP86" s="16" t="s">
        <v>44</v>
      </c>
      <c r="AQ86" s="16">
        <v>1</v>
      </c>
      <c r="AR86" s="16">
        <f>AQ86*AQ85</f>
        <v>0.5</v>
      </c>
      <c r="AS86" s="4"/>
      <c r="AT86" s="11" t="s">
        <v>18</v>
      </c>
      <c r="AU86" s="1">
        <f>AR87</f>
        <v>0.5</v>
      </c>
      <c r="AV86" s="36"/>
      <c r="AW86" s="40" t="s">
        <v>16</v>
      </c>
      <c r="AX86" s="41">
        <v>0</v>
      </c>
      <c r="AY86" s="50"/>
    </row>
    <row r="87" spans="1:51">
      <c r="A87" s="258"/>
      <c r="B87" s="97" t="s">
        <v>4</v>
      </c>
      <c r="C87" s="39">
        <f>SUM(C84:C86)</f>
        <v>11</v>
      </c>
      <c r="D87" s="39">
        <f>SUM(D84:D86)</f>
        <v>6.333333333333333</v>
      </c>
      <c r="E87" s="39">
        <f>SUM(E84:E86)</f>
        <v>1.342857142857143</v>
      </c>
      <c r="F87" s="170"/>
      <c r="G87" s="97" t="s">
        <v>4</v>
      </c>
      <c r="H87" s="39">
        <f>SUM(H84:H86)</f>
        <v>1</v>
      </c>
      <c r="I87" s="39">
        <f>SUM(I84:I86)</f>
        <v>1</v>
      </c>
      <c r="J87" s="39">
        <f>SUM(J84:J86)</f>
        <v>1</v>
      </c>
      <c r="K87" s="39">
        <f>SUM(K84:K86)</f>
        <v>3</v>
      </c>
      <c r="L87" s="39">
        <f>SUM(L84:L86)</f>
        <v>1</v>
      </c>
      <c r="M87" s="25"/>
      <c r="N87" s="94"/>
      <c r="O87" s="58" t="s">
        <v>21</v>
      </c>
      <c r="P87" s="56" t="s">
        <v>81</v>
      </c>
      <c r="Q87" s="18"/>
      <c r="R87" s="11" t="s">
        <v>20</v>
      </c>
      <c r="S87" s="9">
        <v>0</v>
      </c>
      <c r="T87" s="9">
        <v>0.5</v>
      </c>
      <c r="U87" s="9">
        <v>0</v>
      </c>
      <c r="V87" s="19"/>
      <c r="W87" s="11" t="s">
        <v>20</v>
      </c>
      <c r="X87" s="1">
        <f>(S87*L84)+(T87*L85)+(U87*L86)</f>
        <v>9.6593029963690666E-2</v>
      </c>
      <c r="Y87" s="176"/>
      <c r="Z87" s="16" t="s">
        <v>36</v>
      </c>
      <c r="AA87" s="16" t="s">
        <v>44</v>
      </c>
      <c r="AB87" s="16">
        <v>1</v>
      </c>
      <c r="AC87" s="16">
        <f>AB87*AB85</f>
        <v>0.5</v>
      </c>
      <c r="AD87" s="4"/>
      <c r="AE87" s="11" t="s">
        <v>20</v>
      </c>
      <c r="AF87" s="28">
        <v>0</v>
      </c>
      <c r="AG87" s="28">
        <v>0</v>
      </c>
      <c r="AH87" s="28">
        <v>0</v>
      </c>
      <c r="AI87" s="28">
        <v>0</v>
      </c>
      <c r="AJ87" s="28">
        <v>0</v>
      </c>
      <c r="AK87" s="4"/>
      <c r="AL87" s="11" t="s">
        <v>20</v>
      </c>
      <c r="AM87" s="1">
        <f>(AF87*AC86)+(AG87*AC87)+(AH87*AC88)+(AI87*AC90)+(AJ87*AC91)</f>
        <v>0</v>
      </c>
      <c r="AN87" s="176"/>
      <c r="AO87" s="16" t="s">
        <v>58</v>
      </c>
      <c r="AP87" s="16" t="s">
        <v>44</v>
      </c>
      <c r="AQ87" s="16">
        <v>1</v>
      </c>
      <c r="AR87" s="16">
        <f>AQ87*AQ85</f>
        <v>0.5</v>
      </c>
      <c r="AS87" s="4"/>
      <c r="AT87" s="11" t="s">
        <v>20</v>
      </c>
      <c r="AU87" s="1">
        <f>AR89</f>
        <v>0.33333333333333331</v>
      </c>
      <c r="AV87" s="36"/>
      <c r="AW87" s="42" t="s">
        <v>17</v>
      </c>
      <c r="AX87" s="42">
        <f>X85+AM85+AU85</f>
        <v>1.320048186229597</v>
      </c>
      <c r="AY87" s="50"/>
    </row>
    <row r="88" spans="1:51" ht="45">
      <c r="A88" s="258"/>
      <c r="B88" s="54"/>
      <c r="C88" s="54"/>
      <c r="D88" s="54"/>
      <c r="E88" s="54"/>
      <c r="F88" s="54"/>
      <c r="G88" s="54"/>
      <c r="H88" s="54"/>
      <c r="I88" s="54"/>
      <c r="J88" s="54"/>
      <c r="M88" s="47"/>
      <c r="N88" s="94"/>
      <c r="O88" s="58" t="s">
        <v>23</v>
      </c>
      <c r="P88" s="56" t="s">
        <v>83</v>
      </c>
      <c r="Q88" s="4"/>
      <c r="R88" s="11" t="s">
        <v>21</v>
      </c>
      <c r="S88" s="9">
        <v>0</v>
      </c>
      <c r="T88" s="9">
        <v>-0.5</v>
      </c>
      <c r="U88" s="9">
        <v>0</v>
      </c>
      <c r="V88" s="19"/>
      <c r="W88" s="11" t="s">
        <v>21</v>
      </c>
      <c r="X88" s="1">
        <f>(S88*L84)+(T88*L85)+(U88*L86)</f>
        <v>-9.6593029963690666E-2</v>
      </c>
      <c r="Y88" s="176"/>
      <c r="Z88" s="16" t="s">
        <v>37</v>
      </c>
      <c r="AA88" s="16" t="s">
        <v>44</v>
      </c>
      <c r="AB88" s="16">
        <v>1</v>
      </c>
      <c r="AC88" s="16">
        <f>AB88*AB85</f>
        <v>0.5</v>
      </c>
      <c r="AD88" s="4"/>
      <c r="AE88" s="11" t="s">
        <v>21</v>
      </c>
      <c r="AF88" s="28">
        <v>0</v>
      </c>
      <c r="AG88" s="28">
        <v>0</v>
      </c>
      <c r="AH88" s="28">
        <v>0</v>
      </c>
      <c r="AI88" s="28">
        <v>0</v>
      </c>
      <c r="AJ88" s="28">
        <v>0</v>
      </c>
      <c r="AK88" s="4"/>
      <c r="AL88" s="11" t="s">
        <v>21</v>
      </c>
      <c r="AM88" s="1">
        <f>(AF88*AC86)+(AG88*AC87)+(AH88*AC88)+(AI88*AC90)+(AJ88*AC91)</f>
        <v>0</v>
      </c>
      <c r="AN88" s="176"/>
      <c r="AO88" s="15" t="s">
        <v>30</v>
      </c>
      <c r="AP88" s="15">
        <v>2</v>
      </c>
      <c r="AQ88" s="15">
        <f>1/(1+AP88)</f>
        <v>0.33333333333333331</v>
      </c>
      <c r="AR88" s="15"/>
      <c r="AS88" s="4"/>
      <c r="AT88" s="11" t="s">
        <v>21</v>
      </c>
      <c r="AU88" s="1">
        <f>AR90</f>
        <v>0.33333333333333331</v>
      </c>
      <c r="AV88" s="36"/>
      <c r="AW88" s="42" t="s">
        <v>18</v>
      </c>
      <c r="AX88" s="42">
        <f>X86+AM86++AU86</f>
        <v>0.31819878516407074</v>
      </c>
      <c r="AY88" s="50"/>
    </row>
    <row r="89" spans="1:51" ht="30">
      <c r="A89" s="258"/>
      <c r="B89" s="98" t="s">
        <v>6</v>
      </c>
      <c r="C89" s="35">
        <v>3</v>
      </c>
      <c r="D89" s="4"/>
      <c r="E89" s="4"/>
      <c r="F89" s="4"/>
      <c r="G89" s="4"/>
      <c r="H89" s="4"/>
      <c r="I89" s="4"/>
      <c r="J89" s="4"/>
      <c r="M89" s="4"/>
      <c r="N89" s="94"/>
      <c r="O89" s="58" t="s">
        <v>24</v>
      </c>
      <c r="P89" s="56" t="s">
        <v>84</v>
      </c>
      <c r="Q89" s="4"/>
      <c r="R89" s="11" t="s">
        <v>23</v>
      </c>
      <c r="S89" s="9">
        <v>1</v>
      </c>
      <c r="T89" s="9">
        <v>0</v>
      </c>
      <c r="U89" s="9">
        <v>-0.5</v>
      </c>
      <c r="V89" s="19"/>
      <c r="W89" s="11" t="s">
        <v>23</v>
      </c>
      <c r="X89" s="1">
        <f>(S89*L84)+(T89*L85)+(U89*L86)</f>
        <v>-0.27844514574637758</v>
      </c>
      <c r="Y89" s="176"/>
      <c r="Z89" s="31" t="s">
        <v>96</v>
      </c>
      <c r="AA89" s="31">
        <v>2</v>
      </c>
      <c r="AB89" s="31">
        <f>1/(1+AA89)</f>
        <v>0.33333333333333331</v>
      </c>
      <c r="AC89" s="31"/>
      <c r="AD89" s="4"/>
      <c r="AE89" s="11" t="s">
        <v>23</v>
      </c>
      <c r="AF89" s="28">
        <v>1</v>
      </c>
      <c r="AG89" s="28">
        <v>0</v>
      </c>
      <c r="AH89" s="28">
        <v>0</v>
      </c>
      <c r="AI89" s="28">
        <v>0</v>
      </c>
      <c r="AJ89" s="28">
        <v>1</v>
      </c>
      <c r="AK89" s="4"/>
      <c r="AL89" s="11" t="s">
        <v>23</v>
      </c>
      <c r="AM89" s="1">
        <f>(AC86*AF89)+(AG89*AC87)+(AC88*AH89)+(AI89*AC90)+(AC91*AJ89)</f>
        <v>0.83333333333333326</v>
      </c>
      <c r="AN89" s="176"/>
      <c r="AO89" s="16" t="s">
        <v>59</v>
      </c>
      <c r="AP89" s="16" t="s">
        <v>44</v>
      </c>
      <c r="AQ89" s="16">
        <v>1</v>
      </c>
      <c r="AR89" s="16">
        <f>AQ89*AQ88</f>
        <v>0.33333333333333331</v>
      </c>
      <c r="AS89" s="4"/>
      <c r="AT89" s="11" t="s">
        <v>23</v>
      </c>
      <c r="AU89" s="1">
        <f>AR92</f>
        <v>0.25</v>
      </c>
      <c r="AV89" s="36"/>
      <c r="AW89" s="41" t="s">
        <v>19</v>
      </c>
      <c r="AX89" s="41">
        <v>0</v>
      </c>
      <c r="AY89" s="50"/>
    </row>
    <row r="90" spans="1:51">
      <c r="A90" s="258"/>
      <c r="B90" s="53"/>
      <c r="C90" s="53"/>
      <c r="D90" s="53"/>
      <c r="E90" s="53"/>
      <c r="F90" s="53"/>
      <c r="G90" s="53"/>
      <c r="H90" s="53"/>
      <c r="I90" s="53"/>
      <c r="J90" s="53"/>
      <c r="M90" s="26"/>
      <c r="N90" s="94"/>
      <c r="O90" s="4"/>
      <c r="P90" s="4"/>
      <c r="Q90" s="4"/>
      <c r="R90" s="11" t="s">
        <v>24</v>
      </c>
      <c r="S90" s="9">
        <v>-0.5</v>
      </c>
      <c r="T90" s="9">
        <v>0</v>
      </c>
      <c r="U90" s="9">
        <v>1</v>
      </c>
      <c r="V90" s="19"/>
      <c r="W90" s="11" t="s">
        <v>24</v>
      </c>
      <c r="X90" s="1">
        <f>(S90*L84)+(T90*67)+(U90*L86)</f>
        <v>0.68185211578268701</v>
      </c>
      <c r="Y90" s="176"/>
      <c r="Z90" s="16" t="s">
        <v>97</v>
      </c>
      <c r="AA90" s="16" t="s">
        <v>44</v>
      </c>
      <c r="AB90" s="16">
        <v>1</v>
      </c>
      <c r="AC90" s="16">
        <f>AB90*AB89</f>
        <v>0.33333333333333331</v>
      </c>
      <c r="AD90" s="4"/>
      <c r="AE90" s="11" t="s">
        <v>24</v>
      </c>
      <c r="AF90" s="28">
        <v>-1</v>
      </c>
      <c r="AG90" s="28">
        <v>0</v>
      </c>
      <c r="AH90" s="28">
        <v>0</v>
      </c>
      <c r="AI90" s="28">
        <v>0</v>
      </c>
      <c r="AJ90" s="28">
        <v>-1</v>
      </c>
      <c r="AK90" s="4"/>
      <c r="AL90" s="11" t="s">
        <v>24</v>
      </c>
      <c r="AM90" s="1">
        <f>(AC86*AF90)+(AC87*AG90)+(AC88*AH90)+(AI90*AC90)+(AC91*AJ90)</f>
        <v>-0.83333333333333326</v>
      </c>
      <c r="AN90" s="176"/>
      <c r="AO90" s="16" t="s">
        <v>60</v>
      </c>
      <c r="AP90" s="16" t="s">
        <v>44</v>
      </c>
      <c r="AQ90" s="16">
        <v>1</v>
      </c>
      <c r="AR90" s="16">
        <f>AQ90*AQ88</f>
        <v>0.33333333333333331</v>
      </c>
      <c r="AS90" s="4"/>
      <c r="AT90" s="11" t="s">
        <v>24</v>
      </c>
      <c r="AU90" s="1">
        <f>AR93</f>
        <v>0.25</v>
      </c>
      <c r="AV90" s="36"/>
      <c r="AW90" s="42" t="s">
        <v>20</v>
      </c>
      <c r="AX90" s="42">
        <f>X87+AM87+AU87</f>
        <v>0.42992636329702399</v>
      </c>
      <c r="AY90" s="50"/>
    </row>
    <row r="91" spans="1:51">
      <c r="A91" s="258"/>
      <c r="B91" s="183" t="s">
        <v>14</v>
      </c>
      <c r="C91" s="183"/>
      <c r="D91" s="4"/>
      <c r="E91" s="35" t="s">
        <v>38</v>
      </c>
      <c r="F91" s="35" t="s">
        <v>39</v>
      </c>
      <c r="G91" s="35" t="s">
        <v>40</v>
      </c>
      <c r="H91" s="10" t="s">
        <v>41</v>
      </c>
      <c r="I91" s="10" t="s">
        <v>42</v>
      </c>
      <c r="J91" s="4"/>
      <c r="M91" s="4"/>
      <c r="N91" s="94"/>
      <c r="O91" s="156" t="s">
        <v>112</v>
      </c>
      <c r="P91" s="157"/>
      <c r="Q91" s="4"/>
      <c r="R91" s="33"/>
      <c r="S91" s="25"/>
      <c r="T91" s="25"/>
      <c r="U91" s="25"/>
      <c r="V91" s="30"/>
      <c r="W91" s="29"/>
      <c r="X91" s="29"/>
      <c r="Y91" s="176"/>
      <c r="Z91" s="16" t="s">
        <v>98</v>
      </c>
      <c r="AA91" s="16" t="s">
        <v>44</v>
      </c>
      <c r="AB91" s="16">
        <v>1</v>
      </c>
      <c r="AC91" s="16">
        <f>AB91*AB89</f>
        <v>0.33333333333333331</v>
      </c>
      <c r="AD91" s="4"/>
      <c r="AE91" s="29"/>
      <c r="AF91" s="25"/>
      <c r="AG91" s="25"/>
      <c r="AH91" s="25"/>
      <c r="AI91" s="25"/>
      <c r="AJ91" s="25"/>
      <c r="AK91" s="4"/>
      <c r="AL91" s="29"/>
      <c r="AM91" s="29"/>
      <c r="AN91" s="176"/>
      <c r="AO91" s="15" t="s">
        <v>31</v>
      </c>
      <c r="AP91" s="15">
        <v>3</v>
      </c>
      <c r="AQ91" s="15">
        <f>1/(1+AP91)</f>
        <v>0.25</v>
      </c>
      <c r="AR91" s="15"/>
      <c r="AS91" s="4"/>
      <c r="AT91" s="29"/>
      <c r="AU91" s="29"/>
      <c r="AV91" s="46"/>
      <c r="AW91" s="42" t="s">
        <v>21</v>
      </c>
      <c r="AX91" s="42">
        <f>X88+AM88+AU88</f>
        <v>0.23674030336964264</v>
      </c>
      <c r="AY91" s="50"/>
    </row>
    <row r="92" spans="1:51" ht="30">
      <c r="A92" s="258"/>
      <c r="B92" s="98" t="s">
        <v>7</v>
      </c>
      <c r="C92" s="76">
        <f>SUM(L84*C87,L85*D87,L86*E87)</f>
        <v>3.1114637011613495</v>
      </c>
      <c r="D92" s="4"/>
      <c r="E92" s="35">
        <v>1</v>
      </c>
      <c r="F92" s="35">
        <v>3</v>
      </c>
      <c r="G92" s="35">
        <v>5</v>
      </c>
      <c r="H92" s="35">
        <v>7</v>
      </c>
      <c r="I92" s="35">
        <v>9</v>
      </c>
      <c r="J92" s="4"/>
      <c r="M92" s="4"/>
      <c r="N92" s="94"/>
      <c r="O92" s="57" t="s">
        <v>99</v>
      </c>
      <c r="P92" s="56" t="s">
        <v>102</v>
      </c>
      <c r="Q92" s="4"/>
      <c r="R92" s="33"/>
      <c r="S92" s="25"/>
      <c r="T92" s="25"/>
      <c r="U92" s="25"/>
      <c r="V92" s="30"/>
      <c r="W92" s="29"/>
      <c r="X92" s="29"/>
      <c r="Y92" s="176"/>
      <c r="Z92" s="30"/>
      <c r="AA92" s="30"/>
      <c r="AB92" s="30"/>
      <c r="AC92" s="30"/>
      <c r="AD92" s="4"/>
      <c r="AE92" s="29"/>
      <c r="AF92" s="25"/>
      <c r="AG92" s="25"/>
      <c r="AH92" s="25"/>
      <c r="AI92" s="25"/>
      <c r="AJ92" s="25"/>
      <c r="AK92" s="4"/>
      <c r="AL92" s="156" t="s">
        <v>115</v>
      </c>
      <c r="AM92" s="157"/>
      <c r="AN92" s="176"/>
      <c r="AO92" s="16" t="s">
        <v>61</v>
      </c>
      <c r="AP92" s="16" t="s">
        <v>44</v>
      </c>
      <c r="AQ92" s="16">
        <v>1</v>
      </c>
      <c r="AR92" s="16">
        <f>AQ92*AQ91</f>
        <v>0.25</v>
      </c>
      <c r="AS92" s="4"/>
      <c r="AT92" s="29"/>
      <c r="AU92" s="29"/>
      <c r="AV92" s="46"/>
      <c r="AW92" s="41" t="s">
        <v>22</v>
      </c>
      <c r="AX92" s="41">
        <v>0</v>
      </c>
      <c r="AY92" s="50"/>
    </row>
    <row r="93" spans="1:51" ht="30">
      <c r="A93" s="258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26"/>
      <c r="N93" s="94"/>
      <c r="O93" s="57" t="s">
        <v>100</v>
      </c>
      <c r="P93" s="56" t="s">
        <v>103</v>
      </c>
      <c r="Q93" s="4"/>
      <c r="R93" s="4"/>
      <c r="S93" s="18"/>
      <c r="T93" s="18"/>
      <c r="U93" s="18"/>
      <c r="V93" s="19"/>
      <c r="W93" s="4"/>
      <c r="X93" s="4"/>
      <c r="Y93" s="176"/>
      <c r="Z93" s="30"/>
      <c r="AA93" s="30"/>
      <c r="AB93" s="30"/>
      <c r="AC93" s="30"/>
      <c r="AD93" s="4"/>
      <c r="AE93" s="29"/>
      <c r="AF93" s="25"/>
      <c r="AG93" s="25"/>
      <c r="AH93" s="25"/>
      <c r="AI93" s="25"/>
      <c r="AJ93" s="25"/>
      <c r="AK93" s="4"/>
      <c r="AL93" s="58" t="s">
        <v>34</v>
      </c>
      <c r="AM93" s="56" t="s">
        <v>87</v>
      </c>
      <c r="AN93" s="176"/>
      <c r="AO93" s="16" t="s">
        <v>62</v>
      </c>
      <c r="AP93" s="16" t="s">
        <v>44</v>
      </c>
      <c r="AQ93" s="16">
        <v>1</v>
      </c>
      <c r="AR93" s="16">
        <f>AQ93*AQ91</f>
        <v>0.25</v>
      </c>
      <c r="AS93" s="4"/>
      <c r="AT93" s="29"/>
      <c r="AU93" s="29"/>
      <c r="AV93" s="46"/>
      <c r="AW93" s="42" t="s">
        <v>23</v>
      </c>
      <c r="AX93" s="42">
        <f>X89+AM89+AU89</f>
        <v>0.80488818758695568</v>
      </c>
      <c r="AY93" s="50"/>
    </row>
    <row r="94" spans="1:51" ht="30">
      <c r="A94" s="258"/>
      <c r="B94" s="185" t="s">
        <v>11</v>
      </c>
      <c r="C94" s="186"/>
      <c r="D94" s="6" t="s">
        <v>12</v>
      </c>
      <c r="E94" s="6">
        <v>1</v>
      </c>
      <c r="F94" s="6">
        <v>2</v>
      </c>
      <c r="G94" s="6">
        <v>3</v>
      </c>
      <c r="H94" s="6">
        <v>4</v>
      </c>
      <c r="I94" s="6">
        <v>5</v>
      </c>
      <c r="J94" s="6">
        <v>6</v>
      </c>
      <c r="K94" s="6">
        <v>7</v>
      </c>
      <c r="L94" s="6">
        <v>9</v>
      </c>
      <c r="M94" s="6">
        <v>10</v>
      </c>
      <c r="N94" s="94"/>
      <c r="O94" s="57" t="s">
        <v>101</v>
      </c>
      <c r="P94" s="56" t="s">
        <v>104</v>
      </c>
      <c r="Q94" s="4"/>
      <c r="R94" s="4"/>
      <c r="S94" s="18"/>
      <c r="T94" s="18"/>
      <c r="U94" s="18"/>
      <c r="V94" s="4"/>
      <c r="W94" s="4"/>
      <c r="X94" s="4"/>
      <c r="Y94" s="176"/>
      <c r="AB94" s="30"/>
      <c r="AC94" s="30"/>
      <c r="AD94" s="4"/>
      <c r="AE94" s="29"/>
      <c r="AF94" s="25"/>
      <c r="AG94" s="25"/>
      <c r="AH94" s="25"/>
      <c r="AI94" s="25"/>
      <c r="AJ94" s="25"/>
      <c r="AK94" s="4"/>
      <c r="AL94" s="103" t="s">
        <v>35</v>
      </c>
      <c r="AM94" s="84" t="s">
        <v>88</v>
      </c>
      <c r="AN94" s="176"/>
      <c r="AO94" s="19"/>
      <c r="AP94" s="19"/>
      <c r="AQ94" s="19"/>
      <c r="AR94" s="19"/>
      <c r="AS94" s="4"/>
      <c r="AT94" s="29"/>
      <c r="AU94" s="29"/>
      <c r="AV94" s="46"/>
      <c r="AW94" s="42" t="s">
        <v>24</v>
      </c>
      <c r="AX94" s="42">
        <f>X90+AM90+AU90</f>
        <v>9.8518782449353748E-2</v>
      </c>
      <c r="AY94" s="50"/>
    </row>
    <row r="95" spans="1:51">
      <c r="A95" s="258"/>
      <c r="B95" s="187"/>
      <c r="C95" s="188"/>
      <c r="D95" s="6" t="s">
        <v>13</v>
      </c>
      <c r="E95" s="35">
        <v>0</v>
      </c>
      <c r="F95" s="35">
        <v>0</v>
      </c>
      <c r="G95" s="35">
        <v>0.57999999999999996</v>
      </c>
      <c r="H95" s="35">
        <v>0.9</v>
      </c>
      <c r="I95" s="35">
        <v>1.1200000000000001</v>
      </c>
      <c r="J95" s="35">
        <v>1.24</v>
      </c>
      <c r="K95" s="35">
        <v>1.32</v>
      </c>
      <c r="L95" s="35">
        <v>1.46</v>
      </c>
      <c r="M95" s="35">
        <v>1.49</v>
      </c>
      <c r="N95" s="94"/>
      <c r="Q95" s="4"/>
      <c r="R95" s="4"/>
      <c r="S95" s="18"/>
      <c r="T95" s="18"/>
      <c r="U95" s="18"/>
      <c r="V95" s="4"/>
      <c r="W95" s="4"/>
      <c r="X95" s="4"/>
      <c r="Y95" s="176"/>
      <c r="AB95" s="30"/>
      <c r="AC95" s="30"/>
      <c r="AD95" s="4"/>
      <c r="AE95" s="29"/>
      <c r="AF95" s="25"/>
      <c r="AG95" s="25"/>
      <c r="AH95" s="25"/>
      <c r="AI95" s="25"/>
      <c r="AJ95" s="25"/>
      <c r="AK95" s="4"/>
      <c r="AL95" s="103" t="s">
        <v>36</v>
      </c>
      <c r="AM95" s="84" t="s">
        <v>89</v>
      </c>
      <c r="AN95" s="176"/>
      <c r="AO95" s="30"/>
      <c r="AP95" s="30"/>
      <c r="AQ95" s="30"/>
      <c r="AR95" s="30"/>
      <c r="AS95" s="4"/>
      <c r="AT95" s="29"/>
      <c r="AU95" s="29"/>
      <c r="AV95" s="46"/>
      <c r="AW95" s="41" t="s">
        <v>25</v>
      </c>
      <c r="AX95" s="41">
        <v>0</v>
      </c>
      <c r="AY95" s="50"/>
    </row>
    <row r="96" spans="1:51">
      <c r="A96" s="258"/>
      <c r="B96" s="189" t="s">
        <v>9</v>
      </c>
      <c r="C96" s="190"/>
      <c r="D96" s="7">
        <v>0.57999999999999996</v>
      </c>
      <c r="E96" s="191"/>
      <c r="F96" s="192"/>
      <c r="G96" s="192"/>
      <c r="H96" s="192"/>
      <c r="I96" s="192"/>
      <c r="J96" s="192"/>
      <c r="K96" s="48"/>
      <c r="L96" s="48"/>
      <c r="M96" s="48"/>
      <c r="N96" s="94"/>
      <c r="Q96" s="4"/>
      <c r="R96" s="4"/>
      <c r="S96" s="18"/>
      <c r="T96" s="18"/>
      <c r="U96" s="18"/>
      <c r="V96" s="4"/>
      <c r="W96" s="4"/>
      <c r="X96" s="4"/>
      <c r="Y96" s="176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103" t="s">
        <v>37</v>
      </c>
      <c r="AM96" s="84" t="s">
        <v>90</v>
      </c>
      <c r="AN96" s="176"/>
      <c r="AO96" s="156" t="s">
        <v>113</v>
      </c>
      <c r="AP96" s="157"/>
      <c r="AQ96" s="4"/>
      <c r="AR96" s="4"/>
      <c r="AS96" s="4"/>
      <c r="AT96" s="4"/>
      <c r="AU96" s="4"/>
      <c r="AV96" s="46"/>
      <c r="AW96" s="4"/>
      <c r="AX96" s="4"/>
      <c r="AY96" s="50"/>
    </row>
    <row r="97" spans="1:51" ht="30">
      <c r="A97" s="258"/>
      <c r="B97" s="52"/>
      <c r="C97" s="52"/>
      <c r="D97" s="52"/>
      <c r="E97" s="52"/>
      <c r="H97" s="52"/>
      <c r="I97" s="52"/>
      <c r="J97" s="52"/>
      <c r="K97" s="52"/>
      <c r="L97" s="52"/>
      <c r="M97" s="47"/>
      <c r="N97" s="94"/>
      <c r="Q97" s="4"/>
      <c r="R97" s="4"/>
      <c r="S97" s="18"/>
      <c r="T97" s="18"/>
      <c r="U97" s="18"/>
      <c r="V97" s="4"/>
      <c r="W97" s="4"/>
      <c r="X97" s="4"/>
      <c r="Y97" s="176"/>
      <c r="Z97" s="4"/>
      <c r="AC97" s="4"/>
      <c r="AD97" s="4"/>
      <c r="AE97" s="4"/>
      <c r="AF97" s="4"/>
      <c r="AG97" s="4"/>
      <c r="AH97" s="4"/>
      <c r="AI97" s="4"/>
      <c r="AJ97" s="4"/>
      <c r="AK97" s="4"/>
      <c r="AL97" s="58" t="s">
        <v>96</v>
      </c>
      <c r="AM97" s="56" t="s">
        <v>91</v>
      </c>
      <c r="AN97" s="176"/>
      <c r="AO97" s="44" t="s">
        <v>29</v>
      </c>
      <c r="AP97" s="44" t="s">
        <v>76</v>
      </c>
      <c r="AQ97" s="4"/>
      <c r="AR97" s="4"/>
      <c r="AS97" s="4"/>
      <c r="AT97" s="4"/>
      <c r="AU97" s="4"/>
      <c r="AV97" s="46"/>
      <c r="AW97" s="4"/>
      <c r="AX97" s="4"/>
      <c r="AY97" s="50"/>
    </row>
    <row r="98" spans="1:51" ht="30">
      <c r="A98" s="258"/>
      <c r="B98" s="161" t="s">
        <v>15</v>
      </c>
      <c r="C98" s="161"/>
      <c r="D98" s="161"/>
      <c r="E98" s="4"/>
      <c r="H98" s="4"/>
      <c r="I98" s="4"/>
      <c r="J98" s="4"/>
      <c r="K98" s="4"/>
      <c r="L98" s="4"/>
      <c r="M98" s="4"/>
      <c r="N98" s="94"/>
      <c r="Q98" s="4"/>
      <c r="R98" s="4"/>
      <c r="S98" s="18"/>
      <c r="T98" s="18"/>
      <c r="U98" s="18"/>
      <c r="V98" s="4"/>
      <c r="W98" s="4"/>
      <c r="X98" s="4"/>
      <c r="Y98" s="176"/>
      <c r="Z98" s="227" t="s">
        <v>182</v>
      </c>
      <c r="AA98" s="228"/>
      <c r="AC98" s="4"/>
      <c r="AD98" s="4"/>
      <c r="AE98" s="4"/>
      <c r="AF98" s="4"/>
      <c r="AG98" s="4"/>
      <c r="AH98" s="4"/>
      <c r="AI98" s="4"/>
      <c r="AJ98" s="4"/>
      <c r="AK98" s="4"/>
      <c r="AL98" s="103" t="s">
        <v>97</v>
      </c>
      <c r="AM98" s="84" t="s">
        <v>92</v>
      </c>
      <c r="AN98" s="176"/>
      <c r="AO98" s="44" t="s">
        <v>30</v>
      </c>
      <c r="AP98" s="44" t="s">
        <v>79</v>
      </c>
      <c r="AQ98" s="4"/>
      <c r="AR98" s="4"/>
      <c r="AS98" s="4"/>
      <c r="AT98" s="4"/>
      <c r="AU98" s="4"/>
      <c r="AV98" s="46"/>
      <c r="AW98" s="4"/>
      <c r="AX98" s="4"/>
      <c r="AY98" s="50"/>
    </row>
    <row r="99" spans="1:51" ht="30">
      <c r="A99" s="258"/>
      <c r="B99" s="5" t="s">
        <v>10</v>
      </c>
      <c r="C99" s="8">
        <f>(C92-3)/3</f>
        <v>3.7154567053783172E-2</v>
      </c>
      <c r="D99" s="77">
        <f>C99*100</f>
        <v>3.7154567053783172</v>
      </c>
      <c r="E99" s="4"/>
      <c r="H99" s="4"/>
      <c r="I99" s="4"/>
      <c r="J99" s="4"/>
      <c r="K99" s="4"/>
      <c r="L99" s="4"/>
      <c r="M99" s="4"/>
      <c r="N99" s="94"/>
      <c r="Q99" s="4"/>
      <c r="R99" s="4"/>
      <c r="S99" s="18"/>
      <c r="T99" s="18"/>
      <c r="U99" s="18"/>
      <c r="V99" s="4"/>
      <c r="W99" s="4"/>
      <c r="X99" s="4"/>
      <c r="Y99" s="176"/>
      <c r="Z99" s="225" t="s">
        <v>268</v>
      </c>
      <c r="AA99" s="226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103" t="s">
        <v>98</v>
      </c>
      <c r="AM99" s="84" t="s">
        <v>93</v>
      </c>
      <c r="AN99" s="176"/>
      <c r="AO99" s="44" t="s">
        <v>31</v>
      </c>
      <c r="AP99" s="44" t="s">
        <v>82</v>
      </c>
      <c r="AQ99" s="4"/>
      <c r="AR99" s="4"/>
      <c r="AS99" s="4"/>
      <c r="AT99" s="4"/>
      <c r="AU99" s="4"/>
      <c r="AV99" s="46"/>
      <c r="AW99" s="4"/>
      <c r="AX99" s="4"/>
      <c r="AY99" s="50"/>
    </row>
    <row r="100" spans="1:51">
      <c r="A100" s="259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96"/>
      <c r="N100" s="49"/>
      <c r="O100" s="96"/>
      <c r="P100" s="96"/>
      <c r="Q100" s="96"/>
      <c r="R100" s="96"/>
      <c r="S100" s="79"/>
      <c r="T100" s="79"/>
      <c r="U100" s="79"/>
      <c r="V100" s="96"/>
      <c r="W100" s="96"/>
      <c r="X100" s="96"/>
      <c r="Y100" s="177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51"/>
    </row>
    <row r="102" spans="1:51" ht="20">
      <c r="A102" s="257"/>
      <c r="B102" s="168" t="s">
        <v>170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9"/>
    </row>
    <row r="103" spans="1:51" ht="20">
      <c r="A103" s="258"/>
      <c r="B103" s="35" t="s">
        <v>0</v>
      </c>
      <c r="C103" s="35" t="s">
        <v>1</v>
      </c>
      <c r="D103" s="35" t="s">
        <v>2</v>
      </c>
      <c r="E103" s="35" t="s">
        <v>3</v>
      </c>
      <c r="F103" s="170" t="s">
        <v>8</v>
      </c>
      <c r="G103" s="35" t="s">
        <v>0</v>
      </c>
      <c r="H103" s="35" t="s">
        <v>1</v>
      </c>
      <c r="I103" s="35" t="s">
        <v>2</v>
      </c>
      <c r="J103" s="35" t="s">
        <v>3</v>
      </c>
      <c r="K103" s="35" t="s">
        <v>4</v>
      </c>
      <c r="L103" s="10" t="s">
        <v>5</v>
      </c>
      <c r="M103" s="23"/>
      <c r="N103" s="94"/>
      <c r="O103" s="156" t="s">
        <v>114</v>
      </c>
      <c r="P103" s="157"/>
      <c r="Q103" s="3"/>
      <c r="R103" s="171" t="s">
        <v>46</v>
      </c>
      <c r="S103" s="172"/>
      <c r="T103" s="172"/>
      <c r="U103" s="173"/>
      <c r="V103" s="3"/>
      <c r="W103" s="174" t="s">
        <v>52</v>
      </c>
      <c r="X103" s="175"/>
      <c r="Y103" s="176"/>
      <c r="Z103" s="178" t="s">
        <v>48</v>
      </c>
      <c r="AA103" s="179"/>
      <c r="AB103" s="179"/>
      <c r="AC103" s="180"/>
      <c r="AD103" s="3"/>
      <c r="AE103" s="178" t="s">
        <v>54</v>
      </c>
      <c r="AF103" s="179"/>
      <c r="AG103" s="179"/>
      <c r="AH103" s="179"/>
      <c r="AI103" s="179"/>
      <c r="AJ103" s="180"/>
      <c r="AK103" s="3"/>
      <c r="AL103" s="174" t="s">
        <v>55</v>
      </c>
      <c r="AM103" s="175"/>
      <c r="AN103" s="176"/>
      <c r="AO103" s="178" t="s">
        <v>49</v>
      </c>
      <c r="AP103" s="179"/>
      <c r="AQ103" s="179"/>
      <c r="AR103" s="180"/>
      <c r="AS103" s="4"/>
      <c r="AT103" s="174" t="s">
        <v>51</v>
      </c>
      <c r="AU103" s="175"/>
      <c r="AV103" s="36"/>
      <c r="AW103" s="174" t="s">
        <v>27</v>
      </c>
      <c r="AX103" s="175"/>
      <c r="AY103" s="50"/>
    </row>
    <row r="104" spans="1:51" ht="30">
      <c r="A104" s="258"/>
      <c r="B104" s="35" t="s">
        <v>1</v>
      </c>
      <c r="C104" s="2">
        <v>1</v>
      </c>
      <c r="D104" s="37">
        <f>1/C105</f>
        <v>0.33333333333333331</v>
      </c>
      <c r="E104" s="37">
        <f>1/C106</f>
        <v>0.2</v>
      </c>
      <c r="F104" s="170"/>
      <c r="G104" s="35" t="s">
        <v>1</v>
      </c>
      <c r="H104" s="38">
        <f>C104/C107</f>
        <v>0.1111111111111111</v>
      </c>
      <c r="I104" s="37">
        <f>D104/D107</f>
        <v>3.9999999999999994E-2</v>
      </c>
      <c r="J104" s="37">
        <f>E104/E107</f>
        <v>0.14893617021276595</v>
      </c>
      <c r="K104" s="37">
        <f>SUM(H104:J104)</f>
        <v>0.30004728132387704</v>
      </c>
      <c r="L104" s="2">
        <f>K104/C109</f>
        <v>0.10001576044129235</v>
      </c>
      <c r="M104" s="24"/>
      <c r="N104" s="94"/>
      <c r="O104" s="58" t="s">
        <v>17</v>
      </c>
      <c r="P104" s="56" t="s">
        <v>78</v>
      </c>
      <c r="Q104" s="18"/>
      <c r="R104" s="17" t="s">
        <v>26</v>
      </c>
      <c r="S104" s="35" t="s">
        <v>1</v>
      </c>
      <c r="T104" s="35" t="s">
        <v>2</v>
      </c>
      <c r="U104" s="35" t="s">
        <v>3</v>
      </c>
      <c r="V104" s="13"/>
      <c r="W104" s="32" t="s">
        <v>26</v>
      </c>
      <c r="X104" s="97" t="s">
        <v>53</v>
      </c>
      <c r="Y104" s="176"/>
      <c r="Z104" s="35" t="s">
        <v>32</v>
      </c>
      <c r="AA104" s="98" t="s">
        <v>47</v>
      </c>
      <c r="AB104" s="178" t="s">
        <v>43</v>
      </c>
      <c r="AC104" s="180"/>
      <c r="AD104" s="4"/>
      <c r="AE104" s="10" t="s">
        <v>26</v>
      </c>
      <c r="AF104" s="35" t="s">
        <v>35</v>
      </c>
      <c r="AG104" s="35" t="s">
        <v>36</v>
      </c>
      <c r="AH104" s="35" t="s">
        <v>37</v>
      </c>
      <c r="AI104" s="35" t="s">
        <v>97</v>
      </c>
      <c r="AJ104" s="35" t="s">
        <v>98</v>
      </c>
      <c r="AK104" s="4"/>
      <c r="AL104" s="10" t="s">
        <v>26</v>
      </c>
      <c r="AM104" s="97" t="s">
        <v>53</v>
      </c>
      <c r="AN104" s="176"/>
      <c r="AO104" s="10" t="s">
        <v>28</v>
      </c>
      <c r="AP104" s="10" t="s">
        <v>47</v>
      </c>
      <c r="AQ104" s="181" t="s">
        <v>43</v>
      </c>
      <c r="AR104" s="182"/>
      <c r="AS104" s="4"/>
      <c r="AT104" s="35" t="s">
        <v>26</v>
      </c>
      <c r="AU104" s="97" t="s">
        <v>53</v>
      </c>
      <c r="AV104" s="36"/>
      <c r="AW104" s="98" t="s">
        <v>26</v>
      </c>
      <c r="AX104" s="98" t="s">
        <v>50</v>
      </c>
      <c r="AY104" s="50"/>
    </row>
    <row r="105" spans="1:51">
      <c r="A105" s="258"/>
      <c r="B105" s="35" t="s">
        <v>2</v>
      </c>
      <c r="C105" s="37">
        <v>3</v>
      </c>
      <c r="D105" s="2">
        <v>1</v>
      </c>
      <c r="E105" s="37">
        <f>1/D106</f>
        <v>0.14285714285714285</v>
      </c>
      <c r="F105" s="170"/>
      <c r="G105" s="35" t="s">
        <v>2</v>
      </c>
      <c r="H105" s="37">
        <f>C105/C107</f>
        <v>0.33333333333333331</v>
      </c>
      <c r="I105" s="38">
        <f>D105/D107</f>
        <v>0.12</v>
      </c>
      <c r="J105" s="37">
        <f>E105/E107</f>
        <v>0.10638297872340424</v>
      </c>
      <c r="K105" s="37">
        <f>SUM(H105:J105)</f>
        <v>0.55971631205673755</v>
      </c>
      <c r="L105" s="2">
        <f>K105/C109</f>
        <v>0.18657210401891253</v>
      </c>
      <c r="M105" s="24"/>
      <c r="N105" s="94"/>
      <c r="O105" s="58" t="s">
        <v>18</v>
      </c>
      <c r="P105" s="56" t="s">
        <v>77</v>
      </c>
      <c r="Q105" s="18"/>
      <c r="R105" s="11" t="s">
        <v>17</v>
      </c>
      <c r="S105" s="9">
        <v>1</v>
      </c>
      <c r="T105" s="9">
        <v>-0.5</v>
      </c>
      <c r="U105" s="9">
        <v>0</v>
      </c>
      <c r="V105" s="3"/>
      <c r="W105" s="11" t="s">
        <v>17</v>
      </c>
      <c r="X105" s="1">
        <f>(S105*L104)+(T105*L105)+(U105*L106)</f>
        <v>6.7297084318360817E-3</v>
      </c>
      <c r="Y105" s="176"/>
      <c r="Z105" s="15" t="s">
        <v>34</v>
      </c>
      <c r="AA105" s="15">
        <v>1</v>
      </c>
      <c r="AB105" s="15">
        <f>1/(1+AA105)</f>
        <v>0.5</v>
      </c>
      <c r="AC105" s="15"/>
      <c r="AD105" s="4"/>
      <c r="AE105" s="11" t="s">
        <v>17</v>
      </c>
      <c r="AF105" s="28">
        <v>1</v>
      </c>
      <c r="AG105" s="28">
        <v>0</v>
      </c>
      <c r="AH105" s="28">
        <v>0</v>
      </c>
      <c r="AI105" s="28">
        <v>0</v>
      </c>
      <c r="AJ105" s="28">
        <v>1</v>
      </c>
      <c r="AK105" s="4"/>
      <c r="AL105" s="11" t="s">
        <v>17</v>
      </c>
      <c r="AM105" s="1">
        <f>(AF105*AC106)+(AG105*AC107)+(AC108*AH105)+(AI105*AC110)+(AC111*AJ105)</f>
        <v>0.83333333333333326</v>
      </c>
      <c r="AN105" s="176"/>
      <c r="AO105" s="15" t="s">
        <v>29</v>
      </c>
      <c r="AP105" s="15">
        <v>1</v>
      </c>
      <c r="AQ105" s="15">
        <f>1/(1+AP105)</f>
        <v>0.5</v>
      </c>
      <c r="AR105" s="15"/>
      <c r="AS105" s="4"/>
      <c r="AT105" s="11" t="s">
        <v>17</v>
      </c>
      <c r="AU105" s="1">
        <f>AR106</f>
        <v>0.5</v>
      </c>
      <c r="AV105" s="36"/>
      <c r="AW105" s="40" t="s">
        <v>63</v>
      </c>
      <c r="AX105" s="40">
        <v>0</v>
      </c>
      <c r="AY105" s="50"/>
    </row>
    <row r="106" spans="1:51" ht="30">
      <c r="A106" s="258"/>
      <c r="B106" s="35" t="s">
        <v>3</v>
      </c>
      <c r="C106" s="37">
        <v>5</v>
      </c>
      <c r="D106" s="37">
        <v>7</v>
      </c>
      <c r="E106" s="2">
        <v>1</v>
      </c>
      <c r="F106" s="170"/>
      <c r="G106" s="35" t="s">
        <v>3</v>
      </c>
      <c r="H106" s="37">
        <f>C106/C107</f>
        <v>0.55555555555555558</v>
      </c>
      <c r="I106" s="37">
        <f>D106/D107</f>
        <v>0.84</v>
      </c>
      <c r="J106" s="38">
        <f>E106/E107</f>
        <v>0.74468085106382975</v>
      </c>
      <c r="K106" s="37">
        <f>SUM(H106:J106)</f>
        <v>2.1402364066193855</v>
      </c>
      <c r="L106" s="2">
        <f>K106/C109</f>
        <v>0.71341213553979521</v>
      </c>
      <c r="M106" s="24"/>
      <c r="N106" s="94"/>
      <c r="O106" s="58" t="s">
        <v>20</v>
      </c>
      <c r="P106" s="56" t="s">
        <v>80</v>
      </c>
      <c r="Q106" s="18"/>
      <c r="R106" s="11" t="s">
        <v>18</v>
      </c>
      <c r="S106" s="9">
        <v>-0.5</v>
      </c>
      <c r="T106" s="9">
        <v>1</v>
      </c>
      <c r="U106" s="9">
        <v>0</v>
      </c>
      <c r="V106" s="19"/>
      <c r="W106" s="11" t="s">
        <v>18</v>
      </c>
      <c r="X106" s="1">
        <f>(S106*L104)+(T106*L105)+(U106*L106)</f>
        <v>0.13656422379826635</v>
      </c>
      <c r="Y106" s="176"/>
      <c r="Z106" s="16" t="s">
        <v>35</v>
      </c>
      <c r="AA106" s="16" t="s">
        <v>44</v>
      </c>
      <c r="AB106" s="16">
        <v>1</v>
      </c>
      <c r="AC106" s="16">
        <f>AB106*AB105</f>
        <v>0.5</v>
      </c>
      <c r="AD106" s="4"/>
      <c r="AE106" s="11" t="s">
        <v>18</v>
      </c>
      <c r="AF106" s="28">
        <v>-1</v>
      </c>
      <c r="AG106" s="28">
        <v>0</v>
      </c>
      <c r="AH106" s="28">
        <v>1</v>
      </c>
      <c r="AI106" s="28">
        <v>0</v>
      </c>
      <c r="AJ106" s="28">
        <v>-1</v>
      </c>
      <c r="AK106" s="4"/>
      <c r="AL106" s="11" t="s">
        <v>18</v>
      </c>
      <c r="AM106" s="1">
        <f>(AF106*AC106)+(AG106*AC107)+(AC108*AH106)+(AI106*AC110)+(AC111*AJ106)</f>
        <v>-0.33333333333333331</v>
      </c>
      <c r="AN106" s="176"/>
      <c r="AO106" s="16" t="s">
        <v>45</v>
      </c>
      <c r="AP106" s="16" t="s">
        <v>44</v>
      </c>
      <c r="AQ106" s="16">
        <v>1</v>
      </c>
      <c r="AR106" s="16">
        <f>AQ106*AQ105</f>
        <v>0.5</v>
      </c>
      <c r="AS106" s="4"/>
      <c r="AT106" s="11" t="s">
        <v>18</v>
      </c>
      <c r="AU106" s="1">
        <f>AR107</f>
        <v>0.5</v>
      </c>
      <c r="AV106" s="36"/>
      <c r="AW106" s="40" t="s">
        <v>16</v>
      </c>
      <c r="AX106" s="41">
        <v>0</v>
      </c>
      <c r="AY106" s="50"/>
    </row>
    <row r="107" spans="1:51">
      <c r="A107" s="258"/>
      <c r="B107" s="97" t="s">
        <v>4</v>
      </c>
      <c r="C107" s="39">
        <f>SUM(C104:C106)</f>
        <v>9</v>
      </c>
      <c r="D107" s="39">
        <f>SUM(D104:D106)</f>
        <v>8.3333333333333339</v>
      </c>
      <c r="E107" s="39">
        <f>SUM(E104:E106)</f>
        <v>1.342857142857143</v>
      </c>
      <c r="F107" s="170"/>
      <c r="G107" s="97" t="s">
        <v>4</v>
      </c>
      <c r="H107" s="39">
        <f>SUM(H104:H106)</f>
        <v>1</v>
      </c>
      <c r="I107" s="39">
        <f>SUM(I104:I106)</f>
        <v>1</v>
      </c>
      <c r="J107" s="39">
        <f>SUM(J104:J106)</f>
        <v>1</v>
      </c>
      <c r="K107" s="39">
        <f>SUM(K104:K106)</f>
        <v>3</v>
      </c>
      <c r="L107" s="39">
        <f>SUM(L104:L106)</f>
        <v>1</v>
      </c>
      <c r="M107" s="25"/>
      <c r="N107" s="94"/>
      <c r="O107" s="58" t="s">
        <v>21</v>
      </c>
      <c r="P107" s="56" t="s">
        <v>81</v>
      </c>
      <c r="Q107" s="18"/>
      <c r="R107" s="11" t="s">
        <v>20</v>
      </c>
      <c r="S107" s="9">
        <v>0</v>
      </c>
      <c r="T107" s="9">
        <v>0.5</v>
      </c>
      <c r="U107" s="9">
        <v>0</v>
      </c>
      <c r="V107" s="19"/>
      <c r="W107" s="11" t="s">
        <v>20</v>
      </c>
      <c r="X107" s="1">
        <f>(S107*L104)+(T107*L105)+(U107*L106)</f>
        <v>9.3286052009456263E-2</v>
      </c>
      <c r="Y107" s="176"/>
      <c r="Z107" s="16" t="s">
        <v>36</v>
      </c>
      <c r="AA107" s="16" t="s">
        <v>44</v>
      </c>
      <c r="AB107" s="16">
        <v>1</v>
      </c>
      <c r="AC107" s="16">
        <f>AB107*AB105</f>
        <v>0.5</v>
      </c>
      <c r="AD107" s="4"/>
      <c r="AE107" s="11" t="s">
        <v>20</v>
      </c>
      <c r="AF107" s="28">
        <v>0</v>
      </c>
      <c r="AG107" s="28">
        <v>0</v>
      </c>
      <c r="AH107" s="28">
        <v>0</v>
      </c>
      <c r="AI107" s="28">
        <v>0</v>
      </c>
      <c r="AJ107" s="28">
        <v>0</v>
      </c>
      <c r="AK107" s="4"/>
      <c r="AL107" s="11" t="s">
        <v>20</v>
      </c>
      <c r="AM107" s="1">
        <f>(AF107*AC106)+(AG107*AC107)+(AH107*AC108)+(AI107*AC110)+(AJ107*AC111)</f>
        <v>0</v>
      </c>
      <c r="AN107" s="176"/>
      <c r="AO107" s="16" t="s">
        <v>58</v>
      </c>
      <c r="AP107" s="16" t="s">
        <v>44</v>
      </c>
      <c r="AQ107" s="16">
        <v>1</v>
      </c>
      <c r="AR107" s="16">
        <f>AQ107*AQ105</f>
        <v>0.5</v>
      </c>
      <c r="AS107" s="4"/>
      <c r="AT107" s="11" t="s">
        <v>20</v>
      </c>
      <c r="AU107" s="1">
        <f>AR109</f>
        <v>0.33333333333333331</v>
      </c>
      <c r="AV107" s="36"/>
      <c r="AW107" s="42" t="s">
        <v>17</v>
      </c>
      <c r="AX107" s="42">
        <f>X105+AM105+AU105</f>
        <v>1.3400630417651693</v>
      </c>
      <c r="AY107" s="50"/>
    </row>
    <row r="108" spans="1:51" ht="45">
      <c r="A108" s="258"/>
      <c r="B108" s="54"/>
      <c r="C108" s="54"/>
      <c r="D108" s="54"/>
      <c r="E108" s="54"/>
      <c r="F108" s="54"/>
      <c r="G108" s="54"/>
      <c r="H108" s="54"/>
      <c r="I108" s="54"/>
      <c r="J108" s="54"/>
      <c r="M108" s="47"/>
      <c r="N108" s="94"/>
      <c r="O108" s="58" t="s">
        <v>23</v>
      </c>
      <c r="P108" s="56" t="s">
        <v>83</v>
      </c>
      <c r="Q108" s="4"/>
      <c r="R108" s="11" t="s">
        <v>21</v>
      </c>
      <c r="S108" s="9">
        <v>0</v>
      </c>
      <c r="T108" s="9">
        <v>-0.5</v>
      </c>
      <c r="U108" s="9">
        <v>0</v>
      </c>
      <c r="V108" s="19"/>
      <c r="W108" s="11" t="s">
        <v>21</v>
      </c>
      <c r="X108" s="1">
        <f>(S108*L104)+(T108*L105)+(U108*L106)</f>
        <v>-9.3286052009456263E-2</v>
      </c>
      <c r="Y108" s="176"/>
      <c r="Z108" s="16" t="s">
        <v>37</v>
      </c>
      <c r="AA108" s="16" t="s">
        <v>44</v>
      </c>
      <c r="AB108" s="16">
        <v>1</v>
      </c>
      <c r="AC108" s="16">
        <f>AB108*AB105</f>
        <v>0.5</v>
      </c>
      <c r="AD108" s="4"/>
      <c r="AE108" s="11" t="s">
        <v>21</v>
      </c>
      <c r="AF108" s="28">
        <v>0</v>
      </c>
      <c r="AG108" s="28">
        <v>0</v>
      </c>
      <c r="AH108" s="28">
        <v>0</v>
      </c>
      <c r="AI108" s="28">
        <v>0</v>
      </c>
      <c r="AJ108" s="28">
        <v>0</v>
      </c>
      <c r="AK108" s="4"/>
      <c r="AL108" s="11" t="s">
        <v>21</v>
      </c>
      <c r="AM108" s="1">
        <f>(AF108*AC106)+(AG108*AC107)+(AH108*AC108)+(AI108*AC110)+(AJ108*AC111)</f>
        <v>0</v>
      </c>
      <c r="AN108" s="176"/>
      <c r="AO108" s="15" t="s">
        <v>30</v>
      </c>
      <c r="AP108" s="15">
        <v>2</v>
      </c>
      <c r="AQ108" s="15">
        <f>1/(1+AP108)</f>
        <v>0.33333333333333331</v>
      </c>
      <c r="AR108" s="15"/>
      <c r="AS108" s="4"/>
      <c r="AT108" s="11" t="s">
        <v>21</v>
      </c>
      <c r="AU108" s="1">
        <f>AR110</f>
        <v>0.33333333333333331</v>
      </c>
      <c r="AV108" s="36"/>
      <c r="AW108" s="42" t="s">
        <v>18</v>
      </c>
      <c r="AX108" s="42">
        <f>X106+AM106++AU106</f>
        <v>0.30323089046493301</v>
      </c>
      <c r="AY108" s="50"/>
    </row>
    <row r="109" spans="1:51" ht="30">
      <c r="A109" s="258"/>
      <c r="B109" s="98" t="s">
        <v>6</v>
      </c>
      <c r="C109" s="35">
        <v>3</v>
      </c>
      <c r="D109" s="4"/>
      <c r="E109" s="4"/>
      <c r="F109" s="4"/>
      <c r="G109" s="4"/>
      <c r="H109" s="4"/>
      <c r="I109" s="4"/>
      <c r="J109" s="4"/>
      <c r="M109" s="4"/>
      <c r="N109" s="94"/>
      <c r="O109" s="58" t="s">
        <v>24</v>
      </c>
      <c r="P109" s="56" t="s">
        <v>84</v>
      </c>
      <c r="Q109" s="4"/>
      <c r="R109" s="11" t="s">
        <v>23</v>
      </c>
      <c r="S109" s="9">
        <v>1</v>
      </c>
      <c r="T109" s="9">
        <v>0</v>
      </c>
      <c r="U109" s="9">
        <v>-0.5</v>
      </c>
      <c r="V109" s="19"/>
      <c r="W109" s="11" t="s">
        <v>23</v>
      </c>
      <c r="X109" s="1">
        <f>(S109*L104)+(T109*L105)+(U109*L106)</f>
        <v>-0.25669030732860526</v>
      </c>
      <c r="Y109" s="176"/>
      <c r="Z109" s="31" t="s">
        <v>96</v>
      </c>
      <c r="AA109" s="31">
        <v>2</v>
      </c>
      <c r="AB109" s="31">
        <f>1/(1+AA109)</f>
        <v>0.33333333333333331</v>
      </c>
      <c r="AC109" s="31"/>
      <c r="AD109" s="4"/>
      <c r="AE109" s="11" t="s">
        <v>23</v>
      </c>
      <c r="AF109" s="28">
        <v>1</v>
      </c>
      <c r="AG109" s="28">
        <v>0</v>
      </c>
      <c r="AH109" s="28">
        <v>0</v>
      </c>
      <c r="AI109" s="28">
        <v>0</v>
      </c>
      <c r="AJ109" s="28">
        <v>1</v>
      </c>
      <c r="AK109" s="4"/>
      <c r="AL109" s="11" t="s">
        <v>23</v>
      </c>
      <c r="AM109" s="1">
        <f>(AC106*AF109)+(AG109*AC107)+(AC108*AH109)+(AI109*AC110)+(AC111*AJ109)</f>
        <v>0.83333333333333326</v>
      </c>
      <c r="AN109" s="176"/>
      <c r="AO109" s="16" t="s">
        <v>59</v>
      </c>
      <c r="AP109" s="16" t="s">
        <v>44</v>
      </c>
      <c r="AQ109" s="16">
        <v>1</v>
      </c>
      <c r="AR109" s="16">
        <f>AQ109*AQ108</f>
        <v>0.33333333333333331</v>
      </c>
      <c r="AS109" s="4"/>
      <c r="AT109" s="11" t="s">
        <v>23</v>
      </c>
      <c r="AU109" s="1">
        <f>AR112</f>
        <v>0.25</v>
      </c>
      <c r="AV109" s="36"/>
      <c r="AW109" s="41" t="s">
        <v>19</v>
      </c>
      <c r="AX109" s="41">
        <v>0</v>
      </c>
      <c r="AY109" s="50"/>
    </row>
    <row r="110" spans="1:51">
      <c r="A110" s="258"/>
      <c r="B110" s="53"/>
      <c r="C110" s="53"/>
      <c r="D110" s="53"/>
      <c r="E110" s="53"/>
      <c r="F110" s="53"/>
      <c r="G110" s="53"/>
      <c r="H110" s="53"/>
      <c r="I110" s="53"/>
      <c r="J110" s="53"/>
      <c r="M110" s="26"/>
      <c r="N110" s="94"/>
      <c r="O110" s="4"/>
      <c r="P110" s="4"/>
      <c r="Q110" s="4"/>
      <c r="R110" s="11" t="s">
        <v>24</v>
      </c>
      <c r="S110" s="9">
        <v>-0.5</v>
      </c>
      <c r="T110" s="9">
        <v>0</v>
      </c>
      <c r="U110" s="9">
        <v>1</v>
      </c>
      <c r="V110" s="19"/>
      <c r="W110" s="11" t="s">
        <v>24</v>
      </c>
      <c r="X110" s="1">
        <f>(S110*L104)+(T110*67)+(U110*L106)</f>
        <v>0.66340425531914904</v>
      </c>
      <c r="Y110" s="176"/>
      <c r="Z110" s="16" t="s">
        <v>97</v>
      </c>
      <c r="AA110" s="16" t="s">
        <v>44</v>
      </c>
      <c r="AB110" s="16">
        <v>1</v>
      </c>
      <c r="AC110" s="16">
        <f>AB110*AB109</f>
        <v>0.33333333333333331</v>
      </c>
      <c r="AD110" s="4"/>
      <c r="AE110" s="11" t="s">
        <v>24</v>
      </c>
      <c r="AF110" s="28">
        <v>-1</v>
      </c>
      <c r="AG110" s="28">
        <v>0</v>
      </c>
      <c r="AH110" s="28">
        <v>0</v>
      </c>
      <c r="AI110" s="28">
        <v>0</v>
      </c>
      <c r="AJ110" s="28">
        <v>-1</v>
      </c>
      <c r="AK110" s="4"/>
      <c r="AL110" s="11" t="s">
        <v>24</v>
      </c>
      <c r="AM110" s="1">
        <f>(AC106*AF110)+(AC107*AG110)+(AC108*AH110)+(AI110*AC110)+(AC111*AJ110)</f>
        <v>-0.83333333333333326</v>
      </c>
      <c r="AN110" s="176"/>
      <c r="AO110" s="16" t="s">
        <v>60</v>
      </c>
      <c r="AP110" s="16" t="s">
        <v>44</v>
      </c>
      <c r="AQ110" s="16">
        <v>1</v>
      </c>
      <c r="AR110" s="16">
        <f>AQ110*AQ108</f>
        <v>0.33333333333333331</v>
      </c>
      <c r="AS110" s="4"/>
      <c r="AT110" s="11" t="s">
        <v>24</v>
      </c>
      <c r="AU110" s="1">
        <f>AR113</f>
        <v>0.25</v>
      </c>
      <c r="AV110" s="36"/>
      <c r="AW110" s="42" t="s">
        <v>20</v>
      </c>
      <c r="AX110" s="42">
        <f>X107+AM107+AU107</f>
        <v>0.42661938534278959</v>
      </c>
      <c r="AY110" s="50"/>
    </row>
    <row r="111" spans="1:51">
      <c r="A111" s="258"/>
      <c r="B111" s="183" t="s">
        <v>14</v>
      </c>
      <c r="C111" s="183"/>
      <c r="D111" s="4"/>
      <c r="E111" s="35" t="s">
        <v>38</v>
      </c>
      <c r="F111" s="35" t="s">
        <v>39</v>
      </c>
      <c r="G111" s="35" t="s">
        <v>40</v>
      </c>
      <c r="H111" s="10" t="s">
        <v>41</v>
      </c>
      <c r="I111" s="10" t="s">
        <v>42</v>
      </c>
      <c r="J111" s="4"/>
      <c r="M111" s="4"/>
      <c r="N111" s="94"/>
      <c r="O111" s="156" t="s">
        <v>112</v>
      </c>
      <c r="P111" s="157"/>
      <c r="Q111" s="4"/>
      <c r="R111" s="33"/>
      <c r="S111" s="25"/>
      <c r="T111" s="25"/>
      <c r="U111" s="25"/>
      <c r="V111" s="30"/>
      <c r="W111" s="29"/>
      <c r="X111" s="29"/>
      <c r="Y111" s="176"/>
      <c r="Z111" s="16" t="s">
        <v>98</v>
      </c>
      <c r="AA111" s="16" t="s">
        <v>44</v>
      </c>
      <c r="AB111" s="16">
        <v>1</v>
      </c>
      <c r="AC111" s="16">
        <f>AB111*AB109</f>
        <v>0.33333333333333331</v>
      </c>
      <c r="AD111" s="4"/>
      <c r="AE111" s="29"/>
      <c r="AF111" s="25"/>
      <c r="AG111" s="25"/>
      <c r="AH111" s="25"/>
      <c r="AI111" s="25"/>
      <c r="AJ111" s="25"/>
      <c r="AK111" s="4"/>
      <c r="AL111" s="29"/>
      <c r="AM111" s="29"/>
      <c r="AN111" s="176"/>
      <c r="AO111" s="15" t="s">
        <v>31</v>
      </c>
      <c r="AP111" s="15">
        <v>3</v>
      </c>
      <c r="AQ111" s="15">
        <f>1/(1+AP111)</f>
        <v>0.25</v>
      </c>
      <c r="AR111" s="15"/>
      <c r="AS111" s="4"/>
      <c r="AT111" s="29"/>
      <c r="AU111" s="29"/>
      <c r="AV111" s="46"/>
      <c r="AW111" s="42" t="s">
        <v>21</v>
      </c>
      <c r="AX111" s="42">
        <f>X108+AM108+AU108</f>
        <v>0.24004728132387704</v>
      </c>
      <c r="AY111" s="50"/>
    </row>
    <row r="112" spans="1:51" ht="30">
      <c r="A112" s="258"/>
      <c r="B112" s="98" t="s">
        <v>7</v>
      </c>
      <c r="C112" s="76">
        <f>SUM(L104*C107,L105*D107,L106*E107)</f>
        <v>3.4129199594731512</v>
      </c>
      <c r="D112" s="4"/>
      <c r="E112" s="35">
        <v>1</v>
      </c>
      <c r="F112" s="35">
        <v>3</v>
      </c>
      <c r="G112" s="35">
        <v>5</v>
      </c>
      <c r="H112" s="35">
        <v>7</v>
      </c>
      <c r="I112" s="35">
        <v>9</v>
      </c>
      <c r="J112" s="4"/>
      <c r="M112" s="4"/>
      <c r="N112" s="94"/>
      <c r="O112" s="57" t="s">
        <v>99</v>
      </c>
      <c r="P112" s="56" t="s">
        <v>102</v>
      </c>
      <c r="Q112" s="4"/>
      <c r="R112" s="33"/>
      <c r="S112" s="25"/>
      <c r="T112" s="25"/>
      <c r="U112" s="25"/>
      <c r="V112" s="30"/>
      <c r="W112" s="29"/>
      <c r="X112" s="29"/>
      <c r="Y112" s="176"/>
      <c r="Z112" s="30"/>
      <c r="AA112" s="30"/>
      <c r="AB112" s="30"/>
      <c r="AC112" s="30"/>
      <c r="AD112" s="4"/>
      <c r="AE112" s="29"/>
      <c r="AF112" s="25"/>
      <c r="AG112" s="25"/>
      <c r="AH112" s="25"/>
      <c r="AI112" s="25"/>
      <c r="AJ112" s="25"/>
      <c r="AK112" s="4"/>
      <c r="AL112" s="156" t="s">
        <v>115</v>
      </c>
      <c r="AM112" s="157"/>
      <c r="AN112" s="176"/>
      <c r="AO112" s="16" t="s">
        <v>61</v>
      </c>
      <c r="AP112" s="16" t="s">
        <v>44</v>
      </c>
      <c r="AQ112" s="16">
        <v>1</v>
      </c>
      <c r="AR112" s="16">
        <f>AQ112*AQ111</f>
        <v>0.25</v>
      </c>
      <c r="AS112" s="4"/>
      <c r="AT112" s="29"/>
      <c r="AU112" s="29"/>
      <c r="AV112" s="46"/>
      <c r="AW112" s="41" t="s">
        <v>22</v>
      </c>
      <c r="AX112" s="41">
        <v>0</v>
      </c>
      <c r="AY112" s="50"/>
    </row>
    <row r="113" spans="1:51" ht="30">
      <c r="A113" s="258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26"/>
      <c r="N113" s="94"/>
      <c r="O113" s="57" t="s">
        <v>100</v>
      </c>
      <c r="P113" s="56" t="s">
        <v>103</v>
      </c>
      <c r="Q113" s="4"/>
      <c r="R113" s="4"/>
      <c r="S113" s="18"/>
      <c r="T113" s="18"/>
      <c r="U113" s="18"/>
      <c r="V113" s="19"/>
      <c r="W113" s="4"/>
      <c r="X113" s="4"/>
      <c r="Y113" s="176"/>
      <c r="Z113" s="30"/>
      <c r="AA113" s="30"/>
      <c r="AB113" s="30"/>
      <c r="AC113" s="30"/>
      <c r="AD113" s="4"/>
      <c r="AE113" s="29"/>
      <c r="AF113" s="25"/>
      <c r="AG113" s="25"/>
      <c r="AH113" s="25"/>
      <c r="AI113" s="25"/>
      <c r="AJ113" s="25"/>
      <c r="AK113" s="4"/>
      <c r="AL113" s="58" t="s">
        <v>34</v>
      </c>
      <c r="AM113" s="56" t="s">
        <v>87</v>
      </c>
      <c r="AN113" s="176"/>
      <c r="AO113" s="16" t="s">
        <v>62</v>
      </c>
      <c r="AP113" s="16" t="s">
        <v>44</v>
      </c>
      <c r="AQ113" s="16">
        <v>1</v>
      </c>
      <c r="AR113" s="16">
        <f>AQ113*AQ111</f>
        <v>0.25</v>
      </c>
      <c r="AS113" s="4"/>
      <c r="AT113" s="29"/>
      <c r="AU113" s="29"/>
      <c r="AV113" s="46"/>
      <c r="AW113" s="42" t="s">
        <v>23</v>
      </c>
      <c r="AX113" s="42">
        <f>X109+AM109+AU109</f>
        <v>0.82664302600472794</v>
      </c>
      <c r="AY113" s="50"/>
    </row>
    <row r="114" spans="1:51" ht="30">
      <c r="A114" s="258"/>
      <c r="B114" s="185" t="s">
        <v>11</v>
      </c>
      <c r="C114" s="186"/>
      <c r="D114" s="6" t="s">
        <v>12</v>
      </c>
      <c r="E114" s="6">
        <v>1</v>
      </c>
      <c r="F114" s="6">
        <v>2</v>
      </c>
      <c r="G114" s="6">
        <v>3</v>
      </c>
      <c r="H114" s="6">
        <v>4</v>
      </c>
      <c r="I114" s="6">
        <v>5</v>
      </c>
      <c r="J114" s="6">
        <v>6</v>
      </c>
      <c r="K114" s="6">
        <v>7</v>
      </c>
      <c r="L114" s="6">
        <v>9</v>
      </c>
      <c r="M114" s="6">
        <v>10</v>
      </c>
      <c r="N114" s="94"/>
      <c r="O114" s="57" t="s">
        <v>101</v>
      </c>
      <c r="P114" s="56" t="s">
        <v>104</v>
      </c>
      <c r="Q114" s="4"/>
      <c r="R114" s="4"/>
      <c r="S114" s="18"/>
      <c r="T114" s="18"/>
      <c r="U114" s="18"/>
      <c r="V114" s="4"/>
      <c r="W114" s="4"/>
      <c r="X114" s="4"/>
      <c r="Y114" s="176"/>
      <c r="AB114" s="30"/>
      <c r="AC114" s="30"/>
      <c r="AD114" s="4"/>
      <c r="AE114" s="29"/>
      <c r="AF114" s="25"/>
      <c r="AG114" s="25"/>
      <c r="AH114" s="25"/>
      <c r="AI114" s="25"/>
      <c r="AJ114" s="25"/>
      <c r="AK114" s="4"/>
      <c r="AL114" s="103" t="s">
        <v>35</v>
      </c>
      <c r="AM114" s="84" t="s">
        <v>88</v>
      </c>
      <c r="AN114" s="176"/>
      <c r="AO114" s="19"/>
      <c r="AP114" s="19"/>
      <c r="AQ114" s="19"/>
      <c r="AR114" s="19"/>
      <c r="AS114" s="4"/>
      <c r="AT114" s="29"/>
      <c r="AU114" s="29"/>
      <c r="AV114" s="46"/>
      <c r="AW114" s="42" t="s">
        <v>24</v>
      </c>
      <c r="AX114" s="42">
        <f>X110+AM110+AU110</f>
        <v>8.0070921985815779E-2</v>
      </c>
      <c r="AY114" s="50"/>
    </row>
    <row r="115" spans="1:51">
      <c r="A115" s="258"/>
      <c r="B115" s="187"/>
      <c r="C115" s="188"/>
      <c r="D115" s="6" t="s">
        <v>13</v>
      </c>
      <c r="E115" s="35">
        <v>0</v>
      </c>
      <c r="F115" s="35">
        <v>0</v>
      </c>
      <c r="G115" s="35">
        <v>0.57999999999999996</v>
      </c>
      <c r="H115" s="35">
        <v>0.9</v>
      </c>
      <c r="I115" s="35">
        <v>1.1200000000000001</v>
      </c>
      <c r="J115" s="35">
        <v>1.24</v>
      </c>
      <c r="K115" s="35">
        <v>1.32</v>
      </c>
      <c r="L115" s="35">
        <v>1.46</v>
      </c>
      <c r="M115" s="35">
        <v>1.49</v>
      </c>
      <c r="N115" s="94"/>
      <c r="Q115" s="4"/>
      <c r="R115" s="4"/>
      <c r="S115" s="18"/>
      <c r="T115" s="18"/>
      <c r="U115" s="18"/>
      <c r="V115" s="4"/>
      <c r="W115" s="4"/>
      <c r="X115" s="4"/>
      <c r="Y115" s="176"/>
      <c r="AB115" s="30"/>
      <c r="AC115" s="30"/>
      <c r="AD115" s="4"/>
      <c r="AE115" s="29"/>
      <c r="AF115" s="25"/>
      <c r="AG115" s="25"/>
      <c r="AH115" s="25"/>
      <c r="AI115" s="25"/>
      <c r="AJ115" s="25"/>
      <c r="AK115" s="4"/>
      <c r="AL115" s="103" t="s">
        <v>36</v>
      </c>
      <c r="AM115" s="84" t="s">
        <v>89</v>
      </c>
      <c r="AN115" s="176"/>
      <c r="AO115" s="30"/>
      <c r="AP115" s="30"/>
      <c r="AQ115" s="30"/>
      <c r="AR115" s="30"/>
      <c r="AS115" s="4"/>
      <c r="AT115" s="29"/>
      <c r="AU115" s="29"/>
      <c r="AV115" s="46"/>
      <c r="AW115" s="41" t="s">
        <v>25</v>
      </c>
      <c r="AX115" s="41">
        <v>0</v>
      </c>
      <c r="AY115" s="50"/>
    </row>
    <row r="116" spans="1:51">
      <c r="A116" s="258"/>
      <c r="B116" s="189" t="s">
        <v>9</v>
      </c>
      <c r="C116" s="190"/>
      <c r="D116" s="7">
        <v>0.57999999999999996</v>
      </c>
      <c r="E116" s="191"/>
      <c r="F116" s="192"/>
      <c r="G116" s="192"/>
      <c r="H116" s="192"/>
      <c r="I116" s="192"/>
      <c r="J116" s="192"/>
      <c r="K116" s="48"/>
      <c r="L116" s="48"/>
      <c r="M116" s="48"/>
      <c r="N116" s="94"/>
      <c r="Q116" s="4"/>
      <c r="R116" s="4"/>
      <c r="S116" s="18"/>
      <c r="T116" s="18"/>
      <c r="U116" s="18"/>
      <c r="V116" s="4"/>
      <c r="W116" s="4"/>
      <c r="X116" s="4"/>
      <c r="Y116" s="176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103" t="s">
        <v>37</v>
      </c>
      <c r="AM116" s="84" t="s">
        <v>90</v>
      </c>
      <c r="AN116" s="176"/>
      <c r="AO116" s="156" t="s">
        <v>113</v>
      </c>
      <c r="AP116" s="157"/>
      <c r="AQ116" s="4"/>
      <c r="AR116" s="4"/>
      <c r="AS116" s="4"/>
      <c r="AT116" s="4"/>
      <c r="AU116" s="4"/>
      <c r="AV116" s="46"/>
      <c r="AW116" s="4"/>
      <c r="AX116" s="4"/>
      <c r="AY116" s="50"/>
    </row>
    <row r="117" spans="1:51" ht="30">
      <c r="A117" s="258"/>
      <c r="B117" s="52"/>
      <c r="C117" s="52"/>
      <c r="D117" s="52"/>
      <c r="E117" s="52"/>
      <c r="H117" s="52"/>
      <c r="I117" s="52"/>
      <c r="J117" s="52"/>
      <c r="K117" s="52"/>
      <c r="L117" s="52"/>
      <c r="M117" s="47"/>
      <c r="N117" s="94"/>
      <c r="Q117" s="4"/>
      <c r="R117" s="4"/>
      <c r="S117" s="18"/>
      <c r="T117" s="18"/>
      <c r="U117" s="18"/>
      <c r="V117" s="4"/>
      <c r="W117" s="4"/>
      <c r="X117" s="4"/>
      <c r="Y117" s="176"/>
      <c r="Z117" s="4"/>
      <c r="AC117" s="4"/>
      <c r="AD117" s="4"/>
      <c r="AE117" s="4"/>
      <c r="AF117" s="4"/>
      <c r="AG117" s="4"/>
      <c r="AH117" s="4"/>
      <c r="AI117" s="4"/>
      <c r="AJ117" s="4"/>
      <c r="AK117" s="4"/>
      <c r="AL117" s="58" t="s">
        <v>96</v>
      </c>
      <c r="AM117" s="56" t="s">
        <v>91</v>
      </c>
      <c r="AN117" s="176"/>
      <c r="AO117" s="44" t="s">
        <v>29</v>
      </c>
      <c r="AP117" s="44" t="s">
        <v>76</v>
      </c>
      <c r="AQ117" s="4"/>
      <c r="AR117" s="4"/>
      <c r="AS117" s="4"/>
      <c r="AT117" s="4"/>
      <c r="AU117" s="4"/>
      <c r="AV117" s="46"/>
      <c r="AW117" s="4"/>
      <c r="AX117" s="4"/>
      <c r="AY117" s="50"/>
    </row>
    <row r="118" spans="1:51" ht="30">
      <c r="A118" s="258"/>
      <c r="B118" s="161" t="s">
        <v>15</v>
      </c>
      <c r="C118" s="161"/>
      <c r="D118" s="161"/>
      <c r="E118" s="4"/>
      <c r="H118" s="4"/>
      <c r="I118" s="4"/>
      <c r="J118" s="4"/>
      <c r="K118" s="4"/>
      <c r="L118" s="4"/>
      <c r="M118" s="4"/>
      <c r="N118" s="94"/>
      <c r="Q118" s="4"/>
      <c r="R118" s="4"/>
      <c r="S118" s="18"/>
      <c r="T118" s="18"/>
      <c r="U118" s="18"/>
      <c r="V118" s="4"/>
      <c r="W118" s="4"/>
      <c r="X118" s="4"/>
      <c r="Y118" s="176"/>
      <c r="Z118" s="227" t="s">
        <v>182</v>
      </c>
      <c r="AA118" s="228"/>
      <c r="AC118" s="4"/>
      <c r="AD118" s="4"/>
      <c r="AE118" s="4"/>
      <c r="AF118" s="4"/>
      <c r="AG118" s="4"/>
      <c r="AH118" s="4"/>
      <c r="AI118" s="4"/>
      <c r="AJ118" s="4"/>
      <c r="AK118" s="4"/>
      <c r="AL118" s="103" t="s">
        <v>97</v>
      </c>
      <c r="AM118" s="84" t="s">
        <v>92</v>
      </c>
      <c r="AN118" s="176"/>
      <c r="AO118" s="44" t="s">
        <v>30</v>
      </c>
      <c r="AP118" s="44" t="s">
        <v>79</v>
      </c>
      <c r="AQ118" s="4"/>
      <c r="AR118" s="4"/>
      <c r="AS118" s="4"/>
      <c r="AT118" s="4"/>
      <c r="AU118" s="4"/>
      <c r="AV118" s="46"/>
      <c r="AW118" s="4"/>
      <c r="AX118" s="4"/>
      <c r="AY118" s="50"/>
    </row>
    <row r="119" spans="1:51" ht="30">
      <c r="A119" s="258"/>
      <c r="B119" s="5" t="s">
        <v>10</v>
      </c>
      <c r="C119" s="8">
        <f>(C112-3)/3</f>
        <v>0.13763998649105039</v>
      </c>
      <c r="D119" s="77">
        <f>C119*100</f>
        <v>13.763998649105039</v>
      </c>
      <c r="E119" s="4"/>
      <c r="H119" s="4"/>
      <c r="I119" s="4"/>
      <c r="J119" s="4"/>
      <c r="K119" s="4"/>
      <c r="L119" s="4"/>
      <c r="M119" s="4"/>
      <c r="N119" s="94"/>
      <c r="Q119" s="4"/>
      <c r="R119" s="4"/>
      <c r="S119" s="18"/>
      <c r="T119" s="18"/>
      <c r="U119" s="18"/>
      <c r="V119" s="4"/>
      <c r="W119" s="4"/>
      <c r="X119" s="4"/>
      <c r="Y119" s="176"/>
      <c r="Z119" s="225" t="s">
        <v>268</v>
      </c>
      <c r="AA119" s="226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103" t="s">
        <v>98</v>
      </c>
      <c r="AM119" s="84" t="s">
        <v>93</v>
      </c>
      <c r="AN119" s="176"/>
      <c r="AO119" s="44" t="s">
        <v>31</v>
      </c>
      <c r="AP119" s="44" t="s">
        <v>82</v>
      </c>
      <c r="AQ119" s="4"/>
      <c r="AR119" s="4"/>
      <c r="AS119" s="4"/>
      <c r="AT119" s="4"/>
      <c r="AU119" s="4"/>
      <c r="AV119" s="46"/>
      <c r="AW119" s="4"/>
      <c r="AX119" s="4"/>
      <c r="AY119" s="50"/>
    </row>
    <row r="120" spans="1:51">
      <c r="A120" s="259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96"/>
      <c r="N120" s="49"/>
      <c r="O120" s="96"/>
      <c r="P120" s="96"/>
      <c r="Q120" s="96"/>
      <c r="R120" s="96"/>
      <c r="S120" s="79"/>
      <c r="T120" s="79"/>
      <c r="U120" s="79"/>
      <c r="V120" s="96"/>
      <c r="W120" s="96"/>
      <c r="X120" s="96"/>
      <c r="Y120" s="177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51"/>
    </row>
  </sheetData>
  <mergeCells count="169">
    <mergeCell ref="AO3:AR3"/>
    <mergeCell ref="AT3:AU3"/>
    <mergeCell ref="AW3:AX3"/>
    <mergeCell ref="AB4:AC4"/>
    <mergeCell ref="AQ4:AR4"/>
    <mergeCell ref="AO16:AP16"/>
    <mergeCell ref="A1:AY1"/>
    <mergeCell ref="A2:A20"/>
    <mergeCell ref="B2:AY2"/>
    <mergeCell ref="F3:F7"/>
    <mergeCell ref="O3:P3"/>
    <mergeCell ref="R3:U3"/>
    <mergeCell ref="W3:X3"/>
    <mergeCell ref="Y3:Y20"/>
    <mergeCell ref="Z3:AC3"/>
    <mergeCell ref="AE3:AJ3"/>
    <mergeCell ref="B11:C11"/>
    <mergeCell ref="O11:P11"/>
    <mergeCell ref="AL12:AM12"/>
    <mergeCell ref="B13:L13"/>
    <mergeCell ref="B14:C15"/>
    <mergeCell ref="B16:C16"/>
    <mergeCell ref="E16:J16"/>
    <mergeCell ref="AL3:AM3"/>
    <mergeCell ref="AN3:AN19"/>
    <mergeCell ref="B18:D18"/>
    <mergeCell ref="Z18:AA18"/>
    <mergeCell ref="Z19:AA19"/>
    <mergeCell ref="B20:L20"/>
    <mergeCell ref="A22:A40"/>
    <mergeCell ref="B22:AY22"/>
    <mergeCell ref="F23:F27"/>
    <mergeCell ref="O23:P23"/>
    <mergeCell ref="R23:U23"/>
    <mergeCell ref="W23:X23"/>
    <mergeCell ref="B33:L33"/>
    <mergeCell ref="B34:C35"/>
    <mergeCell ref="B36:C36"/>
    <mergeCell ref="E36:J36"/>
    <mergeCell ref="AO36:AP36"/>
    <mergeCell ref="B38:D38"/>
    <mergeCell ref="Z38:AA38"/>
    <mergeCell ref="AT23:AU23"/>
    <mergeCell ref="AW23:AX23"/>
    <mergeCell ref="AB24:AC24"/>
    <mergeCell ref="AQ24:AR24"/>
    <mergeCell ref="B31:C31"/>
    <mergeCell ref="O31:P31"/>
    <mergeCell ref="Y23:Y40"/>
    <mergeCell ref="Z23:AC23"/>
    <mergeCell ref="AE23:AJ23"/>
    <mergeCell ref="AL23:AM23"/>
    <mergeCell ref="AN23:AN39"/>
    <mergeCell ref="AO23:AR23"/>
    <mergeCell ref="AL32:AM32"/>
    <mergeCell ref="Z39:AA39"/>
    <mergeCell ref="AO43:AR43"/>
    <mergeCell ref="AT43:AU43"/>
    <mergeCell ref="AW43:AX43"/>
    <mergeCell ref="AB44:AC44"/>
    <mergeCell ref="AQ44:AR44"/>
    <mergeCell ref="AO56:AP56"/>
    <mergeCell ref="B40:L40"/>
    <mergeCell ref="A42:A60"/>
    <mergeCell ref="B42:AY42"/>
    <mergeCell ref="F43:F47"/>
    <mergeCell ref="O43:P43"/>
    <mergeCell ref="R43:U43"/>
    <mergeCell ref="W43:X43"/>
    <mergeCell ref="Y43:Y60"/>
    <mergeCell ref="Z43:AC43"/>
    <mergeCell ref="AE43:AJ43"/>
    <mergeCell ref="B51:C51"/>
    <mergeCell ref="O51:P51"/>
    <mergeCell ref="AL52:AM52"/>
    <mergeCell ref="B53:L53"/>
    <mergeCell ref="B54:C55"/>
    <mergeCell ref="B56:C56"/>
    <mergeCell ref="E56:J56"/>
    <mergeCell ref="AL43:AM43"/>
    <mergeCell ref="AN43:AN59"/>
    <mergeCell ref="B58:D58"/>
    <mergeCell ref="Z58:AA58"/>
    <mergeCell ref="Z59:AA59"/>
    <mergeCell ref="B60:L60"/>
    <mergeCell ref="A62:A80"/>
    <mergeCell ref="B62:AY62"/>
    <mergeCell ref="F63:F67"/>
    <mergeCell ref="O63:P63"/>
    <mergeCell ref="R63:U63"/>
    <mergeCell ref="W63:X63"/>
    <mergeCell ref="B73:L73"/>
    <mergeCell ref="B74:C75"/>
    <mergeCell ref="B76:C76"/>
    <mergeCell ref="E76:J76"/>
    <mergeCell ref="AO76:AP76"/>
    <mergeCell ref="B78:D78"/>
    <mergeCell ref="Z78:AA78"/>
    <mergeCell ref="AT63:AU63"/>
    <mergeCell ref="AW63:AX63"/>
    <mergeCell ref="AB64:AC64"/>
    <mergeCell ref="AQ64:AR64"/>
    <mergeCell ref="B71:C71"/>
    <mergeCell ref="O71:P71"/>
    <mergeCell ref="Y63:Y80"/>
    <mergeCell ref="Z63:AC63"/>
    <mergeCell ref="AE63:AJ63"/>
    <mergeCell ref="AL63:AM63"/>
    <mergeCell ref="AN63:AN79"/>
    <mergeCell ref="AO63:AR63"/>
    <mergeCell ref="AL72:AM72"/>
    <mergeCell ref="Z79:AA79"/>
    <mergeCell ref="AO83:AR83"/>
    <mergeCell ref="AT83:AU83"/>
    <mergeCell ref="B80:L80"/>
    <mergeCell ref="A82:A100"/>
    <mergeCell ref="B82:AY82"/>
    <mergeCell ref="F83:F87"/>
    <mergeCell ref="O83:P83"/>
    <mergeCell ref="R83:U83"/>
    <mergeCell ref="W83:X83"/>
    <mergeCell ref="Y83:Y100"/>
    <mergeCell ref="Z83:AC83"/>
    <mergeCell ref="AE83:AJ83"/>
    <mergeCell ref="B91:C91"/>
    <mergeCell ref="O91:P91"/>
    <mergeCell ref="AL92:AM92"/>
    <mergeCell ref="B93:L93"/>
    <mergeCell ref="B94:C95"/>
    <mergeCell ref="B96:C96"/>
    <mergeCell ref="E96:J96"/>
    <mergeCell ref="AL83:AM83"/>
    <mergeCell ref="AN83:AN99"/>
    <mergeCell ref="B98:D98"/>
    <mergeCell ref="AL112:AM112"/>
    <mergeCell ref="Z119:AA119"/>
    <mergeCell ref="B120:L120"/>
    <mergeCell ref="B113:L113"/>
    <mergeCell ref="B114:C115"/>
    <mergeCell ref="B116:C116"/>
    <mergeCell ref="E116:J116"/>
    <mergeCell ref="AW83:AX83"/>
    <mergeCell ref="AB84:AC84"/>
    <mergeCell ref="AQ84:AR84"/>
    <mergeCell ref="AO96:AP96"/>
    <mergeCell ref="AO116:AP116"/>
    <mergeCell ref="B118:D118"/>
    <mergeCell ref="Z118:AA118"/>
    <mergeCell ref="AT103:AU103"/>
    <mergeCell ref="Z98:AA98"/>
    <mergeCell ref="Z99:AA99"/>
    <mergeCell ref="B100:L100"/>
    <mergeCell ref="A102:A120"/>
    <mergeCell ref="B102:AY102"/>
    <mergeCell ref="F103:F107"/>
    <mergeCell ref="O103:P103"/>
    <mergeCell ref="R103:U103"/>
    <mergeCell ref="W103:X103"/>
    <mergeCell ref="AW103:AX103"/>
    <mergeCell ref="AB104:AC104"/>
    <mergeCell ref="AQ104:AR104"/>
    <mergeCell ref="B111:C111"/>
    <mergeCell ref="O111:P111"/>
    <mergeCell ref="Y103:Y120"/>
    <mergeCell ref="Z103:AC103"/>
    <mergeCell ref="AE103:AJ103"/>
    <mergeCell ref="AL103:AM103"/>
    <mergeCell ref="AN103:AN119"/>
    <mergeCell ref="AO103:AR10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6" workbookViewId="0">
      <selection activeCell="H20" sqref="H20"/>
    </sheetView>
  </sheetViews>
  <sheetFormatPr baseColWidth="10" defaultRowHeight="15" x14ac:dyDescent="0"/>
  <sheetData>
    <row r="1" spans="1:14">
      <c r="A1" s="234" t="s">
        <v>128</v>
      </c>
      <c r="B1" s="234" t="s">
        <v>114</v>
      </c>
      <c r="C1" s="234"/>
      <c r="D1" s="234"/>
      <c r="E1" s="234"/>
      <c r="F1" s="234"/>
      <c r="G1" s="235"/>
      <c r="H1" s="238"/>
    </row>
    <row r="2" spans="1:14">
      <c r="A2" s="234"/>
      <c r="B2" s="236" t="s">
        <v>76</v>
      </c>
      <c r="C2" s="236"/>
      <c r="D2" s="236" t="s">
        <v>79</v>
      </c>
      <c r="E2" s="236"/>
      <c r="F2" s="236" t="s">
        <v>82</v>
      </c>
      <c r="G2" s="237"/>
      <c r="H2" s="238"/>
    </row>
    <row r="3" spans="1:14" ht="60">
      <c r="A3" s="6" t="s">
        <v>57</v>
      </c>
      <c r="B3" s="95" t="s">
        <v>143</v>
      </c>
      <c r="C3" s="95" t="s">
        <v>144</v>
      </c>
      <c r="D3" s="95" t="s">
        <v>145</v>
      </c>
      <c r="E3" s="95" t="s">
        <v>146</v>
      </c>
      <c r="F3" s="95" t="s">
        <v>154</v>
      </c>
      <c r="G3" s="89" t="s">
        <v>155</v>
      </c>
      <c r="H3" s="238"/>
    </row>
    <row r="4" spans="1:14">
      <c r="A4" s="35" t="s">
        <v>131</v>
      </c>
      <c r="B4" s="37" t="s">
        <v>121</v>
      </c>
      <c r="C4" s="37"/>
      <c r="D4" s="37" t="s">
        <v>121</v>
      </c>
      <c r="E4" s="37"/>
      <c r="F4" s="37" t="s">
        <v>121</v>
      </c>
      <c r="G4" s="90"/>
      <c r="H4" s="92"/>
    </row>
    <row r="5" spans="1:14">
      <c r="A5" s="35" t="s">
        <v>129</v>
      </c>
      <c r="B5" s="37" t="s">
        <v>121</v>
      </c>
      <c r="C5" s="37"/>
      <c r="D5" s="37" t="s">
        <v>121</v>
      </c>
      <c r="E5" s="37"/>
      <c r="F5" s="37" t="s">
        <v>121</v>
      </c>
      <c r="G5" s="90"/>
      <c r="H5" s="92"/>
    </row>
    <row r="6" spans="1:14">
      <c r="A6" s="35" t="s">
        <v>130</v>
      </c>
      <c r="B6" s="37" t="s">
        <v>121</v>
      </c>
      <c r="C6" s="37"/>
      <c r="D6" s="37" t="s">
        <v>121</v>
      </c>
      <c r="E6" s="37"/>
      <c r="F6" s="37" t="s">
        <v>121</v>
      </c>
      <c r="G6" s="90"/>
      <c r="H6" s="92"/>
    </row>
    <row r="7" spans="1:14">
      <c r="A7" s="35" t="s">
        <v>132</v>
      </c>
      <c r="B7" s="37" t="s">
        <v>121</v>
      </c>
      <c r="C7" s="37"/>
      <c r="D7" s="37" t="s">
        <v>121</v>
      </c>
      <c r="E7" s="37"/>
      <c r="F7" s="37" t="s">
        <v>121</v>
      </c>
      <c r="G7" s="90"/>
      <c r="H7" s="92"/>
    </row>
    <row r="8" spans="1:14">
      <c r="A8" s="35" t="s">
        <v>133</v>
      </c>
      <c r="B8" s="37" t="s">
        <v>121</v>
      </c>
      <c r="C8" s="37"/>
      <c r="D8" s="37" t="s">
        <v>121</v>
      </c>
      <c r="E8" s="37"/>
      <c r="F8" s="37" t="s">
        <v>121</v>
      </c>
      <c r="G8" s="90"/>
      <c r="H8" s="92"/>
    </row>
    <row r="9" spans="1:14">
      <c r="A9" s="81" t="s">
        <v>134</v>
      </c>
      <c r="B9" s="37" t="s">
        <v>121</v>
      </c>
      <c r="C9" s="37"/>
      <c r="D9" s="37" t="s">
        <v>121</v>
      </c>
      <c r="E9" s="37"/>
      <c r="F9" s="37" t="s">
        <v>121</v>
      </c>
      <c r="G9" s="90"/>
      <c r="H9" s="92"/>
    </row>
    <row r="10" spans="1:14">
      <c r="G10" s="78"/>
    </row>
    <row r="11" spans="1:14">
      <c r="A11" s="243" t="s">
        <v>128</v>
      </c>
      <c r="B11" s="245" t="s">
        <v>127</v>
      </c>
      <c r="C11" s="246"/>
      <c r="D11" s="246"/>
      <c r="E11" s="246"/>
      <c r="F11" s="246"/>
      <c r="G11" s="246"/>
      <c r="H11" s="246"/>
      <c r="I11" s="246"/>
      <c r="J11" s="246"/>
      <c r="K11" s="246"/>
      <c r="L11" s="246"/>
      <c r="M11" s="246"/>
      <c r="N11" s="247"/>
    </row>
    <row r="12" spans="1:14">
      <c r="A12" s="244"/>
      <c r="B12" s="248"/>
      <c r="C12" s="249"/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250"/>
    </row>
    <row r="13" spans="1:14">
      <c r="A13" s="95" t="s">
        <v>57</v>
      </c>
      <c r="B13" s="251"/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3"/>
    </row>
    <row r="14" spans="1:14" ht="56" customHeight="1">
      <c r="A14" s="98" t="s">
        <v>131</v>
      </c>
      <c r="B14" s="239" t="s">
        <v>142</v>
      </c>
      <c r="C14" s="240"/>
      <c r="D14" s="241"/>
      <c r="E14" s="11" t="s">
        <v>268</v>
      </c>
      <c r="F14" s="11" t="s">
        <v>201</v>
      </c>
      <c r="G14" s="9" t="s">
        <v>207</v>
      </c>
      <c r="H14" s="242" t="s">
        <v>274</v>
      </c>
      <c r="I14" s="242"/>
      <c r="J14" s="242"/>
      <c r="K14" s="242"/>
      <c r="L14" s="242"/>
      <c r="M14" s="242"/>
      <c r="N14" s="242"/>
    </row>
    <row r="15" spans="1:14" ht="56" customHeight="1">
      <c r="A15" s="98" t="s">
        <v>129</v>
      </c>
      <c r="B15" s="239" t="s">
        <v>142</v>
      </c>
      <c r="C15" s="240"/>
      <c r="D15" s="241"/>
      <c r="E15" s="11" t="s">
        <v>268</v>
      </c>
      <c r="F15" s="40" t="s">
        <v>202</v>
      </c>
      <c r="G15" s="9" t="s">
        <v>207</v>
      </c>
      <c r="H15" s="242" t="s">
        <v>286</v>
      </c>
      <c r="I15" s="242"/>
      <c r="J15" s="242"/>
      <c r="K15" s="242"/>
      <c r="L15" s="242"/>
      <c r="M15" s="242"/>
      <c r="N15" s="242"/>
    </row>
    <row r="16" spans="1:14" ht="56" customHeight="1">
      <c r="A16" s="98" t="s">
        <v>130</v>
      </c>
      <c r="B16" s="239" t="s">
        <v>142</v>
      </c>
      <c r="C16" s="240"/>
      <c r="D16" s="241"/>
      <c r="E16" s="11" t="s">
        <v>268</v>
      </c>
      <c r="F16" s="40" t="s">
        <v>203</v>
      </c>
      <c r="G16" s="9" t="s">
        <v>207</v>
      </c>
      <c r="H16" s="242" t="s">
        <v>287</v>
      </c>
      <c r="I16" s="242"/>
      <c r="J16" s="242"/>
      <c r="K16" s="242"/>
      <c r="L16" s="242"/>
      <c r="M16" s="242"/>
      <c r="N16" s="242"/>
    </row>
    <row r="17" spans="1:14" ht="56" customHeight="1">
      <c r="A17" s="98" t="s">
        <v>132</v>
      </c>
      <c r="B17" s="239" t="s">
        <v>142</v>
      </c>
      <c r="C17" s="240"/>
      <c r="D17" s="241"/>
      <c r="E17" s="11" t="s">
        <v>268</v>
      </c>
      <c r="F17" s="40" t="s">
        <v>204</v>
      </c>
      <c r="G17" s="9" t="s">
        <v>207</v>
      </c>
      <c r="H17" s="242" t="s">
        <v>288</v>
      </c>
      <c r="I17" s="242"/>
      <c r="J17" s="242"/>
      <c r="K17" s="242"/>
      <c r="L17" s="242"/>
      <c r="M17" s="242"/>
      <c r="N17" s="242"/>
    </row>
    <row r="18" spans="1:14" ht="56" customHeight="1">
      <c r="A18" s="98" t="s">
        <v>133</v>
      </c>
      <c r="B18" s="239" t="s">
        <v>142</v>
      </c>
      <c r="C18" s="240"/>
      <c r="D18" s="241"/>
      <c r="E18" s="11" t="s">
        <v>268</v>
      </c>
      <c r="F18" s="40" t="s">
        <v>205</v>
      </c>
      <c r="G18" s="9" t="s">
        <v>207</v>
      </c>
      <c r="H18" s="242" t="s">
        <v>289</v>
      </c>
      <c r="I18" s="242"/>
      <c r="J18" s="242"/>
      <c r="K18" s="242"/>
      <c r="L18" s="242"/>
      <c r="M18" s="242"/>
      <c r="N18" s="242"/>
    </row>
    <row r="19" spans="1:14" ht="56" customHeight="1">
      <c r="A19" s="98" t="s">
        <v>134</v>
      </c>
      <c r="B19" s="239" t="s">
        <v>142</v>
      </c>
      <c r="C19" s="240"/>
      <c r="D19" s="241"/>
      <c r="E19" s="11" t="s">
        <v>268</v>
      </c>
      <c r="F19" s="40" t="s">
        <v>206</v>
      </c>
      <c r="G19" s="9" t="s">
        <v>207</v>
      </c>
      <c r="H19" s="242" t="s">
        <v>290</v>
      </c>
      <c r="I19" s="242"/>
      <c r="J19" s="242"/>
      <c r="K19" s="242"/>
      <c r="L19" s="242"/>
      <c r="M19" s="242"/>
      <c r="N19" s="242"/>
    </row>
  </sheetData>
  <mergeCells count="20">
    <mergeCell ref="A1:A2"/>
    <mergeCell ref="B1:G1"/>
    <mergeCell ref="H1:H3"/>
    <mergeCell ref="B2:C2"/>
    <mergeCell ref="D2:E2"/>
    <mergeCell ref="F2:G2"/>
    <mergeCell ref="A11:A12"/>
    <mergeCell ref="B11:N13"/>
    <mergeCell ref="B14:D14"/>
    <mergeCell ref="H14:N14"/>
    <mergeCell ref="B15:D15"/>
    <mergeCell ref="H15:N15"/>
    <mergeCell ref="B19:D19"/>
    <mergeCell ref="H19:N19"/>
    <mergeCell ref="B16:D16"/>
    <mergeCell ref="H16:N16"/>
    <mergeCell ref="B17:D17"/>
    <mergeCell ref="H17:N17"/>
    <mergeCell ref="B18:D18"/>
    <mergeCell ref="H18:N1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0"/>
  <sheetViews>
    <sheetView workbookViewId="0">
      <selection activeCell="M17" sqref="M17"/>
    </sheetView>
  </sheetViews>
  <sheetFormatPr baseColWidth="10" defaultRowHeight="15" x14ac:dyDescent="0"/>
  <cols>
    <col min="1" max="1" width="3" customWidth="1"/>
    <col min="14" max="14" width="2" customWidth="1"/>
    <col min="17" max="17" width="1.6640625" customWidth="1"/>
    <col min="18" max="18" width="7.6640625" customWidth="1"/>
    <col min="19" max="21" width="5.5" customWidth="1"/>
    <col min="22" max="22" width="1.5" customWidth="1"/>
    <col min="25" max="25" width="2.33203125" customWidth="1"/>
    <col min="30" max="30" width="2" customWidth="1"/>
    <col min="31" max="31" width="7.1640625" customWidth="1"/>
    <col min="32" max="36" width="5.6640625" customWidth="1"/>
    <col min="37" max="37" width="2.1640625" customWidth="1"/>
    <col min="40" max="40" width="2.1640625" customWidth="1"/>
    <col min="45" max="45" width="1.1640625" customWidth="1"/>
    <col min="48" max="48" width="1" customWidth="1"/>
    <col min="51" max="51" width="0.6640625" customWidth="1"/>
  </cols>
  <sheetData>
    <row r="1" spans="1:51" ht="25">
      <c r="A1" s="231" t="s">
        <v>273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3"/>
    </row>
    <row r="2" spans="1:51" ht="20">
      <c r="A2" s="257"/>
      <c r="B2" s="168" t="s">
        <v>137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9"/>
    </row>
    <row r="3" spans="1:51" ht="47" customHeight="1">
      <c r="A3" s="258"/>
      <c r="B3" s="35" t="s">
        <v>0</v>
      </c>
      <c r="C3" s="35" t="s">
        <v>1</v>
      </c>
      <c r="D3" s="35" t="s">
        <v>2</v>
      </c>
      <c r="E3" s="35" t="s">
        <v>3</v>
      </c>
      <c r="F3" s="170" t="s">
        <v>8</v>
      </c>
      <c r="G3" s="35" t="s">
        <v>0</v>
      </c>
      <c r="H3" s="35" t="s">
        <v>1</v>
      </c>
      <c r="I3" s="35" t="s">
        <v>2</v>
      </c>
      <c r="J3" s="35" t="s">
        <v>3</v>
      </c>
      <c r="K3" s="35" t="s">
        <v>4</v>
      </c>
      <c r="L3" s="10" t="s">
        <v>5</v>
      </c>
      <c r="M3" s="23"/>
      <c r="N3" s="94"/>
      <c r="O3" s="156" t="s">
        <v>114</v>
      </c>
      <c r="P3" s="157"/>
      <c r="Q3" s="3"/>
      <c r="R3" s="171" t="s">
        <v>46</v>
      </c>
      <c r="S3" s="172"/>
      <c r="T3" s="172"/>
      <c r="U3" s="173"/>
      <c r="V3" s="3"/>
      <c r="W3" s="174" t="s">
        <v>52</v>
      </c>
      <c r="X3" s="175"/>
      <c r="Y3" s="176"/>
      <c r="Z3" s="178" t="s">
        <v>48</v>
      </c>
      <c r="AA3" s="179"/>
      <c r="AB3" s="179"/>
      <c r="AC3" s="180"/>
      <c r="AD3" s="3"/>
      <c r="AE3" s="178" t="s">
        <v>54</v>
      </c>
      <c r="AF3" s="179"/>
      <c r="AG3" s="179"/>
      <c r="AH3" s="179"/>
      <c r="AI3" s="179"/>
      <c r="AJ3" s="180"/>
      <c r="AK3" s="3"/>
      <c r="AL3" s="174" t="s">
        <v>55</v>
      </c>
      <c r="AM3" s="175"/>
      <c r="AN3" s="176"/>
      <c r="AO3" s="178" t="s">
        <v>49</v>
      </c>
      <c r="AP3" s="179"/>
      <c r="AQ3" s="179"/>
      <c r="AR3" s="180"/>
      <c r="AS3" s="4"/>
      <c r="AT3" s="174" t="s">
        <v>51</v>
      </c>
      <c r="AU3" s="175"/>
      <c r="AV3" s="36"/>
      <c r="AW3" s="174" t="s">
        <v>27</v>
      </c>
      <c r="AX3" s="175"/>
      <c r="AY3" s="50"/>
    </row>
    <row r="4" spans="1:51" ht="30">
      <c r="A4" s="258"/>
      <c r="B4" s="35" t="s">
        <v>1</v>
      </c>
      <c r="C4" s="2">
        <v>1</v>
      </c>
      <c r="D4" s="37">
        <v>3</v>
      </c>
      <c r="E4" s="37">
        <v>3</v>
      </c>
      <c r="F4" s="170"/>
      <c r="G4" s="35" t="s">
        <v>1</v>
      </c>
      <c r="H4" s="38">
        <f>C4/C7</f>
        <v>0.60000000000000009</v>
      </c>
      <c r="I4" s="37">
        <f>D4/D7</f>
        <v>0.6</v>
      </c>
      <c r="J4" s="37">
        <f>E4/E7</f>
        <v>0.6</v>
      </c>
      <c r="K4" s="37">
        <f>SUM(H4:J4)</f>
        <v>1.8000000000000003</v>
      </c>
      <c r="L4" s="2">
        <f>K4/C9</f>
        <v>0.60000000000000009</v>
      </c>
      <c r="M4" s="24"/>
      <c r="N4" s="94"/>
      <c r="O4" s="58" t="s">
        <v>17</v>
      </c>
      <c r="P4" s="56" t="s">
        <v>78</v>
      </c>
      <c r="Q4" s="18"/>
      <c r="R4" s="17" t="s">
        <v>26</v>
      </c>
      <c r="S4" s="35" t="s">
        <v>1</v>
      </c>
      <c r="T4" s="35" t="s">
        <v>2</v>
      </c>
      <c r="U4" s="35" t="s">
        <v>3</v>
      </c>
      <c r="V4" s="13"/>
      <c r="W4" s="32" t="s">
        <v>26</v>
      </c>
      <c r="X4" s="97" t="s">
        <v>53</v>
      </c>
      <c r="Y4" s="176"/>
      <c r="Z4" s="35" t="s">
        <v>32</v>
      </c>
      <c r="AA4" s="98" t="s">
        <v>47</v>
      </c>
      <c r="AB4" s="178" t="s">
        <v>43</v>
      </c>
      <c r="AC4" s="180"/>
      <c r="AD4" s="4"/>
      <c r="AE4" s="10" t="s">
        <v>26</v>
      </c>
      <c r="AF4" s="35" t="s">
        <v>35</v>
      </c>
      <c r="AG4" s="35" t="s">
        <v>36</v>
      </c>
      <c r="AH4" s="35" t="s">
        <v>37</v>
      </c>
      <c r="AI4" s="35" t="s">
        <v>97</v>
      </c>
      <c r="AJ4" s="35" t="s">
        <v>98</v>
      </c>
      <c r="AK4" s="4"/>
      <c r="AL4" s="10" t="s">
        <v>26</v>
      </c>
      <c r="AM4" s="97" t="s">
        <v>53</v>
      </c>
      <c r="AN4" s="176"/>
      <c r="AO4" s="10" t="s">
        <v>28</v>
      </c>
      <c r="AP4" s="10" t="s">
        <v>47</v>
      </c>
      <c r="AQ4" s="181" t="s">
        <v>43</v>
      </c>
      <c r="AR4" s="182"/>
      <c r="AS4" s="4"/>
      <c r="AT4" s="35" t="s">
        <v>26</v>
      </c>
      <c r="AU4" s="97" t="s">
        <v>53</v>
      </c>
      <c r="AV4" s="36"/>
      <c r="AW4" s="98" t="s">
        <v>26</v>
      </c>
      <c r="AX4" s="98" t="s">
        <v>50</v>
      </c>
      <c r="AY4" s="50"/>
    </row>
    <row r="5" spans="1:51">
      <c r="A5" s="258"/>
      <c r="B5" s="35" t="s">
        <v>2</v>
      </c>
      <c r="C5" s="37">
        <f>1/D4</f>
        <v>0.33333333333333331</v>
      </c>
      <c r="D5" s="2">
        <v>1</v>
      </c>
      <c r="E5" s="37">
        <v>1</v>
      </c>
      <c r="F5" s="170"/>
      <c r="G5" s="35" t="s">
        <v>2</v>
      </c>
      <c r="H5" s="37">
        <f>C5/C7</f>
        <v>0.2</v>
      </c>
      <c r="I5" s="38">
        <f>D5/D7</f>
        <v>0.2</v>
      </c>
      <c r="J5" s="37">
        <f>E5/E7</f>
        <v>0.2</v>
      </c>
      <c r="K5" s="37">
        <f>SUM(H5:J5)</f>
        <v>0.60000000000000009</v>
      </c>
      <c r="L5" s="2">
        <f>K5/C9</f>
        <v>0.20000000000000004</v>
      </c>
      <c r="M5" s="24"/>
      <c r="N5" s="94"/>
      <c r="O5" s="58" t="s">
        <v>18</v>
      </c>
      <c r="P5" s="56" t="s">
        <v>77</v>
      </c>
      <c r="Q5" s="18"/>
      <c r="R5" s="11" t="s">
        <v>17</v>
      </c>
      <c r="S5" s="9">
        <v>1</v>
      </c>
      <c r="T5" s="9">
        <v>-0.5</v>
      </c>
      <c r="U5" s="9">
        <v>0</v>
      </c>
      <c r="V5" s="3"/>
      <c r="W5" s="11" t="s">
        <v>17</v>
      </c>
      <c r="X5" s="1">
        <f>(S5*L4)+(T5*L5)+(U5*L6)</f>
        <v>0.50000000000000011</v>
      </c>
      <c r="Y5" s="176"/>
      <c r="Z5" s="15" t="s">
        <v>34</v>
      </c>
      <c r="AA5" s="15">
        <v>2</v>
      </c>
      <c r="AB5" s="15">
        <f>1/(1+AA5)</f>
        <v>0.33333333333333331</v>
      </c>
      <c r="AC5" s="15"/>
      <c r="AD5" s="4"/>
      <c r="AE5" s="11" t="s">
        <v>17</v>
      </c>
      <c r="AF5" s="28">
        <v>1</v>
      </c>
      <c r="AG5" s="28">
        <v>0</v>
      </c>
      <c r="AH5" s="28">
        <v>0</v>
      </c>
      <c r="AI5" s="28">
        <v>0</v>
      </c>
      <c r="AJ5" s="28">
        <v>1</v>
      </c>
      <c r="AK5" s="4"/>
      <c r="AL5" s="11" t="s">
        <v>17</v>
      </c>
      <c r="AM5" s="1">
        <f>(AF5*AC6)+(AG5*AC7)+(AC8*AH5)+(AI5*AC10)+(AC11*AJ5)</f>
        <v>0.83333333333333326</v>
      </c>
      <c r="AN5" s="176"/>
      <c r="AO5" s="15" t="s">
        <v>29</v>
      </c>
      <c r="AP5" s="15">
        <v>1</v>
      </c>
      <c r="AQ5" s="15">
        <f>1/(1+AP5)</f>
        <v>0.5</v>
      </c>
      <c r="AR5" s="15"/>
      <c r="AS5" s="4"/>
      <c r="AT5" s="11" t="s">
        <v>17</v>
      </c>
      <c r="AU5" s="1">
        <f>AR6</f>
        <v>0.5</v>
      </c>
      <c r="AV5" s="36"/>
      <c r="AW5" s="40" t="s">
        <v>63</v>
      </c>
      <c r="AX5" s="40">
        <v>0</v>
      </c>
      <c r="AY5" s="50"/>
    </row>
    <row r="6" spans="1:51" ht="30">
      <c r="A6" s="258"/>
      <c r="B6" s="35" t="s">
        <v>3</v>
      </c>
      <c r="C6" s="37">
        <f>1/E4</f>
        <v>0.33333333333333331</v>
      </c>
      <c r="D6" s="37">
        <f>1/E5</f>
        <v>1</v>
      </c>
      <c r="E6" s="2">
        <v>1</v>
      </c>
      <c r="F6" s="170"/>
      <c r="G6" s="35" t="s">
        <v>3</v>
      </c>
      <c r="H6" s="37">
        <f>C6/C7</f>
        <v>0.2</v>
      </c>
      <c r="I6" s="37">
        <f>D6/D7</f>
        <v>0.2</v>
      </c>
      <c r="J6" s="38">
        <f>E6/E7</f>
        <v>0.2</v>
      </c>
      <c r="K6" s="37">
        <f>SUM(H6:J6)</f>
        <v>0.60000000000000009</v>
      </c>
      <c r="L6" s="2">
        <f>K6/C9</f>
        <v>0.20000000000000004</v>
      </c>
      <c r="M6" s="24"/>
      <c r="N6" s="94"/>
      <c r="O6" s="58" t="s">
        <v>20</v>
      </c>
      <c r="P6" s="56" t="s">
        <v>80</v>
      </c>
      <c r="Q6" s="18"/>
      <c r="R6" s="11" t="s">
        <v>18</v>
      </c>
      <c r="S6" s="9">
        <v>-0.5</v>
      </c>
      <c r="T6" s="9">
        <v>1</v>
      </c>
      <c r="U6" s="9">
        <v>0</v>
      </c>
      <c r="V6" s="19"/>
      <c r="W6" s="11" t="s">
        <v>18</v>
      </c>
      <c r="X6" s="1">
        <f>(S6*L4)+(T6*L5)+(U6*L6)</f>
        <v>-0.1</v>
      </c>
      <c r="Y6" s="176"/>
      <c r="Z6" s="16" t="s">
        <v>35</v>
      </c>
      <c r="AA6" s="16" t="s">
        <v>44</v>
      </c>
      <c r="AB6" s="16">
        <v>1</v>
      </c>
      <c r="AC6" s="16">
        <f>AB6*AB5</f>
        <v>0.33333333333333331</v>
      </c>
      <c r="AD6" s="4"/>
      <c r="AE6" s="11" t="s">
        <v>18</v>
      </c>
      <c r="AF6" s="28">
        <v>-1</v>
      </c>
      <c r="AG6" s="28">
        <v>0</v>
      </c>
      <c r="AH6" s="28">
        <v>1</v>
      </c>
      <c r="AI6" s="28">
        <v>0</v>
      </c>
      <c r="AJ6" s="28">
        <v>-1</v>
      </c>
      <c r="AK6" s="4"/>
      <c r="AL6" s="11" t="s">
        <v>18</v>
      </c>
      <c r="AM6" s="1">
        <f>(AF6*AC6)+(AG6*AC7)+(AC8*AH6)+(AI6*AC10)+(AC11*AJ6)</f>
        <v>-0.5</v>
      </c>
      <c r="AN6" s="176"/>
      <c r="AO6" s="16" t="s">
        <v>45</v>
      </c>
      <c r="AP6" s="16" t="s">
        <v>44</v>
      </c>
      <c r="AQ6" s="16">
        <v>1</v>
      </c>
      <c r="AR6" s="16">
        <f>AQ6*AQ5</f>
        <v>0.5</v>
      </c>
      <c r="AS6" s="4"/>
      <c r="AT6" s="11" t="s">
        <v>18</v>
      </c>
      <c r="AU6" s="1">
        <f>AR7</f>
        <v>0.5</v>
      </c>
      <c r="AV6" s="36"/>
      <c r="AW6" s="40" t="s">
        <v>16</v>
      </c>
      <c r="AX6" s="41">
        <v>0</v>
      </c>
      <c r="AY6" s="50"/>
    </row>
    <row r="7" spans="1:51">
      <c r="A7" s="258"/>
      <c r="B7" s="97" t="s">
        <v>4</v>
      </c>
      <c r="C7" s="39">
        <f>SUM(C4:C6)</f>
        <v>1.6666666666666665</v>
      </c>
      <c r="D7" s="39">
        <f>SUM(D4:D6)</f>
        <v>5</v>
      </c>
      <c r="E7" s="39">
        <f>SUM(E4:E6)</f>
        <v>5</v>
      </c>
      <c r="F7" s="170"/>
      <c r="G7" s="97" t="s">
        <v>4</v>
      </c>
      <c r="H7" s="39">
        <f>SUM(H4:H6)</f>
        <v>1</v>
      </c>
      <c r="I7" s="39">
        <f>SUM(I4:I6)</f>
        <v>1</v>
      </c>
      <c r="J7" s="39">
        <f>SUM(J4:J6)</f>
        <v>1</v>
      </c>
      <c r="K7" s="39">
        <f>SUM(K4:K6)</f>
        <v>3.0000000000000004</v>
      </c>
      <c r="L7" s="39">
        <f>SUM(L4:L6)</f>
        <v>1.0000000000000002</v>
      </c>
      <c r="M7" s="25"/>
      <c r="N7" s="94"/>
      <c r="O7" s="58" t="s">
        <v>21</v>
      </c>
      <c r="P7" s="56" t="s">
        <v>81</v>
      </c>
      <c r="Q7" s="18"/>
      <c r="R7" s="11" t="s">
        <v>20</v>
      </c>
      <c r="S7" s="9">
        <v>0</v>
      </c>
      <c r="T7" s="9">
        <v>0.5</v>
      </c>
      <c r="U7" s="9">
        <v>0</v>
      </c>
      <c r="V7" s="19"/>
      <c r="W7" s="11" t="s">
        <v>20</v>
      </c>
      <c r="X7" s="1">
        <f>(S7*L4)+(T7*L5)+(U7*L6)</f>
        <v>0.10000000000000002</v>
      </c>
      <c r="Y7" s="176"/>
      <c r="Z7" s="16" t="s">
        <v>36</v>
      </c>
      <c r="AA7" s="16" t="s">
        <v>44</v>
      </c>
      <c r="AB7" s="16">
        <v>1</v>
      </c>
      <c r="AC7" s="16">
        <f>AB7*AB5</f>
        <v>0.33333333333333331</v>
      </c>
      <c r="AD7" s="4"/>
      <c r="AE7" s="11" t="s">
        <v>20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4"/>
      <c r="AL7" s="11" t="s">
        <v>20</v>
      </c>
      <c r="AM7" s="1">
        <f>(AF7*AC6)+(AG7*AC7)+(AH7*AC8)+(AI7*AC10)+(AJ7*AC11)</f>
        <v>0</v>
      </c>
      <c r="AN7" s="176"/>
      <c r="AO7" s="16" t="s">
        <v>58</v>
      </c>
      <c r="AP7" s="16" t="s">
        <v>44</v>
      </c>
      <c r="AQ7" s="16">
        <v>1</v>
      </c>
      <c r="AR7" s="16">
        <f>AQ7*AQ5</f>
        <v>0.5</v>
      </c>
      <c r="AS7" s="4"/>
      <c r="AT7" s="11" t="s">
        <v>20</v>
      </c>
      <c r="AU7" s="1">
        <f>AR9</f>
        <v>0.33333333333333331</v>
      </c>
      <c r="AV7" s="36"/>
      <c r="AW7" s="42" t="s">
        <v>17</v>
      </c>
      <c r="AX7" s="42">
        <f>X5+AM5+AU5</f>
        <v>1.8333333333333335</v>
      </c>
      <c r="AY7" s="50"/>
    </row>
    <row r="8" spans="1:51" ht="45">
      <c r="A8" s="258"/>
      <c r="B8" s="54"/>
      <c r="C8" s="54"/>
      <c r="D8" s="54"/>
      <c r="E8" s="54"/>
      <c r="F8" s="54"/>
      <c r="G8" s="54"/>
      <c r="H8" s="54"/>
      <c r="I8" s="54"/>
      <c r="J8" s="54"/>
      <c r="M8" s="47"/>
      <c r="N8" s="94"/>
      <c r="O8" s="58" t="s">
        <v>23</v>
      </c>
      <c r="P8" s="56" t="s">
        <v>83</v>
      </c>
      <c r="Q8" s="4"/>
      <c r="R8" s="11" t="s">
        <v>21</v>
      </c>
      <c r="S8" s="9">
        <v>0</v>
      </c>
      <c r="T8" s="9">
        <v>-0.5</v>
      </c>
      <c r="U8" s="9">
        <v>0</v>
      </c>
      <c r="V8" s="19"/>
      <c r="W8" s="11" t="s">
        <v>21</v>
      </c>
      <c r="X8" s="1">
        <f>(S8*L4)+(T8*L5)+(U8*L6)</f>
        <v>-0.10000000000000002</v>
      </c>
      <c r="Y8" s="176"/>
      <c r="Z8" s="16" t="s">
        <v>37</v>
      </c>
      <c r="AA8" s="16" t="s">
        <v>44</v>
      </c>
      <c r="AB8" s="16">
        <v>1</v>
      </c>
      <c r="AC8" s="16">
        <f>AB8*AB5</f>
        <v>0.33333333333333331</v>
      </c>
      <c r="AD8" s="4"/>
      <c r="AE8" s="11" t="s">
        <v>21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4"/>
      <c r="AL8" s="11" t="s">
        <v>21</v>
      </c>
      <c r="AM8" s="1">
        <f>(AF8*AC6)+(AG8*AC7)+(AH8*AC8)+(AI8*AC10)+(AJ8*AC11)</f>
        <v>0</v>
      </c>
      <c r="AN8" s="176"/>
      <c r="AO8" s="15" t="s">
        <v>30</v>
      </c>
      <c r="AP8" s="15">
        <v>2</v>
      </c>
      <c r="AQ8" s="15">
        <f>1/(1+AP8)</f>
        <v>0.33333333333333331</v>
      </c>
      <c r="AR8" s="15"/>
      <c r="AS8" s="4"/>
      <c r="AT8" s="11" t="s">
        <v>21</v>
      </c>
      <c r="AU8" s="1">
        <f>AR10</f>
        <v>0.33333333333333331</v>
      </c>
      <c r="AV8" s="36"/>
      <c r="AW8" s="42" t="s">
        <v>18</v>
      </c>
      <c r="AX8" s="42">
        <f>X6+AM6++AU6</f>
        <v>-9.9999999999999978E-2</v>
      </c>
      <c r="AY8" s="50"/>
    </row>
    <row r="9" spans="1:51" ht="30">
      <c r="A9" s="258"/>
      <c r="B9" s="98" t="s">
        <v>6</v>
      </c>
      <c r="C9" s="35">
        <v>3</v>
      </c>
      <c r="D9" s="4"/>
      <c r="E9" s="4"/>
      <c r="F9" s="4"/>
      <c r="G9" s="4"/>
      <c r="H9" s="4"/>
      <c r="I9" s="4"/>
      <c r="J9" s="4"/>
      <c r="M9" s="4"/>
      <c r="N9" s="94"/>
      <c r="O9" s="58" t="s">
        <v>24</v>
      </c>
      <c r="P9" s="56" t="s">
        <v>84</v>
      </c>
      <c r="Q9" s="4"/>
      <c r="R9" s="11" t="s">
        <v>23</v>
      </c>
      <c r="S9" s="9">
        <v>1</v>
      </c>
      <c r="T9" s="9">
        <v>0</v>
      </c>
      <c r="U9" s="9">
        <v>-0.5</v>
      </c>
      <c r="V9" s="19"/>
      <c r="W9" s="11" t="s">
        <v>23</v>
      </c>
      <c r="X9" s="1">
        <f>(S9*L4)+(T9*L5)+(U9*L6)</f>
        <v>0.50000000000000011</v>
      </c>
      <c r="Y9" s="176"/>
      <c r="Z9" s="31" t="s">
        <v>96</v>
      </c>
      <c r="AA9" s="31">
        <v>1</v>
      </c>
      <c r="AB9" s="31">
        <f>1/(1+AA9)</f>
        <v>0.5</v>
      </c>
      <c r="AC9" s="31"/>
      <c r="AD9" s="4"/>
      <c r="AE9" s="11" t="s">
        <v>23</v>
      </c>
      <c r="AF9" s="28">
        <v>1</v>
      </c>
      <c r="AG9" s="28">
        <v>0</v>
      </c>
      <c r="AH9" s="28">
        <v>0</v>
      </c>
      <c r="AI9" s="28">
        <v>0</v>
      </c>
      <c r="AJ9" s="28">
        <v>1</v>
      </c>
      <c r="AK9" s="4"/>
      <c r="AL9" s="11" t="s">
        <v>23</v>
      </c>
      <c r="AM9" s="1">
        <f>(AC6*AF9)+(AG9*AC7)+(AC8*AH9)+(AI9*AC10)+(AC11*AJ9)</f>
        <v>0.83333333333333326</v>
      </c>
      <c r="AN9" s="176"/>
      <c r="AO9" s="16" t="s">
        <v>59</v>
      </c>
      <c r="AP9" s="16" t="s">
        <v>44</v>
      </c>
      <c r="AQ9" s="16">
        <v>1</v>
      </c>
      <c r="AR9" s="16">
        <f>AQ9*AQ8</f>
        <v>0.33333333333333331</v>
      </c>
      <c r="AS9" s="4"/>
      <c r="AT9" s="11" t="s">
        <v>23</v>
      </c>
      <c r="AU9" s="1">
        <f>AR12</f>
        <v>0.25</v>
      </c>
      <c r="AV9" s="36"/>
      <c r="AW9" s="41" t="s">
        <v>19</v>
      </c>
      <c r="AX9" s="41">
        <v>0</v>
      </c>
      <c r="AY9" s="50"/>
    </row>
    <row r="10" spans="1:51">
      <c r="A10" s="258"/>
      <c r="B10" s="53"/>
      <c r="C10" s="53"/>
      <c r="D10" s="53"/>
      <c r="E10" s="53"/>
      <c r="F10" s="53"/>
      <c r="G10" s="53"/>
      <c r="H10" s="53"/>
      <c r="I10" s="53"/>
      <c r="J10" s="53"/>
      <c r="M10" s="26"/>
      <c r="N10" s="94"/>
      <c r="O10" s="4"/>
      <c r="P10" s="4"/>
      <c r="Q10" s="4"/>
      <c r="R10" s="11" t="s">
        <v>24</v>
      </c>
      <c r="S10" s="9">
        <v>-0.5</v>
      </c>
      <c r="T10" s="9">
        <v>0</v>
      </c>
      <c r="U10" s="9">
        <v>1</v>
      </c>
      <c r="V10" s="19"/>
      <c r="W10" s="11" t="s">
        <v>24</v>
      </c>
      <c r="X10" s="1">
        <f>(S10*L4)+(T10*67)+(U10*L6)</f>
        <v>-0.1</v>
      </c>
      <c r="Y10" s="176"/>
      <c r="Z10" s="16" t="s">
        <v>97</v>
      </c>
      <c r="AA10" s="16" t="s">
        <v>44</v>
      </c>
      <c r="AB10" s="16">
        <v>1</v>
      </c>
      <c r="AC10" s="16">
        <f>AB10*AB9</f>
        <v>0.5</v>
      </c>
      <c r="AD10" s="4"/>
      <c r="AE10" s="11" t="s">
        <v>24</v>
      </c>
      <c r="AF10" s="28">
        <v>-1</v>
      </c>
      <c r="AG10" s="28">
        <v>0</v>
      </c>
      <c r="AH10" s="28">
        <v>0</v>
      </c>
      <c r="AI10" s="28">
        <v>0</v>
      </c>
      <c r="AJ10" s="28">
        <v>-1</v>
      </c>
      <c r="AK10" s="4"/>
      <c r="AL10" s="11" t="s">
        <v>24</v>
      </c>
      <c r="AM10" s="1">
        <f>(AC6*AF10)+(AC7*AG10)+(AC8*AH10)+(AI10*AC10)+(AC11*AJ10)</f>
        <v>-0.83333333333333326</v>
      </c>
      <c r="AN10" s="176"/>
      <c r="AO10" s="16" t="s">
        <v>60</v>
      </c>
      <c r="AP10" s="16" t="s">
        <v>44</v>
      </c>
      <c r="AQ10" s="16">
        <v>1</v>
      </c>
      <c r="AR10" s="16">
        <f>AQ10*AQ8</f>
        <v>0.33333333333333331</v>
      </c>
      <c r="AS10" s="4"/>
      <c r="AT10" s="11" t="s">
        <v>24</v>
      </c>
      <c r="AU10" s="1">
        <f>AR13</f>
        <v>0.25</v>
      </c>
      <c r="AV10" s="36"/>
      <c r="AW10" s="42" t="s">
        <v>20</v>
      </c>
      <c r="AX10" s="42">
        <f>X7+AM7+AU7</f>
        <v>0.43333333333333335</v>
      </c>
      <c r="AY10" s="50"/>
    </row>
    <row r="11" spans="1:51">
      <c r="A11" s="258"/>
      <c r="B11" s="183" t="s">
        <v>14</v>
      </c>
      <c r="C11" s="183"/>
      <c r="D11" s="4"/>
      <c r="E11" s="35" t="s">
        <v>38</v>
      </c>
      <c r="F11" s="35" t="s">
        <v>39</v>
      </c>
      <c r="G11" s="35" t="s">
        <v>40</v>
      </c>
      <c r="H11" s="10" t="s">
        <v>41</v>
      </c>
      <c r="I11" s="10" t="s">
        <v>42</v>
      </c>
      <c r="J11" s="4"/>
      <c r="M11" s="4"/>
      <c r="N11" s="94"/>
      <c r="O11" s="156" t="s">
        <v>112</v>
      </c>
      <c r="P11" s="157"/>
      <c r="Q11" s="4"/>
      <c r="R11" s="33"/>
      <c r="S11" s="25"/>
      <c r="T11" s="25"/>
      <c r="U11" s="25"/>
      <c r="V11" s="30"/>
      <c r="W11" s="29"/>
      <c r="X11" s="29"/>
      <c r="Y11" s="176"/>
      <c r="Z11" s="16" t="s">
        <v>98</v>
      </c>
      <c r="AA11" s="16" t="s">
        <v>44</v>
      </c>
      <c r="AB11" s="16">
        <v>1</v>
      </c>
      <c r="AC11" s="16">
        <f>AB11*AB9</f>
        <v>0.5</v>
      </c>
      <c r="AD11" s="4"/>
      <c r="AE11" s="29"/>
      <c r="AF11" s="25"/>
      <c r="AG11" s="25"/>
      <c r="AH11" s="25"/>
      <c r="AI11" s="25"/>
      <c r="AJ11" s="25"/>
      <c r="AK11" s="4"/>
      <c r="AL11" s="29"/>
      <c r="AM11" s="29"/>
      <c r="AN11" s="176"/>
      <c r="AO11" s="15" t="s">
        <v>31</v>
      </c>
      <c r="AP11" s="15">
        <v>3</v>
      </c>
      <c r="AQ11" s="15">
        <f>1/(1+AP11)</f>
        <v>0.25</v>
      </c>
      <c r="AR11" s="15"/>
      <c r="AS11" s="4"/>
      <c r="AT11" s="29"/>
      <c r="AU11" s="29"/>
      <c r="AV11" s="46"/>
      <c r="AW11" s="42" t="s">
        <v>21</v>
      </c>
      <c r="AX11" s="42">
        <f>X8+AM8+AU8</f>
        <v>0.23333333333333328</v>
      </c>
      <c r="AY11" s="50"/>
    </row>
    <row r="12" spans="1:51" ht="30">
      <c r="A12" s="258"/>
      <c r="B12" s="98" t="s">
        <v>7</v>
      </c>
      <c r="C12" s="76">
        <f>SUM(L4*C7,L5*D7,L6*E7)</f>
        <v>3</v>
      </c>
      <c r="D12" s="4"/>
      <c r="E12" s="35">
        <v>1</v>
      </c>
      <c r="F12" s="35">
        <v>3</v>
      </c>
      <c r="G12" s="35">
        <v>5</v>
      </c>
      <c r="H12" s="35">
        <v>7</v>
      </c>
      <c r="I12" s="35">
        <v>9</v>
      </c>
      <c r="J12" s="4"/>
      <c r="M12" s="4"/>
      <c r="N12" s="94"/>
      <c r="O12" s="57" t="s">
        <v>99</v>
      </c>
      <c r="P12" s="56" t="s">
        <v>102</v>
      </c>
      <c r="Q12" s="4"/>
      <c r="R12" s="33"/>
      <c r="S12" s="25"/>
      <c r="T12" s="25"/>
      <c r="U12" s="25"/>
      <c r="V12" s="30"/>
      <c r="W12" s="29"/>
      <c r="X12" s="29"/>
      <c r="Y12" s="176"/>
      <c r="Z12" s="30"/>
      <c r="AA12" s="30"/>
      <c r="AB12" s="30"/>
      <c r="AC12" s="30"/>
      <c r="AD12" s="4"/>
      <c r="AE12" s="29"/>
      <c r="AF12" s="25"/>
      <c r="AG12" s="25"/>
      <c r="AH12" s="25"/>
      <c r="AI12" s="25"/>
      <c r="AJ12" s="25"/>
      <c r="AK12" s="4"/>
      <c r="AL12" s="156" t="s">
        <v>115</v>
      </c>
      <c r="AM12" s="157"/>
      <c r="AN12" s="176"/>
      <c r="AO12" s="16" t="s">
        <v>61</v>
      </c>
      <c r="AP12" s="16" t="s">
        <v>44</v>
      </c>
      <c r="AQ12" s="16">
        <v>1</v>
      </c>
      <c r="AR12" s="16">
        <f>AQ12*AQ11</f>
        <v>0.25</v>
      </c>
      <c r="AS12" s="4"/>
      <c r="AT12" s="29"/>
      <c r="AU12" s="29"/>
      <c r="AV12" s="46"/>
      <c r="AW12" s="41" t="s">
        <v>22</v>
      </c>
      <c r="AX12" s="41">
        <v>0</v>
      </c>
      <c r="AY12" s="50"/>
    </row>
    <row r="13" spans="1:51" ht="30">
      <c r="A13" s="258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26"/>
      <c r="N13" s="94"/>
      <c r="O13" s="57" t="s">
        <v>100</v>
      </c>
      <c r="P13" s="56" t="s">
        <v>103</v>
      </c>
      <c r="Q13" s="4"/>
      <c r="R13" s="4"/>
      <c r="S13" s="18"/>
      <c r="T13" s="18"/>
      <c r="U13" s="18"/>
      <c r="V13" s="19"/>
      <c r="W13" s="4"/>
      <c r="X13" s="4"/>
      <c r="Y13" s="176"/>
      <c r="Z13" s="30"/>
      <c r="AA13" s="30"/>
      <c r="AB13" s="30"/>
      <c r="AC13" s="30"/>
      <c r="AD13" s="4"/>
      <c r="AE13" s="29"/>
      <c r="AF13" s="25"/>
      <c r="AG13" s="25"/>
      <c r="AH13" s="25"/>
      <c r="AI13" s="25"/>
      <c r="AJ13" s="25"/>
      <c r="AK13" s="4"/>
      <c r="AL13" s="58" t="s">
        <v>34</v>
      </c>
      <c r="AM13" s="56" t="s">
        <v>87</v>
      </c>
      <c r="AN13" s="176"/>
      <c r="AO13" s="16" t="s">
        <v>62</v>
      </c>
      <c r="AP13" s="16" t="s">
        <v>44</v>
      </c>
      <c r="AQ13" s="16">
        <v>1</v>
      </c>
      <c r="AR13" s="16">
        <f>AQ13*AQ11</f>
        <v>0.25</v>
      </c>
      <c r="AS13" s="4"/>
      <c r="AT13" s="29"/>
      <c r="AU13" s="29"/>
      <c r="AV13" s="46"/>
      <c r="AW13" s="42" t="s">
        <v>23</v>
      </c>
      <c r="AX13" s="42">
        <f>X9+AM9+AU9</f>
        <v>1.5833333333333335</v>
      </c>
      <c r="AY13" s="50"/>
    </row>
    <row r="14" spans="1:51" ht="30">
      <c r="A14" s="258"/>
      <c r="B14" s="185" t="s">
        <v>11</v>
      </c>
      <c r="C14" s="186"/>
      <c r="D14" s="6" t="s">
        <v>12</v>
      </c>
      <c r="E14" s="6">
        <v>1</v>
      </c>
      <c r="F14" s="6">
        <v>2</v>
      </c>
      <c r="G14" s="6">
        <v>3</v>
      </c>
      <c r="H14" s="6">
        <v>4</v>
      </c>
      <c r="I14" s="6">
        <v>5</v>
      </c>
      <c r="J14" s="6">
        <v>6</v>
      </c>
      <c r="K14" s="6">
        <v>7</v>
      </c>
      <c r="L14" s="6">
        <v>9</v>
      </c>
      <c r="M14" s="6">
        <v>10</v>
      </c>
      <c r="N14" s="94"/>
      <c r="O14" s="57" t="s">
        <v>101</v>
      </c>
      <c r="P14" s="56" t="s">
        <v>104</v>
      </c>
      <c r="Q14" s="4"/>
      <c r="R14" s="4"/>
      <c r="S14" s="18"/>
      <c r="T14" s="18"/>
      <c r="U14" s="18"/>
      <c r="V14" s="4"/>
      <c r="W14" s="4"/>
      <c r="X14" s="4"/>
      <c r="Y14" s="176"/>
      <c r="AB14" s="30"/>
      <c r="AC14" s="30"/>
      <c r="AD14" s="4"/>
      <c r="AE14" s="29"/>
      <c r="AF14" s="25"/>
      <c r="AG14" s="25"/>
      <c r="AH14" s="25"/>
      <c r="AI14" s="25"/>
      <c r="AJ14" s="25"/>
      <c r="AK14" s="4"/>
      <c r="AL14" s="103" t="s">
        <v>35</v>
      </c>
      <c r="AM14" s="84" t="s">
        <v>88</v>
      </c>
      <c r="AN14" s="176"/>
      <c r="AO14" s="19"/>
      <c r="AP14" s="19"/>
      <c r="AQ14" s="19"/>
      <c r="AR14" s="19"/>
      <c r="AS14" s="4"/>
      <c r="AT14" s="29"/>
      <c r="AU14" s="29"/>
      <c r="AV14" s="46"/>
      <c r="AW14" s="42" t="s">
        <v>24</v>
      </c>
      <c r="AX14" s="42">
        <f>X10+AM10+AU10</f>
        <v>-0.68333333333333324</v>
      </c>
      <c r="AY14" s="50"/>
    </row>
    <row r="15" spans="1:51">
      <c r="A15" s="258"/>
      <c r="B15" s="187"/>
      <c r="C15" s="188"/>
      <c r="D15" s="6" t="s">
        <v>13</v>
      </c>
      <c r="E15" s="35">
        <v>0</v>
      </c>
      <c r="F15" s="35">
        <v>0</v>
      </c>
      <c r="G15" s="35">
        <v>0.57999999999999996</v>
      </c>
      <c r="H15" s="35">
        <v>0.9</v>
      </c>
      <c r="I15" s="35">
        <v>1.1200000000000001</v>
      </c>
      <c r="J15" s="35">
        <v>1.24</v>
      </c>
      <c r="K15" s="35">
        <v>1.32</v>
      </c>
      <c r="L15" s="35">
        <v>1.46</v>
      </c>
      <c r="M15" s="35">
        <v>1.49</v>
      </c>
      <c r="N15" s="94"/>
      <c r="Q15" s="4"/>
      <c r="R15" s="4"/>
      <c r="S15" s="18"/>
      <c r="T15" s="18"/>
      <c r="U15" s="18"/>
      <c r="V15" s="4"/>
      <c r="W15" s="4"/>
      <c r="X15" s="4"/>
      <c r="Y15" s="176"/>
      <c r="AB15" s="30"/>
      <c r="AC15" s="30"/>
      <c r="AD15" s="4"/>
      <c r="AE15" s="29"/>
      <c r="AF15" s="25"/>
      <c r="AG15" s="25"/>
      <c r="AH15" s="25"/>
      <c r="AI15" s="25"/>
      <c r="AJ15" s="25"/>
      <c r="AK15" s="4"/>
      <c r="AL15" s="103" t="s">
        <v>36</v>
      </c>
      <c r="AM15" s="84" t="s">
        <v>89</v>
      </c>
      <c r="AN15" s="176"/>
      <c r="AO15" s="30"/>
      <c r="AP15" s="30"/>
      <c r="AQ15" s="30"/>
      <c r="AR15" s="30"/>
      <c r="AS15" s="4"/>
      <c r="AT15" s="29"/>
      <c r="AU15" s="29"/>
      <c r="AV15" s="46"/>
      <c r="AW15" s="41" t="s">
        <v>25</v>
      </c>
      <c r="AX15" s="41">
        <v>0</v>
      </c>
      <c r="AY15" s="50"/>
    </row>
    <row r="16" spans="1:51">
      <c r="A16" s="258"/>
      <c r="B16" s="189" t="s">
        <v>9</v>
      </c>
      <c r="C16" s="190"/>
      <c r="D16" s="7">
        <v>0.57999999999999996</v>
      </c>
      <c r="E16" s="191"/>
      <c r="F16" s="192"/>
      <c r="G16" s="192"/>
      <c r="H16" s="192"/>
      <c r="I16" s="192"/>
      <c r="J16" s="192"/>
      <c r="K16" s="48"/>
      <c r="L16" s="48"/>
      <c r="M16" s="48"/>
      <c r="N16" s="94"/>
      <c r="Q16" s="4"/>
      <c r="R16" s="4"/>
      <c r="S16" s="18"/>
      <c r="T16" s="18"/>
      <c r="U16" s="18"/>
      <c r="V16" s="4"/>
      <c r="W16" s="4"/>
      <c r="X16" s="4"/>
      <c r="Y16" s="17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103" t="s">
        <v>37</v>
      </c>
      <c r="AM16" s="84" t="s">
        <v>90</v>
      </c>
      <c r="AN16" s="176"/>
      <c r="AO16" s="156" t="s">
        <v>113</v>
      </c>
      <c r="AP16" s="157"/>
      <c r="AQ16" s="4"/>
      <c r="AR16" s="4"/>
      <c r="AS16" s="4"/>
      <c r="AT16" s="4"/>
      <c r="AU16" s="4"/>
      <c r="AV16" s="46"/>
      <c r="AW16" s="4"/>
      <c r="AX16" s="4"/>
      <c r="AY16" s="50"/>
    </row>
    <row r="17" spans="1:51" ht="30">
      <c r="A17" s="258"/>
      <c r="B17" s="52"/>
      <c r="C17" s="52"/>
      <c r="D17" s="52"/>
      <c r="E17" s="52"/>
      <c r="H17" s="52"/>
      <c r="I17" s="52"/>
      <c r="J17" s="52"/>
      <c r="K17" s="52"/>
      <c r="L17" s="52"/>
      <c r="M17" s="47"/>
      <c r="N17" s="94"/>
      <c r="Q17" s="4"/>
      <c r="R17" s="4"/>
      <c r="S17" s="18"/>
      <c r="T17" s="18"/>
      <c r="U17" s="18"/>
      <c r="V17" s="4"/>
      <c r="W17" s="4"/>
      <c r="X17" s="4"/>
      <c r="Y17" s="176"/>
      <c r="Z17" s="4"/>
      <c r="AC17" s="4"/>
      <c r="AD17" s="4"/>
      <c r="AE17" s="4"/>
      <c r="AF17" s="4"/>
      <c r="AG17" s="4"/>
      <c r="AH17" s="4"/>
      <c r="AI17" s="4"/>
      <c r="AJ17" s="4"/>
      <c r="AK17" s="4"/>
      <c r="AL17" s="58" t="s">
        <v>96</v>
      </c>
      <c r="AM17" s="56" t="s">
        <v>91</v>
      </c>
      <c r="AN17" s="176"/>
      <c r="AO17" s="44" t="s">
        <v>29</v>
      </c>
      <c r="AP17" s="44" t="s">
        <v>76</v>
      </c>
      <c r="AQ17" s="4"/>
      <c r="AR17" s="4"/>
      <c r="AS17" s="4"/>
      <c r="AT17" s="4"/>
      <c r="AU17" s="4"/>
      <c r="AV17" s="46"/>
      <c r="AW17" s="4"/>
      <c r="AX17" s="4"/>
      <c r="AY17" s="50"/>
    </row>
    <row r="18" spans="1:51" ht="30">
      <c r="A18" s="258"/>
      <c r="B18" s="161" t="s">
        <v>15</v>
      </c>
      <c r="C18" s="161"/>
      <c r="D18" s="161"/>
      <c r="E18" s="4"/>
      <c r="H18" s="4"/>
      <c r="I18" s="4"/>
      <c r="J18" s="4"/>
      <c r="K18" s="4"/>
      <c r="L18" s="4"/>
      <c r="M18" s="4"/>
      <c r="N18" s="94"/>
      <c r="Q18" s="4"/>
      <c r="R18" s="4"/>
      <c r="S18" s="18"/>
      <c r="T18" s="18"/>
      <c r="U18" s="18"/>
      <c r="V18" s="4"/>
      <c r="W18" s="4"/>
      <c r="X18" s="4"/>
      <c r="Y18" s="176"/>
      <c r="Z18" s="227" t="s">
        <v>182</v>
      </c>
      <c r="AA18" s="228"/>
      <c r="AC18" s="4"/>
      <c r="AD18" s="4"/>
      <c r="AE18" s="4"/>
      <c r="AF18" s="4"/>
      <c r="AG18" s="4"/>
      <c r="AH18" s="4"/>
      <c r="AI18" s="4"/>
      <c r="AJ18" s="4"/>
      <c r="AK18" s="4"/>
      <c r="AL18" s="103" t="s">
        <v>97</v>
      </c>
      <c r="AM18" s="84" t="s">
        <v>92</v>
      </c>
      <c r="AN18" s="176"/>
      <c r="AO18" s="44" t="s">
        <v>30</v>
      </c>
      <c r="AP18" s="44" t="s">
        <v>79</v>
      </c>
      <c r="AQ18" s="4"/>
      <c r="AR18" s="4"/>
      <c r="AS18" s="4"/>
      <c r="AT18" s="4"/>
      <c r="AU18" s="4"/>
      <c r="AV18" s="46"/>
      <c r="AW18" s="4"/>
      <c r="AX18" s="4"/>
      <c r="AY18" s="50"/>
    </row>
    <row r="19" spans="1:51" ht="30">
      <c r="A19" s="258"/>
      <c r="B19" s="5" t="s">
        <v>10</v>
      </c>
      <c r="C19" s="8">
        <f>(C12-3)/3</f>
        <v>0</v>
      </c>
      <c r="D19" s="77">
        <f>C19*100</f>
        <v>0</v>
      </c>
      <c r="E19" s="4"/>
      <c r="H19" s="4"/>
      <c r="I19" s="4"/>
      <c r="J19" s="4"/>
      <c r="K19" s="4"/>
      <c r="L19" s="4"/>
      <c r="M19" s="4"/>
      <c r="N19" s="94"/>
      <c r="Q19" s="4"/>
      <c r="R19" s="4"/>
      <c r="S19" s="18"/>
      <c r="T19" s="18"/>
      <c r="U19" s="18"/>
      <c r="V19" s="4"/>
      <c r="W19" s="4"/>
      <c r="X19" s="4"/>
      <c r="Y19" s="176"/>
      <c r="Z19" s="225" t="s">
        <v>269</v>
      </c>
      <c r="AA19" s="226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103" t="s">
        <v>98</v>
      </c>
      <c r="AM19" s="84" t="s">
        <v>93</v>
      </c>
      <c r="AN19" s="176"/>
      <c r="AO19" s="44" t="s">
        <v>31</v>
      </c>
      <c r="AP19" s="44" t="s">
        <v>82</v>
      </c>
      <c r="AQ19" s="4"/>
      <c r="AR19" s="4"/>
      <c r="AS19" s="4"/>
      <c r="AT19" s="4"/>
      <c r="AU19" s="4"/>
      <c r="AV19" s="46"/>
      <c r="AW19" s="4"/>
      <c r="AX19" s="4"/>
      <c r="AY19" s="50"/>
    </row>
    <row r="20" spans="1:51">
      <c r="A20" s="259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96"/>
      <c r="N20" s="49"/>
      <c r="O20" s="96"/>
      <c r="P20" s="96"/>
      <c r="Q20" s="96"/>
      <c r="R20" s="96"/>
      <c r="S20" s="79"/>
      <c r="T20" s="79"/>
      <c r="U20" s="79"/>
      <c r="V20" s="96"/>
      <c r="W20" s="96"/>
      <c r="X20" s="96"/>
      <c r="Y20" s="177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51"/>
    </row>
    <row r="22" spans="1:51" ht="20">
      <c r="A22" s="257"/>
      <c r="B22" s="168" t="s">
        <v>140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9"/>
    </row>
    <row r="23" spans="1:51" ht="20">
      <c r="A23" s="258"/>
      <c r="B23" s="35" t="s">
        <v>0</v>
      </c>
      <c r="C23" s="35" t="s">
        <v>1</v>
      </c>
      <c r="D23" s="35" t="s">
        <v>2</v>
      </c>
      <c r="E23" s="35" t="s">
        <v>3</v>
      </c>
      <c r="F23" s="170" t="s">
        <v>8</v>
      </c>
      <c r="G23" s="35" t="s">
        <v>0</v>
      </c>
      <c r="H23" s="35" t="s">
        <v>1</v>
      </c>
      <c r="I23" s="35" t="s">
        <v>2</v>
      </c>
      <c r="J23" s="35" t="s">
        <v>3</v>
      </c>
      <c r="K23" s="35" t="s">
        <v>4</v>
      </c>
      <c r="L23" s="10" t="s">
        <v>5</v>
      </c>
      <c r="M23" s="23"/>
      <c r="N23" s="94"/>
      <c r="O23" s="156" t="s">
        <v>114</v>
      </c>
      <c r="P23" s="157"/>
      <c r="Q23" s="3"/>
      <c r="R23" s="171" t="s">
        <v>46</v>
      </c>
      <c r="S23" s="172"/>
      <c r="T23" s="172"/>
      <c r="U23" s="173"/>
      <c r="V23" s="3"/>
      <c r="W23" s="174" t="s">
        <v>52</v>
      </c>
      <c r="X23" s="175"/>
      <c r="Y23" s="176"/>
      <c r="Z23" s="178" t="s">
        <v>48</v>
      </c>
      <c r="AA23" s="179"/>
      <c r="AB23" s="179"/>
      <c r="AC23" s="180"/>
      <c r="AD23" s="3"/>
      <c r="AE23" s="178" t="s">
        <v>54</v>
      </c>
      <c r="AF23" s="179"/>
      <c r="AG23" s="179"/>
      <c r="AH23" s="179"/>
      <c r="AI23" s="179"/>
      <c r="AJ23" s="180"/>
      <c r="AK23" s="3"/>
      <c r="AL23" s="174" t="s">
        <v>55</v>
      </c>
      <c r="AM23" s="175"/>
      <c r="AN23" s="176"/>
      <c r="AO23" s="178" t="s">
        <v>49</v>
      </c>
      <c r="AP23" s="179"/>
      <c r="AQ23" s="179"/>
      <c r="AR23" s="180"/>
      <c r="AS23" s="4"/>
      <c r="AT23" s="174" t="s">
        <v>51</v>
      </c>
      <c r="AU23" s="175"/>
      <c r="AV23" s="36"/>
      <c r="AW23" s="174" t="s">
        <v>27</v>
      </c>
      <c r="AX23" s="175"/>
      <c r="AY23" s="50"/>
    </row>
    <row r="24" spans="1:51" ht="30">
      <c r="A24" s="258"/>
      <c r="B24" s="35" t="s">
        <v>1</v>
      </c>
      <c r="C24" s="2">
        <v>1</v>
      </c>
      <c r="D24" s="37">
        <v>5</v>
      </c>
      <c r="E24" s="37">
        <v>3</v>
      </c>
      <c r="F24" s="170"/>
      <c r="G24" s="35" t="s">
        <v>1</v>
      </c>
      <c r="H24" s="38">
        <f>C24/C27</f>
        <v>0.65217391304347827</v>
      </c>
      <c r="I24" s="37">
        <f>D24/D27</f>
        <v>0.55555555555555558</v>
      </c>
      <c r="J24" s="37">
        <f>E24/E27</f>
        <v>0.69230769230769218</v>
      </c>
      <c r="K24" s="37">
        <f>SUM(H24:J24)</f>
        <v>1.9000371609067259</v>
      </c>
      <c r="L24" s="2">
        <f>K24/C29</f>
        <v>0.63334572030224201</v>
      </c>
      <c r="M24" s="24"/>
      <c r="N24" s="94"/>
      <c r="O24" s="58" t="s">
        <v>17</v>
      </c>
      <c r="P24" s="56" t="s">
        <v>78</v>
      </c>
      <c r="Q24" s="18"/>
      <c r="R24" s="17" t="s">
        <v>26</v>
      </c>
      <c r="S24" s="35" t="s">
        <v>1</v>
      </c>
      <c r="T24" s="35" t="s">
        <v>2</v>
      </c>
      <c r="U24" s="35" t="s">
        <v>3</v>
      </c>
      <c r="V24" s="13"/>
      <c r="W24" s="32" t="s">
        <v>26</v>
      </c>
      <c r="X24" s="97" t="s">
        <v>53</v>
      </c>
      <c r="Y24" s="176"/>
      <c r="Z24" s="35" t="s">
        <v>32</v>
      </c>
      <c r="AA24" s="98" t="s">
        <v>47</v>
      </c>
      <c r="AB24" s="178" t="s">
        <v>43</v>
      </c>
      <c r="AC24" s="180"/>
      <c r="AD24" s="4"/>
      <c r="AE24" s="10" t="s">
        <v>26</v>
      </c>
      <c r="AF24" s="35" t="s">
        <v>35</v>
      </c>
      <c r="AG24" s="35" t="s">
        <v>36</v>
      </c>
      <c r="AH24" s="35" t="s">
        <v>37</v>
      </c>
      <c r="AI24" s="35" t="s">
        <v>97</v>
      </c>
      <c r="AJ24" s="35" t="s">
        <v>98</v>
      </c>
      <c r="AK24" s="4"/>
      <c r="AL24" s="10" t="s">
        <v>26</v>
      </c>
      <c r="AM24" s="97" t="s">
        <v>53</v>
      </c>
      <c r="AN24" s="176"/>
      <c r="AO24" s="10" t="s">
        <v>28</v>
      </c>
      <c r="AP24" s="10" t="s">
        <v>47</v>
      </c>
      <c r="AQ24" s="181" t="s">
        <v>43</v>
      </c>
      <c r="AR24" s="182"/>
      <c r="AS24" s="4"/>
      <c r="AT24" s="35" t="s">
        <v>26</v>
      </c>
      <c r="AU24" s="97" t="s">
        <v>53</v>
      </c>
      <c r="AV24" s="36"/>
      <c r="AW24" s="98" t="s">
        <v>26</v>
      </c>
      <c r="AX24" s="98" t="s">
        <v>50</v>
      </c>
      <c r="AY24" s="50"/>
    </row>
    <row r="25" spans="1:51">
      <c r="A25" s="258"/>
      <c r="B25" s="35" t="s">
        <v>2</v>
      </c>
      <c r="C25" s="37">
        <f>1/D24</f>
        <v>0.2</v>
      </c>
      <c r="D25" s="2">
        <v>1</v>
      </c>
      <c r="E25" s="37">
        <f>1/D26</f>
        <v>0.33333333333333331</v>
      </c>
      <c r="F25" s="170"/>
      <c r="G25" s="35" t="s">
        <v>2</v>
      </c>
      <c r="H25" s="37">
        <f>C25/C27</f>
        <v>0.13043478260869568</v>
      </c>
      <c r="I25" s="38">
        <f>D25/D27</f>
        <v>0.1111111111111111</v>
      </c>
      <c r="J25" s="37">
        <f>E25/E27</f>
        <v>7.6923076923076913E-2</v>
      </c>
      <c r="K25" s="37">
        <f>SUM(H25:J25)</f>
        <v>0.31846897064288371</v>
      </c>
      <c r="L25" s="2">
        <f>K25/C29</f>
        <v>0.1061563235476279</v>
      </c>
      <c r="M25" s="24"/>
      <c r="N25" s="94"/>
      <c r="O25" s="58" t="s">
        <v>18</v>
      </c>
      <c r="P25" s="56" t="s">
        <v>77</v>
      </c>
      <c r="Q25" s="18"/>
      <c r="R25" s="11" t="s">
        <v>17</v>
      </c>
      <c r="S25" s="9">
        <v>1</v>
      </c>
      <c r="T25" s="9">
        <v>-0.5</v>
      </c>
      <c r="U25" s="9">
        <v>0</v>
      </c>
      <c r="V25" s="3"/>
      <c r="W25" s="11" t="s">
        <v>17</v>
      </c>
      <c r="X25" s="1">
        <f>(S25*L24)+(T25*L25)+(U25*L26)</f>
        <v>0.58026755852842804</v>
      </c>
      <c r="Y25" s="176"/>
      <c r="Z25" s="15" t="s">
        <v>34</v>
      </c>
      <c r="AA25" s="15">
        <v>2</v>
      </c>
      <c r="AB25" s="15">
        <f>1/(1+AA25)</f>
        <v>0.33333333333333331</v>
      </c>
      <c r="AC25" s="15"/>
      <c r="AD25" s="4"/>
      <c r="AE25" s="11" t="s">
        <v>17</v>
      </c>
      <c r="AF25" s="28">
        <v>1</v>
      </c>
      <c r="AG25" s="28">
        <v>0</v>
      </c>
      <c r="AH25" s="28">
        <v>0</v>
      </c>
      <c r="AI25" s="28">
        <v>0</v>
      </c>
      <c r="AJ25" s="28">
        <v>1</v>
      </c>
      <c r="AK25" s="4"/>
      <c r="AL25" s="11" t="s">
        <v>17</v>
      </c>
      <c r="AM25" s="1">
        <f>(AF25*AC26)+(AG25*AC27)+(AC28*AH25)+(AI25*AC30)+(AC31*AJ25)</f>
        <v>0.83333333333333326</v>
      </c>
      <c r="AN25" s="176"/>
      <c r="AO25" s="15" t="s">
        <v>29</v>
      </c>
      <c r="AP25" s="15">
        <v>1</v>
      </c>
      <c r="AQ25" s="15">
        <f>1/(1+AP25)</f>
        <v>0.5</v>
      </c>
      <c r="AR25" s="15"/>
      <c r="AS25" s="4"/>
      <c r="AT25" s="11" t="s">
        <v>17</v>
      </c>
      <c r="AU25" s="1">
        <f>AR26</f>
        <v>0.5</v>
      </c>
      <c r="AV25" s="36"/>
      <c r="AW25" s="40" t="s">
        <v>63</v>
      </c>
      <c r="AX25" s="40">
        <v>0</v>
      </c>
      <c r="AY25" s="50"/>
    </row>
    <row r="26" spans="1:51" ht="30">
      <c r="A26" s="258"/>
      <c r="B26" s="35" t="s">
        <v>3</v>
      </c>
      <c r="C26" s="37">
        <f>1/E24</f>
        <v>0.33333333333333331</v>
      </c>
      <c r="D26" s="37">
        <v>3</v>
      </c>
      <c r="E26" s="2">
        <v>1</v>
      </c>
      <c r="F26" s="170"/>
      <c r="G26" s="35" t="s">
        <v>3</v>
      </c>
      <c r="H26" s="37">
        <f>C26/C27</f>
        <v>0.21739130434782608</v>
      </c>
      <c r="I26" s="37">
        <f>D26/D27</f>
        <v>0.33333333333333331</v>
      </c>
      <c r="J26" s="38">
        <f>E26/E27</f>
        <v>0.23076923076923073</v>
      </c>
      <c r="K26" s="37">
        <f>SUM(H26:J26)</f>
        <v>0.78149386845039015</v>
      </c>
      <c r="L26" s="2">
        <f>K26/C29</f>
        <v>0.26049795615013005</v>
      </c>
      <c r="M26" s="24"/>
      <c r="N26" s="94"/>
      <c r="O26" s="58" t="s">
        <v>20</v>
      </c>
      <c r="P26" s="56" t="s">
        <v>80</v>
      </c>
      <c r="Q26" s="18"/>
      <c r="R26" s="11" t="s">
        <v>18</v>
      </c>
      <c r="S26" s="9">
        <v>-0.5</v>
      </c>
      <c r="T26" s="9">
        <v>1</v>
      </c>
      <c r="U26" s="9">
        <v>0</v>
      </c>
      <c r="V26" s="19"/>
      <c r="W26" s="11" t="s">
        <v>18</v>
      </c>
      <c r="X26" s="1">
        <f>(S26*L24)+(T26*L25)+(U26*L26)</f>
        <v>-0.21051653660349312</v>
      </c>
      <c r="Y26" s="176"/>
      <c r="Z26" s="16" t="s">
        <v>35</v>
      </c>
      <c r="AA26" s="16" t="s">
        <v>44</v>
      </c>
      <c r="AB26" s="16">
        <v>1</v>
      </c>
      <c r="AC26" s="16">
        <f>AB26*AB25</f>
        <v>0.33333333333333331</v>
      </c>
      <c r="AD26" s="4"/>
      <c r="AE26" s="11" t="s">
        <v>18</v>
      </c>
      <c r="AF26" s="28">
        <v>-1</v>
      </c>
      <c r="AG26" s="28">
        <v>0</v>
      </c>
      <c r="AH26" s="28">
        <v>1</v>
      </c>
      <c r="AI26" s="28">
        <v>0</v>
      </c>
      <c r="AJ26" s="28">
        <v>-1</v>
      </c>
      <c r="AK26" s="4"/>
      <c r="AL26" s="11" t="s">
        <v>18</v>
      </c>
      <c r="AM26" s="1">
        <f>(AF26*AC26)+(AG26*AC27)+(AC28*AH26)+(AI26*AC30)+(AC31*AJ26)</f>
        <v>-0.5</v>
      </c>
      <c r="AN26" s="176"/>
      <c r="AO26" s="16" t="s">
        <v>45</v>
      </c>
      <c r="AP26" s="16" t="s">
        <v>44</v>
      </c>
      <c r="AQ26" s="16">
        <v>1</v>
      </c>
      <c r="AR26" s="16">
        <f>AQ26*AQ25</f>
        <v>0.5</v>
      </c>
      <c r="AS26" s="4"/>
      <c r="AT26" s="11" t="s">
        <v>18</v>
      </c>
      <c r="AU26" s="1">
        <f>AR27</f>
        <v>0.5</v>
      </c>
      <c r="AV26" s="36"/>
      <c r="AW26" s="40" t="s">
        <v>16</v>
      </c>
      <c r="AX26" s="41">
        <v>0</v>
      </c>
      <c r="AY26" s="50"/>
    </row>
    <row r="27" spans="1:51">
      <c r="A27" s="258"/>
      <c r="B27" s="97" t="s">
        <v>4</v>
      </c>
      <c r="C27" s="39">
        <f>SUM(C24:C26)</f>
        <v>1.5333333333333332</v>
      </c>
      <c r="D27" s="39">
        <f>SUM(D24:D26)</f>
        <v>9</v>
      </c>
      <c r="E27" s="39">
        <f>SUM(E24:E26)</f>
        <v>4.3333333333333339</v>
      </c>
      <c r="F27" s="170"/>
      <c r="G27" s="97" t="s">
        <v>4</v>
      </c>
      <c r="H27" s="39">
        <f>SUM(H24:H26)</f>
        <v>1</v>
      </c>
      <c r="I27" s="39">
        <f>SUM(I24:I26)</f>
        <v>1</v>
      </c>
      <c r="J27" s="39">
        <f>SUM(J24:J26)</f>
        <v>0.99999999999999978</v>
      </c>
      <c r="K27" s="39">
        <f>SUM(K24:K26)</f>
        <v>2.9999999999999996</v>
      </c>
      <c r="L27" s="39">
        <f>SUM(L24:L26)</f>
        <v>1</v>
      </c>
      <c r="M27" s="25"/>
      <c r="N27" s="94"/>
      <c r="O27" s="58" t="s">
        <v>21</v>
      </c>
      <c r="P27" s="56" t="s">
        <v>81</v>
      </c>
      <c r="Q27" s="18"/>
      <c r="R27" s="11" t="s">
        <v>20</v>
      </c>
      <c r="S27" s="9">
        <v>0</v>
      </c>
      <c r="T27" s="9">
        <v>0.5</v>
      </c>
      <c r="U27" s="9">
        <v>0</v>
      </c>
      <c r="V27" s="19"/>
      <c r="W27" s="11" t="s">
        <v>20</v>
      </c>
      <c r="X27" s="1">
        <f>(S27*L24)+(T27*L25)+(U27*L26)</f>
        <v>5.3078161773813949E-2</v>
      </c>
      <c r="Y27" s="176"/>
      <c r="Z27" s="16" t="s">
        <v>36</v>
      </c>
      <c r="AA27" s="16" t="s">
        <v>44</v>
      </c>
      <c r="AB27" s="16">
        <v>1</v>
      </c>
      <c r="AC27" s="16">
        <f>AB27*AB25</f>
        <v>0.33333333333333331</v>
      </c>
      <c r="AD27" s="4"/>
      <c r="AE27" s="11" t="s">
        <v>20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4"/>
      <c r="AL27" s="11" t="s">
        <v>20</v>
      </c>
      <c r="AM27" s="1">
        <f>(AF27*AC26)+(AG27*AC27)+(AH27*AC28)+(AI27*AC30)+(AJ27*AC31)</f>
        <v>0</v>
      </c>
      <c r="AN27" s="176"/>
      <c r="AO27" s="16" t="s">
        <v>58</v>
      </c>
      <c r="AP27" s="16" t="s">
        <v>44</v>
      </c>
      <c r="AQ27" s="16">
        <v>1</v>
      </c>
      <c r="AR27" s="16">
        <f>AQ27*AQ25</f>
        <v>0.5</v>
      </c>
      <c r="AS27" s="4"/>
      <c r="AT27" s="11" t="s">
        <v>20</v>
      </c>
      <c r="AU27" s="1">
        <f>AR29</f>
        <v>0.33333333333333331</v>
      </c>
      <c r="AV27" s="36"/>
      <c r="AW27" s="42" t="s">
        <v>17</v>
      </c>
      <c r="AX27" s="42">
        <f>X25+AM25+AU25</f>
        <v>1.9136008918617613</v>
      </c>
      <c r="AY27" s="50"/>
    </row>
    <row r="28" spans="1:51" ht="45">
      <c r="A28" s="258"/>
      <c r="B28" s="54"/>
      <c r="C28" s="54"/>
      <c r="D28" s="54"/>
      <c r="E28" s="54"/>
      <c r="F28" s="54"/>
      <c r="G28" s="54"/>
      <c r="H28" s="54"/>
      <c r="I28" s="54"/>
      <c r="J28" s="54"/>
      <c r="M28" s="47"/>
      <c r="N28" s="94"/>
      <c r="O28" s="58" t="s">
        <v>23</v>
      </c>
      <c r="P28" s="56" t="s">
        <v>83</v>
      </c>
      <c r="Q28" s="4"/>
      <c r="R28" s="11" t="s">
        <v>21</v>
      </c>
      <c r="S28" s="9">
        <v>0</v>
      </c>
      <c r="T28" s="9">
        <v>-0.5</v>
      </c>
      <c r="U28" s="9">
        <v>0</v>
      </c>
      <c r="V28" s="19"/>
      <c r="W28" s="11" t="s">
        <v>21</v>
      </c>
      <c r="X28" s="1">
        <f>(S28*L24)+(T28*L25)+(U28*L26)</f>
        <v>-5.3078161773813949E-2</v>
      </c>
      <c r="Y28" s="176"/>
      <c r="Z28" s="16" t="s">
        <v>37</v>
      </c>
      <c r="AA28" s="16" t="s">
        <v>44</v>
      </c>
      <c r="AB28" s="16">
        <v>1</v>
      </c>
      <c r="AC28" s="16">
        <f>AB28*AB25</f>
        <v>0.33333333333333331</v>
      </c>
      <c r="AD28" s="4"/>
      <c r="AE28" s="11" t="s">
        <v>21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4"/>
      <c r="AL28" s="11" t="s">
        <v>21</v>
      </c>
      <c r="AM28" s="1">
        <f>(AF28*AC26)+(AG28*AC27)+(AH28*AC28)+(AI28*AC30)+(AJ28*AC31)</f>
        <v>0</v>
      </c>
      <c r="AN28" s="176"/>
      <c r="AO28" s="15" t="s">
        <v>30</v>
      </c>
      <c r="AP28" s="15">
        <v>2</v>
      </c>
      <c r="AQ28" s="15">
        <f>1/(1+AP28)</f>
        <v>0.33333333333333331</v>
      </c>
      <c r="AR28" s="15"/>
      <c r="AS28" s="4"/>
      <c r="AT28" s="11" t="s">
        <v>21</v>
      </c>
      <c r="AU28" s="1">
        <f>AR30</f>
        <v>0.33333333333333331</v>
      </c>
      <c r="AV28" s="36"/>
      <c r="AW28" s="42" t="s">
        <v>18</v>
      </c>
      <c r="AX28" s="42">
        <f>X26+AM26++AU26</f>
        <v>-0.21051653660349312</v>
      </c>
      <c r="AY28" s="50"/>
    </row>
    <row r="29" spans="1:51" ht="30">
      <c r="A29" s="258"/>
      <c r="B29" s="98" t="s">
        <v>6</v>
      </c>
      <c r="C29" s="35">
        <v>3</v>
      </c>
      <c r="D29" s="4"/>
      <c r="E29" s="4"/>
      <c r="F29" s="4"/>
      <c r="G29" s="4"/>
      <c r="H29" s="4"/>
      <c r="I29" s="4"/>
      <c r="J29" s="4"/>
      <c r="M29" s="4"/>
      <c r="N29" s="94"/>
      <c r="O29" s="58" t="s">
        <v>24</v>
      </c>
      <c r="P29" s="56" t="s">
        <v>84</v>
      </c>
      <c r="Q29" s="4"/>
      <c r="R29" s="11" t="s">
        <v>23</v>
      </c>
      <c r="S29" s="9">
        <v>1</v>
      </c>
      <c r="T29" s="9">
        <v>0</v>
      </c>
      <c r="U29" s="9">
        <v>-0.5</v>
      </c>
      <c r="V29" s="19"/>
      <c r="W29" s="11" t="s">
        <v>23</v>
      </c>
      <c r="X29" s="1">
        <f>(S29*L24)+(T29*L25)+(U29*L26)</f>
        <v>0.50309674222717704</v>
      </c>
      <c r="Y29" s="176"/>
      <c r="Z29" s="31" t="s">
        <v>96</v>
      </c>
      <c r="AA29" s="31">
        <v>1</v>
      </c>
      <c r="AB29" s="31">
        <f>1/(1+AA29)</f>
        <v>0.5</v>
      </c>
      <c r="AC29" s="31"/>
      <c r="AD29" s="4"/>
      <c r="AE29" s="11" t="s">
        <v>23</v>
      </c>
      <c r="AF29" s="28">
        <v>1</v>
      </c>
      <c r="AG29" s="28">
        <v>0</v>
      </c>
      <c r="AH29" s="28">
        <v>0</v>
      </c>
      <c r="AI29" s="28">
        <v>0</v>
      </c>
      <c r="AJ29" s="28">
        <v>1</v>
      </c>
      <c r="AK29" s="4"/>
      <c r="AL29" s="11" t="s">
        <v>23</v>
      </c>
      <c r="AM29" s="1">
        <f>(AC26*AF29)+(AG29*AC27)+(AC28*AH29)+(AI29*AC30)+(AC31*AJ29)</f>
        <v>0.83333333333333326</v>
      </c>
      <c r="AN29" s="176"/>
      <c r="AO29" s="16" t="s">
        <v>59</v>
      </c>
      <c r="AP29" s="16" t="s">
        <v>44</v>
      </c>
      <c r="AQ29" s="16">
        <v>1</v>
      </c>
      <c r="AR29" s="16">
        <f>AQ29*AQ28</f>
        <v>0.33333333333333331</v>
      </c>
      <c r="AS29" s="4"/>
      <c r="AT29" s="11" t="s">
        <v>23</v>
      </c>
      <c r="AU29" s="1">
        <f>AR32</f>
        <v>0.25</v>
      </c>
      <c r="AV29" s="36"/>
      <c r="AW29" s="41" t="s">
        <v>19</v>
      </c>
      <c r="AX29" s="41">
        <v>0</v>
      </c>
      <c r="AY29" s="50"/>
    </row>
    <row r="30" spans="1:51">
      <c r="A30" s="258"/>
      <c r="B30" s="53"/>
      <c r="C30" s="53"/>
      <c r="D30" s="53"/>
      <c r="E30" s="53"/>
      <c r="F30" s="53"/>
      <c r="G30" s="53"/>
      <c r="H30" s="53"/>
      <c r="I30" s="53"/>
      <c r="J30" s="53"/>
      <c r="M30" s="26"/>
      <c r="N30" s="94"/>
      <c r="O30" s="4"/>
      <c r="P30" s="4"/>
      <c r="Q30" s="4"/>
      <c r="R30" s="11" t="s">
        <v>24</v>
      </c>
      <c r="S30" s="9">
        <v>-0.5</v>
      </c>
      <c r="T30" s="9">
        <v>0</v>
      </c>
      <c r="U30" s="9">
        <v>1</v>
      </c>
      <c r="V30" s="19"/>
      <c r="W30" s="11" t="s">
        <v>24</v>
      </c>
      <c r="X30" s="1">
        <f>(S30*L24)+(T30*67)+(U30*L26)</f>
        <v>-5.6174904000990955E-2</v>
      </c>
      <c r="Y30" s="176"/>
      <c r="Z30" s="16" t="s">
        <v>97</v>
      </c>
      <c r="AA30" s="16" t="s">
        <v>44</v>
      </c>
      <c r="AB30" s="16">
        <v>1</v>
      </c>
      <c r="AC30" s="16">
        <f>AB30*AB29</f>
        <v>0.5</v>
      </c>
      <c r="AD30" s="4"/>
      <c r="AE30" s="11" t="s">
        <v>24</v>
      </c>
      <c r="AF30" s="28">
        <v>-1</v>
      </c>
      <c r="AG30" s="28">
        <v>0</v>
      </c>
      <c r="AH30" s="28">
        <v>0</v>
      </c>
      <c r="AI30" s="28">
        <v>0</v>
      </c>
      <c r="AJ30" s="28">
        <v>-1</v>
      </c>
      <c r="AK30" s="4"/>
      <c r="AL30" s="11" t="s">
        <v>24</v>
      </c>
      <c r="AM30" s="1">
        <f>(AC26*AF30)+(AC27*AG30)+(AC28*AH30)+(AI30*AC30)+(AC31*AJ30)</f>
        <v>-0.83333333333333326</v>
      </c>
      <c r="AN30" s="176"/>
      <c r="AO30" s="16" t="s">
        <v>60</v>
      </c>
      <c r="AP30" s="16" t="s">
        <v>44</v>
      </c>
      <c r="AQ30" s="16">
        <v>1</v>
      </c>
      <c r="AR30" s="16">
        <f>AQ30*AQ28</f>
        <v>0.33333333333333331</v>
      </c>
      <c r="AS30" s="4"/>
      <c r="AT30" s="11" t="s">
        <v>24</v>
      </c>
      <c r="AU30" s="1">
        <f>AR33</f>
        <v>0.25</v>
      </c>
      <c r="AV30" s="36"/>
      <c r="AW30" s="42" t="s">
        <v>20</v>
      </c>
      <c r="AX30" s="42">
        <f>X27+AM27+AU27</f>
        <v>0.38641149510714728</v>
      </c>
      <c r="AY30" s="50"/>
    </row>
    <row r="31" spans="1:51">
      <c r="A31" s="258"/>
      <c r="B31" s="183" t="s">
        <v>14</v>
      </c>
      <c r="C31" s="183"/>
      <c r="D31" s="4"/>
      <c r="E31" s="35" t="s">
        <v>38</v>
      </c>
      <c r="F31" s="35" t="s">
        <v>39</v>
      </c>
      <c r="G31" s="35" t="s">
        <v>40</v>
      </c>
      <c r="H31" s="10" t="s">
        <v>41</v>
      </c>
      <c r="I31" s="10" t="s">
        <v>42</v>
      </c>
      <c r="J31" s="4"/>
      <c r="M31" s="4"/>
      <c r="N31" s="94"/>
      <c r="O31" s="156" t="s">
        <v>112</v>
      </c>
      <c r="P31" s="157"/>
      <c r="Q31" s="4"/>
      <c r="R31" s="33"/>
      <c r="S31" s="25"/>
      <c r="T31" s="25"/>
      <c r="U31" s="25"/>
      <c r="V31" s="30"/>
      <c r="W31" s="29"/>
      <c r="X31" s="29"/>
      <c r="Y31" s="176"/>
      <c r="Z31" s="16" t="s">
        <v>98</v>
      </c>
      <c r="AA31" s="16" t="s">
        <v>44</v>
      </c>
      <c r="AB31" s="16">
        <v>1</v>
      </c>
      <c r="AC31" s="16">
        <f>AB31*AB29</f>
        <v>0.5</v>
      </c>
      <c r="AD31" s="4"/>
      <c r="AE31" s="29"/>
      <c r="AF31" s="25"/>
      <c r="AG31" s="25"/>
      <c r="AH31" s="25"/>
      <c r="AI31" s="25"/>
      <c r="AJ31" s="25"/>
      <c r="AK31" s="4"/>
      <c r="AL31" s="29"/>
      <c r="AM31" s="29"/>
      <c r="AN31" s="176"/>
      <c r="AO31" s="15" t="s">
        <v>31</v>
      </c>
      <c r="AP31" s="15">
        <v>3</v>
      </c>
      <c r="AQ31" s="15">
        <f>1/(1+AP31)</f>
        <v>0.25</v>
      </c>
      <c r="AR31" s="15"/>
      <c r="AS31" s="4"/>
      <c r="AT31" s="29"/>
      <c r="AU31" s="29"/>
      <c r="AV31" s="46"/>
      <c r="AW31" s="42" t="s">
        <v>21</v>
      </c>
      <c r="AX31" s="42">
        <f>X28+AM28+AU28</f>
        <v>0.28025517155951934</v>
      </c>
      <c r="AY31" s="50"/>
    </row>
    <row r="32" spans="1:51" ht="30">
      <c r="A32" s="258"/>
      <c r="B32" s="98" t="s">
        <v>7</v>
      </c>
      <c r="C32" s="76">
        <f>SUM(L24*C27,L25*D27,L26*E27)</f>
        <v>3.0553614930426525</v>
      </c>
      <c r="D32" s="4"/>
      <c r="E32" s="35">
        <v>1</v>
      </c>
      <c r="F32" s="35">
        <v>3</v>
      </c>
      <c r="G32" s="35">
        <v>5</v>
      </c>
      <c r="H32" s="35">
        <v>7</v>
      </c>
      <c r="I32" s="35">
        <v>9</v>
      </c>
      <c r="J32" s="4"/>
      <c r="M32" s="4"/>
      <c r="N32" s="94"/>
      <c r="O32" s="57" t="s">
        <v>99</v>
      </c>
      <c r="P32" s="56" t="s">
        <v>102</v>
      </c>
      <c r="Q32" s="4"/>
      <c r="R32" s="33"/>
      <c r="S32" s="25"/>
      <c r="T32" s="25"/>
      <c r="U32" s="25"/>
      <c r="V32" s="30"/>
      <c r="W32" s="29"/>
      <c r="X32" s="29"/>
      <c r="Y32" s="176"/>
      <c r="Z32" s="30"/>
      <c r="AA32" s="30"/>
      <c r="AB32" s="30"/>
      <c r="AC32" s="30"/>
      <c r="AD32" s="4"/>
      <c r="AE32" s="29"/>
      <c r="AF32" s="25"/>
      <c r="AG32" s="25"/>
      <c r="AH32" s="25"/>
      <c r="AI32" s="25"/>
      <c r="AJ32" s="25"/>
      <c r="AK32" s="4"/>
      <c r="AL32" s="156" t="s">
        <v>115</v>
      </c>
      <c r="AM32" s="157"/>
      <c r="AN32" s="176"/>
      <c r="AO32" s="16" t="s">
        <v>61</v>
      </c>
      <c r="AP32" s="16" t="s">
        <v>44</v>
      </c>
      <c r="AQ32" s="16">
        <v>1</v>
      </c>
      <c r="AR32" s="16">
        <f>AQ32*AQ31</f>
        <v>0.25</v>
      </c>
      <c r="AS32" s="4"/>
      <c r="AT32" s="29"/>
      <c r="AU32" s="29"/>
      <c r="AV32" s="46"/>
      <c r="AW32" s="41" t="s">
        <v>22</v>
      </c>
      <c r="AX32" s="41">
        <v>0</v>
      </c>
      <c r="AY32" s="50"/>
    </row>
    <row r="33" spans="1:51" ht="30">
      <c r="A33" s="258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26"/>
      <c r="N33" s="94"/>
      <c r="O33" s="57" t="s">
        <v>100</v>
      </c>
      <c r="P33" s="56" t="s">
        <v>103</v>
      </c>
      <c r="Q33" s="4"/>
      <c r="R33" s="4"/>
      <c r="S33" s="18"/>
      <c r="T33" s="18"/>
      <c r="U33" s="18"/>
      <c r="V33" s="19"/>
      <c r="W33" s="4"/>
      <c r="X33" s="4"/>
      <c r="Y33" s="176"/>
      <c r="Z33" s="30"/>
      <c r="AA33" s="30"/>
      <c r="AB33" s="30"/>
      <c r="AC33" s="30"/>
      <c r="AD33" s="4"/>
      <c r="AE33" s="29"/>
      <c r="AF33" s="25"/>
      <c r="AG33" s="25"/>
      <c r="AH33" s="25"/>
      <c r="AI33" s="25"/>
      <c r="AJ33" s="25"/>
      <c r="AK33" s="4"/>
      <c r="AL33" s="58" t="s">
        <v>34</v>
      </c>
      <c r="AM33" s="56" t="s">
        <v>87</v>
      </c>
      <c r="AN33" s="176"/>
      <c r="AO33" s="16" t="s">
        <v>62</v>
      </c>
      <c r="AP33" s="16" t="s">
        <v>44</v>
      </c>
      <c r="AQ33" s="16">
        <v>1</v>
      </c>
      <c r="AR33" s="16">
        <f>AQ33*AQ31</f>
        <v>0.25</v>
      </c>
      <c r="AS33" s="4"/>
      <c r="AT33" s="29"/>
      <c r="AU33" s="29"/>
      <c r="AV33" s="46"/>
      <c r="AW33" s="42" t="s">
        <v>23</v>
      </c>
      <c r="AX33" s="42">
        <f>X29+AM29+AU29</f>
        <v>1.5864300755605103</v>
      </c>
      <c r="AY33" s="50"/>
    </row>
    <row r="34" spans="1:51" ht="30">
      <c r="A34" s="258"/>
      <c r="B34" s="185" t="s">
        <v>11</v>
      </c>
      <c r="C34" s="186"/>
      <c r="D34" s="6" t="s">
        <v>12</v>
      </c>
      <c r="E34" s="6">
        <v>1</v>
      </c>
      <c r="F34" s="6">
        <v>2</v>
      </c>
      <c r="G34" s="6">
        <v>3</v>
      </c>
      <c r="H34" s="6">
        <v>4</v>
      </c>
      <c r="I34" s="6">
        <v>5</v>
      </c>
      <c r="J34" s="6">
        <v>6</v>
      </c>
      <c r="K34" s="6">
        <v>7</v>
      </c>
      <c r="L34" s="6">
        <v>9</v>
      </c>
      <c r="M34" s="6">
        <v>10</v>
      </c>
      <c r="N34" s="94"/>
      <c r="O34" s="57" t="s">
        <v>101</v>
      </c>
      <c r="P34" s="56" t="s">
        <v>104</v>
      </c>
      <c r="Q34" s="4"/>
      <c r="R34" s="4"/>
      <c r="S34" s="18"/>
      <c r="T34" s="18"/>
      <c r="U34" s="18"/>
      <c r="V34" s="4"/>
      <c r="W34" s="4"/>
      <c r="X34" s="4"/>
      <c r="Y34" s="176"/>
      <c r="AB34" s="30"/>
      <c r="AC34" s="30"/>
      <c r="AD34" s="4"/>
      <c r="AE34" s="29"/>
      <c r="AF34" s="25"/>
      <c r="AG34" s="25"/>
      <c r="AH34" s="25"/>
      <c r="AI34" s="25"/>
      <c r="AJ34" s="25"/>
      <c r="AK34" s="4"/>
      <c r="AL34" s="103" t="s">
        <v>35</v>
      </c>
      <c r="AM34" s="84" t="s">
        <v>88</v>
      </c>
      <c r="AN34" s="176"/>
      <c r="AO34" s="19"/>
      <c r="AP34" s="19"/>
      <c r="AQ34" s="19"/>
      <c r="AR34" s="19"/>
      <c r="AS34" s="4"/>
      <c r="AT34" s="29"/>
      <c r="AU34" s="29"/>
      <c r="AV34" s="46"/>
      <c r="AW34" s="42" t="s">
        <v>24</v>
      </c>
      <c r="AX34" s="42">
        <f>X30+AM30+AU30</f>
        <v>-0.63950823733432416</v>
      </c>
      <c r="AY34" s="50"/>
    </row>
    <row r="35" spans="1:51">
      <c r="A35" s="258"/>
      <c r="B35" s="187"/>
      <c r="C35" s="188"/>
      <c r="D35" s="6" t="s">
        <v>13</v>
      </c>
      <c r="E35" s="35">
        <v>0</v>
      </c>
      <c r="F35" s="35">
        <v>0</v>
      </c>
      <c r="G35" s="35">
        <v>0.57999999999999996</v>
      </c>
      <c r="H35" s="35">
        <v>0.9</v>
      </c>
      <c r="I35" s="35">
        <v>1.1200000000000001</v>
      </c>
      <c r="J35" s="35">
        <v>1.24</v>
      </c>
      <c r="K35" s="35">
        <v>1.32</v>
      </c>
      <c r="L35" s="35">
        <v>1.46</v>
      </c>
      <c r="M35" s="35">
        <v>1.49</v>
      </c>
      <c r="N35" s="94"/>
      <c r="Q35" s="4"/>
      <c r="R35" s="4"/>
      <c r="S35" s="18"/>
      <c r="T35" s="18"/>
      <c r="U35" s="18"/>
      <c r="V35" s="4"/>
      <c r="W35" s="4"/>
      <c r="X35" s="4"/>
      <c r="Y35" s="176"/>
      <c r="AB35" s="30"/>
      <c r="AC35" s="30"/>
      <c r="AD35" s="4"/>
      <c r="AE35" s="29"/>
      <c r="AF35" s="25"/>
      <c r="AG35" s="25"/>
      <c r="AH35" s="25"/>
      <c r="AI35" s="25"/>
      <c r="AJ35" s="25"/>
      <c r="AK35" s="4"/>
      <c r="AL35" s="103" t="s">
        <v>36</v>
      </c>
      <c r="AM35" s="84" t="s">
        <v>89</v>
      </c>
      <c r="AN35" s="176"/>
      <c r="AO35" s="30"/>
      <c r="AP35" s="30"/>
      <c r="AQ35" s="30"/>
      <c r="AR35" s="30"/>
      <c r="AS35" s="4"/>
      <c r="AT35" s="29"/>
      <c r="AU35" s="29"/>
      <c r="AV35" s="46"/>
      <c r="AW35" s="41" t="s">
        <v>25</v>
      </c>
      <c r="AX35" s="41">
        <v>0</v>
      </c>
      <c r="AY35" s="50"/>
    </row>
    <row r="36" spans="1:51">
      <c r="A36" s="258"/>
      <c r="B36" s="189" t="s">
        <v>9</v>
      </c>
      <c r="C36" s="190"/>
      <c r="D36" s="7">
        <v>0.57999999999999996</v>
      </c>
      <c r="E36" s="191"/>
      <c r="F36" s="192"/>
      <c r="G36" s="192"/>
      <c r="H36" s="192"/>
      <c r="I36" s="192"/>
      <c r="J36" s="192"/>
      <c r="K36" s="48"/>
      <c r="L36" s="48"/>
      <c r="M36" s="48"/>
      <c r="N36" s="94"/>
      <c r="Q36" s="4"/>
      <c r="R36" s="4"/>
      <c r="S36" s="18"/>
      <c r="T36" s="18"/>
      <c r="U36" s="18"/>
      <c r="V36" s="4"/>
      <c r="W36" s="4"/>
      <c r="X36" s="4"/>
      <c r="Y36" s="176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103" t="s">
        <v>37</v>
      </c>
      <c r="AM36" s="84" t="s">
        <v>90</v>
      </c>
      <c r="AN36" s="176"/>
      <c r="AO36" s="156" t="s">
        <v>113</v>
      </c>
      <c r="AP36" s="157"/>
      <c r="AQ36" s="4"/>
      <c r="AR36" s="4"/>
      <c r="AS36" s="4"/>
      <c r="AT36" s="4"/>
      <c r="AU36" s="4"/>
      <c r="AV36" s="46"/>
      <c r="AW36" s="4"/>
      <c r="AX36" s="4"/>
      <c r="AY36" s="50"/>
    </row>
    <row r="37" spans="1:51" ht="30">
      <c r="A37" s="258"/>
      <c r="B37" s="52"/>
      <c r="C37" s="52"/>
      <c r="D37" s="52"/>
      <c r="E37" s="52"/>
      <c r="H37" s="52"/>
      <c r="I37" s="52"/>
      <c r="J37" s="52"/>
      <c r="K37" s="52"/>
      <c r="L37" s="52"/>
      <c r="M37" s="47"/>
      <c r="N37" s="94"/>
      <c r="Q37" s="4"/>
      <c r="R37" s="4"/>
      <c r="S37" s="18"/>
      <c r="T37" s="18"/>
      <c r="U37" s="18"/>
      <c r="V37" s="4"/>
      <c r="W37" s="4"/>
      <c r="X37" s="4"/>
      <c r="Y37" s="176"/>
      <c r="Z37" s="4"/>
      <c r="AC37" s="4"/>
      <c r="AD37" s="4"/>
      <c r="AE37" s="4"/>
      <c r="AF37" s="4"/>
      <c r="AG37" s="4"/>
      <c r="AH37" s="4"/>
      <c r="AI37" s="4"/>
      <c r="AJ37" s="4"/>
      <c r="AK37" s="4"/>
      <c r="AL37" s="58" t="s">
        <v>96</v>
      </c>
      <c r="AM37" s="56" t="s">
        <v>91</v>
      </c>
      <c r="AN37" s="176"/>
      <c r="AO37" s="44" t="s">
        <v>29</v>
      </c>
      <c r="AP37" s="44" t="s">
        <v>76</v>
      </c>
      <c r="AQ37" s="4"/>
      <c r="AR37" s="4"/>
      <c r="AS37" s="4"/>
      <c r="AT37" s="4"/>
      <c r="AU37" s="4"/>
      <c r="AV37" s="46"/>
      <c r="AW37" s="4"/>
      <c r="AX37" s="4"/>
      <c r="AY37" s="50"/>
    </row>
    <row r="38" spans="1:51" ht="30">
      <c r="A38" s="258"/>
      <c r="B38" s="161" t="s">
        <v>15</v>
      </c>
      <c r="C38" s="161"/>
      <c r="D38" s="161"/>
      <c r="E38" s="4"/>
      <c r="H38" s="4"/>
      <c r="I38" s="4"/>
      <c r="J38" s="4"/>
      <c r="K38" s="4"/>
      <c r="L38" s="4"/>
      <c r="M38" s="4"/>
      <c r="N38" s="94"/>
      <c r="Q38" s="4"/>
      <c r="R38" s="4"/>
      <c r="S38" s="18"/>
      <c r="T38" s="18"/>
      <c r="U38" s="18"/>
      <c r="V38" s="4"/>
      <c r="W38" s="4"/>
      <c r="X38" s="4"/>
      <c r="Y38" s="176"/>
      <c r="Z38" s="227" t="s">
        <v>182</v>
      </c>
      <c r="AA38" s="228"/>
      <c r="AC38" s="4"/>
      <c r="AD38" s="4"/>
      <c r="AE38" s="4"/>
      <c r="AF38" s="4"/>
      <c r="AG38" s="4"/>
      <c r="AH38" s="4"/>
      <c r="AI38" s="4"/>
      <c r="AJ38" s="4"/>
      <c r="AK38" s="4"/>
      <c r="AL38" s="103" t="s">
        <v>97</v>
      </c>
      <c r="AM38" s="84" t="s">
        <v>92</v>
      </c>
      <c r="AN38" s="176"/>
      <c r="AO38" s="44" t="s">
        <v>30</v>
      </c>
      <c r="AP38" s="44" t="s">
        <v>79</v>
      </c>
      <c r="AQ38" s="4"/>
      <c r="AR38" s="4"/>
      <c r="AS38" s="4"/>
      <c r="AT38" s="4"/>
      <c r="AU38" s="4"/>
      <c r="AV38" s="46"/>
      <c r="AW38" s="4"/>
      <c r="AX38" s="4"/>
      <c r="AY38" s="50"/>
    </row>
    <row r="39" spans="1:51" ht="30">
      <c r="A39" s="258"/>
      <c r="B39" s="5" t="s">
        <v>10</v>
      </c>
      <c r="C39" s="8">
        <f>(C32-3)/3</f>
        <v>1.8453831014217492E-2</v>
      </c>
      <c r="D39" s="77">
        <f>C39*100</f>
        <v>1.8453831014217492</v>
      </c>
      <c r="E39" s="4"/>
      <c r="H39" s="4"/>
      <c r="I39" s="4"/>
      <c r="J39" s="4"/>
      <c r="K39" s="4"/>
      <c r="L39" s="4"/>
      <c r="M39" s="4"/>
      <c r="N39" s="94"/>
      <c r="Q39" s="4"/>
      <c r="R39" s="4"/>
      <c r="S39" s="18"/>
      <c r="T39" s="18"/>
      <c r="U39" s="18"/>
      <c r="V39" s="4"/>
      <c r="W39" s="4"/>
      <c r="X39" s="4"/>
      <c r="Y39" s="176"/>
      <c r="Z39" s="225" t="s">
        <v>269</v>
      </c>
      <c r="AA39" s="226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103" t="s">
        <v>98</v>
      </c>
      <c r="AM39" s="84" t="s">
        <v>93</v>
      </c>
      <c r="AN39" s="176"/>
      <c r="AO39" s="44" t="s">
        <v>31</v>
      </c>
      <c r="AP39" s="44" t="s">
        <v>82</v>
      </c>
      <c r="AQ39" s="4"/>
      <c r="AR39" s="4"/>
      <c r="AS39" s="4"/>
      <c r="AT39" s="4"/>
      <c r="AU39" s="4"/>
      <c r="AV39" s="46"/>
      <c r="AW39" s="4"/>
      <c r="AX39" s="4"/>
      <c r="AY39" s="50"/>
    </row>
    <row r="40" spans="1:51">
      <c r="A40" s="259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96"/>
      <c r="N40" s="49"/>
      <c r="O40" s="96"/>
      <c r="P40" s="96"/>
      <c r="Q40" s="96"/>
      <c r="R40" s="96"/>
      <c r="S40" s="79"/>
      <c r="T40" s="79"/>
      <c r="U40" s="79"/>
      <c r="V40" s="96"/>
      <c r="W40" s="96"/>
      <c r="X40" s="96"/>
      <c r="Y40" s="177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51"/>
    </row>
    <row r="42" spans="1:51" ht="20">
      <c r="A42" s="257"/>
      <c r="B42" s="168" t="s">
        <v>160</v>
      </c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9"/>
    </row>
    <row r="43" spans="1:51" ht="20" customHeight="1">
      <c r="A43" s="258"/>
      <c r="B43" s="35" t="s">
        <v>0</v>
      </c>
      <c r="C43" s="35" t="s">
        <v>1</v>
      </c>
      <c r="D43" s="35" t="s">
        <v>2</v>
      </c>
      <c r="E43" s="35" t="s">
        <v>3</v>
      </c>
      <c r="F43" s="170" t="s">
        <v>8</v>
      </c>
      <c r="G43" s="35" t="s">
        <v>0</v>
      </c>
      <c r="H43" s="35" t="s">
        <v>1</v>
      </c>
      <c r="I43" s="35" t="s">
        <v>2</v>
      </c>
      <c r="J43" s="35" t="s">
        <v>3</v>
      </c>
      <c r="K43" s="35" t="s">
        <v>4</v>
      </c>
      <c r="L43" s="10" t="s">
        <v>5</v>
      </c>
      <c r="M43" s="23"/>
      <c r="N43" s="94"/>
      <c r="O43" s="156" t="s">
        <v>114</v>
      </c>
      <c r="P43" s="157"/>
      <c r="Q43" s="3"/>
      <c r="R43" s="171" t="s">
        <v>46</v>
      </c>
      <c r="S43" s="172"/>
      <c r="T43" s="172"/>
      <c r="U43" s="173"/>
      <c r="V43" s="3"/>
      <c r="W43" s="174" t="s">
        <v>52</v>
      </c>
      <c r="X43" s="175"/>
      <c r="Y43" s="176"/>
      <c r="Z43" s="178" t="s">
        <v>48</v>
      </c>
      <c r="AA43" s="179"/>
      <c r="AB43" s="179"/>
      <c r="AC43" s="180"/>
      <c r="AD43" s="3"/>
      <c r="AE43" s="178" t="s">
        <v>54</v>
      </c>
      <c r="AF43" s="179"/>
      <c r="AG43" s="179"/>
      <c r="AH43" s="179"/>
      <c r="AI43" s="179"/>
      <c r="AJ43" s="180"/>
      <c r="AK43" s="3"/>
      <c r="AL43" s="174" t="s">
        <v>55</v>
      </c>
      <c r="AM43" s="175"/>
      <c r="AN43" s="176"/>
      <c r="AO43" s="178" t="s">
        <v>49</v>
      </c>
      <c r="AP43" s="179"/>
      <c r="AQ43" s="179"/>
      <c r="AR43" s="180"/>
      <c r="AS43" s="4"/>
      <c r="AT43" s="174" t="s">
        <v>51</v>
      </c>
      <c r="AU43" s="175"/>
      <c r="AV43" s="36"/>
      <c r="AW43" s="174" t="s">
        <v>27</v>
      </c>
      <c r="AX43" s="175"/>
      <c r="AY43" s="50"/>
    </row>
    <row r="44" spans="1:51" ht="30">
      <c r="A44" s="258"/>
      <c r="B44" s="35" t="s">
        <v>1</v>
      </c>
      <c r="C44" s="2">
        <v>1</v>
      </c>
      <c r="D44" s="37">
        <f>1/C45</f>
        <v>0.33333333333333331</v>
      </c>
      <c r="E44" s="37">
        <v>3</v>
      </c>
      <c r="F44" s="170"/>
      <c r="G44" s="35" t="s">
        <v>1</v>
      </c>
      <c r="H44" s="38">
        <f>C44/C47</f>
        <v>0.23076923076923078</v>
      </c>
      <c r="I44" s="37">
        <f>D44/D47</f>
        <v>0.21739130434782608</v>
      </c>
      <c r="J44" s="37">
        <f>E44/E47</f>
        <v>0.33333333333333331</v>
      </c>
      <c r="K44" s="37">
        <f>SUM(H44:J44)</f>
        <v>0.78149386845039026</v>
      </c>
      <c r="L44" s="2">
        <f>K44/C49</f>
        <v>0.26049795615013011</v>
      </c>
      <c r="M44" s="24"/>
      <c r="N44" s="94"/>
      <c r="O44" s="58" t="s">
        <v>17</v>
      </c>
      <c r="P44" s="56" t="s">
        <v>78</v>
      </c>
      <c r="Q44" s="18"/>
      <c r="R44" s="17" t="s">
        <v>26</v>
      </c>
      <c r="S44" s="35" t="s">
        <v>1</v>
      </c>
      <c r="T44" s="35" t="s">
        <v>2</v>
      </c>
      <c r="U44" s="35" t="s">
        <v>3</v>
      </c>
      <c r="V44" s="13"/>
      <c r="W44" s="32" t="s">
        <v>26</v>
      </c>
      <c r="X44" s="97" t="s">
        <v>53</v>
      </c>
      <c r="Y44" s="176"/>
      <c r="Z44" s="35" t="s">
        <v>32</v>
      </c>
      <c r="AA44" s="98" t="s">
        <v>47</v>
      </c>
      <c r="AB44" s="178" t="s">
        <v>43</v>
      </c>
      <c r="AC44" s="180"/>
      <c r="AD44" s="4"/>
      <c r="AE44" s="10" t="s">
        <v>26</v>
      </c>
      <c r="AF44" s="35" t="s">
        <v>35</v>
      </c>
      <c r="AG44" s="35" t="s">
        <v>36</v>
      </c>
      <c r="AH44" s="35" t="s">
        <v>37</v>
      </c>
      <c r="AI44" s="35" t="s">
        <v>97</v>
      </c>
      <c r="AJ44" s="35" t="s">
        <v>98</v>
      </c>
      <c r="AK44" s="4"/>
      <c r="AL44" s="10" t="s">
        <v>26</v>
      </c>
      <c r="AM44" s="97" t="s">
        <v>53</v>
      </c>
      <c r="AN44" s="176"/>
      <c r="AO44" s="10" t="s">
        <v>28</v>
      </c>
      <c r="AP44" s="10" t="s">
        <v>47</v>
      </c>
      <c r="AQ44" s="181" t="s">
        <v>43</v>
      </c>
      <c r="AR44" s="182"/>
      <c r="AS44" s="4"/>
      <c r="AT44" s="35" t="s">
        <v>26</v>
      </c>
      <c r="AU44" s="97" t="s">
        <v>53</v>
      </c>
      <c r="AV44" s="36"/>
      <c r="AW44" s="98" t="s">
        <v>26</v>
      </c>
      <c r="AX44" s="98" t="s">
        <v>50</v>
      </c>
      <c r="AY44" s="50"/>
    </row>
    <row r="45" spans="1:51">
      <c r="A45" s="258"/>
      <c r="B45" s="35" t="s">
        <v>2</v>
      </c>
      <c r="C45" s="37">
        <v>3</v>
      </c>
      <c r="D45" s="2">
        <v>1</v>
      </c>
      <c r="E45" s="37">
        <v>5</v>
      </c>
      <c r="F45" s="170"/>
      <c r="G45" s="35" t="s">
        <v>2</v>
      </c>
      <c r="H45" s="37">
        <f>C45/C47</f>
        <v>0.6923076923076924</v>
      </c>
      <c r="I45" s="38">
        <f>D45/D47</f>
        <v>0.65217391304347827</v>
      </c>
      <c r="J45" s="37">
        <f>E45/E47</f>
        <v>0.55555555555555558</v>
      </c>
      <c r="K45" s="37">
        <f>SUM(H45:J45)</f>
        <v>1.9000371609067261</v>
      </c>
      <c r="L45" s="2">
        <f>K45/C49</f>
        <v>0.63334572030224201</v>
      </c>
      <c r="M45" s="24"/>
      <c r="N45" s="94"/>
      <c r="O45" s="58" t="s">
        <v>18</v>
      </c>
      <c r="P45" s="56" t="s">
        <v>77</v>
      </c>
      <c r="Q45" s="18"/>
      <c r="R45" s="11" t="s">
        <v>17</v>
      </c>
      <c r="S45" s="9">
        <v>1</v>
      </c>
      <c r="T45" s="9">
        <v>-0.5</v>
      </c>
      <c r="U45" s="9">
        <v>0</v>
      </c>
      <c r="V45" s="3"/>
      <c r="W45" s="11" t="s">
        <v>17</v>
      </c>
      <c r="X45" s="1">
        <f>(S45*L44)+(T45*L45)+(U45*L46)</f>
        <v>-5.61749040009909E-2</v>
      </c>
      <c r="Y45" s="176"/>
      <c r="Z45" s="15" t="s">
        <v>34</v>
      </c>
      <c r="AA45" s="15">
        <v>2</v>
      </c>
      <c r="AB45" s="15">
        <f>1/(1+AA45)</f>
        <v>0.33333333333333331</v>
      </c>
      <c r="AC45" s="15"/>
      <c r="AD45" s="4"/>
      <c r="AE45" s="11" t="s">
        <v>17</v>
      </c>
      <c r="AF45" s="28">
        <v>1</v>
      </c>
      <c r="AG45" s="28">
        <v>0</v>
      </c>
      <c r="AH45" s="28">
        <v>0</v>
      </c>
      <c r="AI45" s="28">
        <v>0</v>
      </c>
      <c r="AJ45" s="28">
        <v>1</v>
      </c>
      <c r="AK45" s="4"/>
      <c r="AL45" s="11" t="s">
        <v>17</v>
      </c>
      <c r="AM45" s="1">
        <f>(AF45*AC46)+(AG45*AC47)+(AC48*AH45)+(AI45*AC50)+(AC51*AJ45)</f>
        <v>0.83333333333333326</v>
      </c>
      <c r="AN45" s="176"/>
      <c r="AO45" s="15" t="s">
        <v>29</v>
      </c>
      <c r="AP45" s="15">
        <v>1</v>
      </c>
      <c r="AQ45" s="15">
        <f>1/(1+AP45)</f>
        <v>0.5</v>
      </c>
      <c r="AR45" s="15"/>
      <c r="AS45" s="4"/>
      <c r="AT45" s="11" t="s">
        <v>17</v>
      </c>
      <c r="AU45" s="1">
        <f>AR46</f>
        <v>0.5</v>
      </c>
      <c r="AV45" s="36"/>
      <c r="AW45" s="40" t="s">
        <v>63</v>
      </c>
      <c r="AX45" s="40">
        <v>0</v>
      </c>
      <c r="AY45" s="50"/>
    </row>
    <row r="46" spans="1:51" ht="30">
      <c r="A46" s="258"/>
      <c r="B46" s="35" t="s">
        <v>3</v>
      </c>
      <c r="C46" s="37">
        <f>1/E44</f>
        <v>0.33333333333333331</v>
      </c>
      <c r="D46" s="37">
        <f>1/E45</f>
        <v>0.2</v>
      </c>
      <c r="E46" s="2">
        <v>1</v>
      </c>
      <c r="F46" s="170"/>
      <c r="G46" s="35" t="s">
        <v>3</v>
      </c>
      <c r="H46" s="37">
        <f>C46/C47</f>
        <v>7.6923076923076927E-2</v>
      </c>
      <c r="I46" s="37">
        <f>D46/D47</f>
        <v>0.13043478260869568</v>
      </c>
      <c r="J46" s="38">
        <f>E46/E47</f>
        <v>0.1111111111111111</v>
      </c>
      <c r="K46" s="37">
        <f>SUM(H46:J46)</f>
        <v>0.31846897064288371</v>
      </c>
      <c r="L46" s="2">
        <f>K46/C49</f>
        <v>0.1061563235476279</v>
      </c>
      <c r="M46" s="24"/>
      <c r="N46" s="94"/>
      <c r="O46" s="58" t="s">
        <v>20</v>
      </c>
      <c r="P46" s="56" t="s">
        <v>80</v>
      </c>
      <c r="Q46" s="18"/>
      <c r="R46" s="11" t="s">
        <v>18</v>
      </c>
      <c r="S46" s="9">
        <v>-0.5</v>
      </c>
      <c r="T46" s="9">
        <v>1</v>
      </c>
      <c r="U46" s="9">
        <v>0</v>
      </c>
      <c r="V46" s="19"/>
      <c r="W46" s="11" t="s">
        <v>18</v>
      </c>
      <c r="X46" s="1">
        <f>(S46*L44)+(T46*L45)+(U46*L46)</f>
        <v>0.50309674222717693</v>
      </c>
      <c r="Y46" s="176"/>
      <c r="Z46" s="16" t="s">
        <v>35</v>
      </c>
      <c r="AA46" s="16" t="s">
        <v>44</v>
      </c>
      <c r="AB46" s="16">
        <v>1</v>
      </c>
      <c r="AC46" s="16">
        <f>AB46*AB45</f>
        <v>0.33333333333333331</v>
      </c>
      <c r="AD46" s="4"/>
      <c r="AE46" s="11" t="s">
        <v>18</v>
      </c>
      <c r="AF46" s="28">
        <v>-1</v>
      </c>
      <c r="AG46" s="28">
        <v>0</v>
      </c>
      <c r="AH46" s="28">
        <v>1</v>
      </c>
      <c r="AI46" s="28">
        <v>0</v>
      </c>
      <c r="AJ46" s="28">
        <v>-1</v>
      </c>
      <c r="AK46" s="4"/>
      <c r="AL46" s="11" t="s">
        <v>18</v>
      </c>
      <c r="AM46" s="1">
        <f>(AF46*AC46)+(AG46*AC47)+(AC48*AH46)+(AI46*AC50)+(AC51*AJ46)</f>
        <v>-0.5</v>
      </c>
      <c r="AN46" s="176"/>
      <c r="AO46" s="16" t="s">
        <v>45</v>
      </c>
      <c r="AP46" s="16" t="s">
        <v>44</v>
      </c>
      <c r="AQ46" s="16">
        <v>1</v>
      </c>
      <c r="AR46" s="16">
        <f>AQ46*AQ45</f>
        <v>0.5</v>
      </c>
      <c r="AS46" s="4"/>
      <c r="AT46" s="11" t="s">
        <v>18</v>
      </c>
      <c r="AU46" s="1">
        <f>AR47</f>
        <v>0.5</v>
      </c>
      <c r="AV46" s="36"/>
      <c r="AW46" s="40" t="s">
        <v>16</v>
      </c>
      <c r="AX46" s="41">
        <v>0</v>
      </c>
      <c r="AY46" s="50"/>
    </row>
    <row r="47" spans="1:51">
      <c r="A47" s="258"/>
      <c r="B47" s="97" t="s">
        <v>4</v>
      </c>
      <c r="C47" s="39">
        <f>SUM(C44:C46)</f>
        <v>4.333333333333333</v>
      </c>
      <c r="D47" s="39">
        <f>SUM(D44:D46)</f>
        <v>1.5333333333333332</v>
      </c>
      <c r="E47" s="39">
        <f>SUM(E44:E46)</f>
        <v>9</v>
      </c>
      <c r="F47" s="170"/>
      <c r="G47" s="97" t="s">
        <v>4</v>
      </c>
      <c r="H47" s="39">
        <f>SUM(H44:H46)</f>
        <v>1</v>
      </c>
      <c r="I47" s="39">
        <f>SUM(I44:I46)</f>
        <v>1</v>
      </c>
      <c r="J47" s="39">
        <f>SUM(J44:J46)</f>
        <v>1</v>
      </c>
      <c r="K47" s="39">
        <f>SUM(K44:K46)</f>
        <v>3</v>
      </c>
      <c r="L47" s="39">
        <f>SUM(L44:L46)</f>
        <v>1</v>
      </c>
      <c r="M47" s="25"/>
      <c r="N47" s="94"/>
      <c r="O47" s="58" t="s">
        <v>21</v>
      </c>
      <c r="P47" s="56" t="s">
        <v>81</v>
      </c>
      <c r="Q47" s="18"/>
      <c r="R47" s="11" t="s">
        <v>20</v>
      </c>
      <c r="S47" s="9">
        <v>0</v>
      </c>
      <c r="T47" s="9">
        <v>0.5</v>
      </c>
      <c r="U47" s="9">
        <v>0</v>
      </c>
      <c r="V47" s="19"/>
      <c r="W47" s="11" t="s">
        <v>20</v>
      </c>
      <c r="X47" s="1">
        <f>(S47*L44)+(T47*L45)+(U47*L46)</f>
        <v>0.31667286015112101</v>
      </c>
      <c r="Y47" s="176"/>
      <c r="Z47" s="16" t="s">
        <v>36</v>
      </c>
      <c r="AA47" s="16" t="s">
        <v>44</v>
      </c>
      <c r="AB47" s="16">
        <v>1</v>
      </c>
      <c r="AC47" s="16">
        <f>AB47*AB45</f>
        <v>0.33333333333333331</v>
      </c>
      <c r="AD47" s="4"/>
      <c r="AE47" s="11" t="s">
        <v>20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4"/>
      <c r="AL47" s="11" t="s">
        <v>20</v>
      </c>
      <c r="AM47" s="1">
        <f>(AF47*AC46)+(AG47*AC47)+(AH47*AC48)+(AI47*AC50)+(AJ47*AC51)</f>
        <v>0</v>
      </c>
      <c r="AN47" s="176"/>
      <c r="AO47" s="16" t="s">
        <v>58</v>
      </c>
      <c r="AP47" s="16" t="s">
        <v>44</v>
      </c>
      <c r="AQ47" s="16">
        <v>1</v>
      </c>
      <c r="AR47" s="16">
        <f>AQ47*AQ45</f>
        <v>0.5</v>
      </c>
      <c r="AS47" s="4"/>
      <c r="AT47" s="11" t="s">
        <v>20</v>
      </c>
      <c r="AU47" s="1">
        <f>AR49</f>
        <v>0.33333333333333331</v>
      </c>
      <c r="AV47" s="36"/>
      <c r="AW47" s="42" t="s">
        <v>17</v>
      </c>
      <c r="AX47" s="42">
        <f>X45+AM45+AU45</f>
        <v>1.2771584293323424</v>
      </c>
      <c r="AY47" s="50"/>
    </row>
    <row r="48" spans="1:51" ht="45">
      <c r="A48" s="258"/>
      <c r="B48" s="54"/>
      <c r="C48" s="54"/>
      <c r="D48" s="54"/>
      <c r="E48" s="54"/>
      <c r="F48" s="54"/>
      <c r="G48" s="54"/>
      <c r="H48" s="54"/>
      <c r="I48" s="54"/>
      <c r="J48" s="54"/>
      <c r="M48" s="47"/>
      <c r="N48" s="94"/>
      <c r="O48" s="58" t="s">
        <v>23</v>
      </c>
      <c r="P48" s="56" t="s">
        <v>83</v>
      </c>
      <c r="Q48" s="4"/>
      <c r="R48" s="11" t="s">
        <v>21</v>
      </c>
      <c r="S48" s="9">
        <v>0</v>
      </c>
      <c r="T48" s="9">
        <v>-0.5</v>
      </c>
      <c r="U48" s="9">
        <v>0</v>
      </c>
      <c r="V48" s="19"/>
      <c r="W48" s="11" t="s">
        <v>21</v>
      </c>
      <c r="X48" s="1">
        <f>(S48*L44)+(T48*L45)+(U48*L46)</f>
        <v>-0.31667286015112101</v>
      </c>
      <c r="Y48" s="176"/>
      <c r="Z48" s="16" t="s">
        <v>37</v>
      </c>
      <c r="AA48" s="16" t="s">
        <v>44</v>
      </c>
      <c r="AB48" s="16">
        <v>1</v>
      </c>
      <c r="AC48" s="16">
        <f>AB48*AB45</f>
        <v>0.33333333333333331</v>
      </c>
      <c r="AD48" s="4"/>
      <c r="AE48" s="11" t="s">
        <v>21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4"/>
      <c r="AL48" s="11" t="s">
        <v>21</v>
      </c>
      <c r="AM48" s="1">
        <f>(AF48*AC46)+(AG48*AC47)+(AH48*AC48)+(AI48*AC50)+(AJ48*AC51)</f>
        <v>0</v>
      </c>
      <c r="AN48" s="176"/>
      <c r="AO48" s="15" t="s">
        <v>30</v>
      </c>
      <c r="AP48" s="15">
        <v>2</v>
      </c>
      <c r="AQ48" s="15">
        <f>1/(1+AP48)</f>
        <v>0.33333333333333331</v>
      </c>
      <c r="AR48" s="15"/>
      <c r="AS48" s="4"/>
      <c r="AT48" s="11" t="s">
        <v>21</v>
      </c>
      <c r="AU48" s="1">
        <f>AR50</f>
        <v>0.33333333333333331</v>
      </c>
      <c r="AV48" s="36"/>
      <c r="AW48" s="42" t="s">
        <v>18</v>
      </c>
      <c r="AX48" s="42">
        <f>X46+AM46++AU46</f>
        <v>0.50309674222717693</v>
      </c>
      <c r="AY48" s="50"/>
    </row>
    <row r="49" spans="1:51" ht="30">
      <c r="A49" s="258"/>
      <c r="B49" s="98" t="s">
        <v>6</v>
      </c>
      <c r="C49" s="35">
        <v>3</v>
      </c>
      <c r="D49" s="4"/>
      <c r="E49" s="4"/>
      <c r="F49" s="4"/>
      <c r="G49" s="4"/>
      <c r="H49" s="4"/>
      <c r="I49" s="4"/>
      <c r="J49" s="4"/>
      <c r="M49" s="4"/>
      <c r="N49" s="94"/>
      <c r="O49" s="58" t="s">
        <v>24</v>
      </c>
      <c r="P49" s="56" t="s">
        <v>84</v>
      </c>
      <c r="Q49" s="4"/>
      <c r="R49" s="11" t="s">
        <v>23</v>
      </c>
      <c r="S49" s="9">
        <v>1</v>
      </c>
      <c r="T49" s="9">
        <v>0</v>
      </c>
      <c r="U49" s="9">
        <v>-0.5</v>
      </c>
      <c r="V49" s="19"/>
      <c r="W49" s="11" t="s">
        <v>23</v>
      </c>
      <c r="X49" s="1">
        <f>(S49*L44)+(T49*L45)+(U49*L46)</f>
        <v>0.20741979437631616</v>
      </c>
      <c r="Y49" s="176"/>
      <c r="Z49" s="31" t="s">
        <v>96</v>
      </c>
      <c r="AA49" s="31">
        <v>1</v>
      </c>
      <c r="AB49" s="31">
        <f>1/(1+AA49)</f>
        <v>0.5</v>
      </c>
      <c r="AC49" s="31"/>
      <c r="AD49" s="4"/>
      <c r="AE49" s="11" t="s">
        <v>23</v>
      </c>
      <c r="AF49" s="28">
        <v>1</v>
      </c>
      <c r="AG49" s="28">
        <v>0</v>
      </c>
      <c r="AH49" s="28">
        <v>0</v>
      </c>
      <c r="AI49" s="28">
        <v>0</v>
      </c>
      <c r="AJ49" s="28">
        <v>1</v>
      </c>
      <c r="AK49" s="4"/>
      <c r="AL49" s="11" t="s">
        <v>23</v>
      </c>
      <c r="AM49" s="1">
        <f>(AC46*AF49)+(AG49*AC47)+(AC48*AH49)+(AI49*AC50)+(AC51*AJ49)</f>
        <v>0.83333333333333326</v>
      </c>
      <c r="AN49" s="176"/>
      <c r="AO49" s="16" t="s">
        <v>59</v>
      </c>
      <c r="AP49" s="16" t="s">
        <v>44</v>
      </c>
      <c r="AQ49" s="16">
        <v>1</v>
      </c>
      <c r="AR49" s="16">
        <f>AQ49*AQ48</f>
        <v>0.33333333333333331</v>
      </c>
      <c r="AS49" s="4"/>
      <c r="AT49" s="11" t="s">
        <v>23</v>
      </c>
      <c r="AU49" s="1">
        <f>AR52</f>
        <v>0.25</v>
      </c>
      <c r="AV49" s="36"/>
      <c r="AW49" s="41" t="s">
        <v>19</v>
      </c>
      <c r="AX49" s="41">
        <v>0</v>
      </c>
      <c r="AY49" s="50"/>
    </row>
    <row r="50" spans="1:51">
      <c r="A50" s="258"/>
      <c r="B50" s="53"/>
      <c r="C50" s="53"/>
      <c r="D50" s="53"/>
      <c r="E50" s="53"/>
      <c r="F50" s="53"/>
      <c r="G50" s="53"/>
      <c r="H50" s="53"/>
      <c r="I50" s="53"/>
      <c r="J50" s="53"/>
      <c r="M50" s="26"/>
      <c r="N50" s="94"/>
      <c r="O50" s="4"/>
      <c r="P50" s="4"/>
      <c r="Q50" s="4"/>
      <c r="R50" s="11" t="s">
        <v>24</v>
      </c>
      <c r="S50" s="9">
        <v>-0.5</v>
      </c>
      <c r="T50" s="9">
        <v>0</v>
      </c>
      <c r="U50" s="9">
        <v>1</v>
      </c>
      <c r="V50" s="19"/>
      <c r="W50" s="11" t="s">
        <v>24</v>
      </c>
      <c r="X50" s="1">
        <f>(S50*L44)+(T50*67)+(U50*L46)</f>
        <v>-2.4092654527437155E-2</v>
      </c>
      <c r="Y50" s="176"/>
      <c r="Z50" s="16" t="s">
        <v>97</v>
      </c>
      <c r="AA50" s="16" t="s">
        <v>44</v>
      </c>
      <c r="AB50" s="16">
        <v>1</v>
      </c>
      <c r="AC50" s="16">
        <f>AB50*AB49</f>
        <v>0.5</v>
      </c>
      <c r="AD50" s="4"/>
      <c r="AE50" s="11" t="s">
        <v>24</v>
      </c>
      <c r="AF50" s="28">
        <v>-1</v>
      </c>
      <c r="AG50" s="28">
        <v>0</v>
      </c>
      <c r="AH50" s="28">
        <v>0</v>
      </c>
      <c r="AI50" s="28">
        <v>0</v>
      </c>
      <c r="AJ50" s="28">
        <v>-1</v>
      </c>
      <c r="AK50" s="4"/>
      <c r="AL50" s="11" t="s">
        <v>24</v>
      </c>
      <c r="AM50" s="1">
        <f>(AC46*AF50)+(AC47*AG50)+(AC48*AH50)+(AI50*AC50)+(AC51*AJ50)</f>
        <v>-0.83333333333333326</v>
      </c>
      <c r="AN50" s="176"/>
      <c r="AO50" s="16" t="s">
        <v>60</v>
      </c>
      <c r="AP50" s="16" t="s">
        <v>44</v>
      </c>
      <c r="AQ50" s="16">
        <v>1</v>
      </c>
      <c r="AR50" s="16">
        <f>AQ50*AQ48</f>
        <v>0.33333333333333331</v>
      </c>
      <c r="AS50" s="4"/>
      <c r="AT50" s="11" t="s">
        <v>24</v>
      </c>
      <c r="AU50" s="1">
        <f>AR53</f>
        <v>0.25</v>
      </c>
      <c r="AV50" s="36"/>
      <c r="AW50" s="42" t="s">
        <v>20</v>
      </c>
      <c r="AX50" s="42">
        <f>X47+AM47+AU47</f>
        <v>0.65000619348445432</v>
      </c>
      <c r="AY50" s="50"/>
    </row>
    <row r="51" spans="1:51" ht="15" customHeight="1">
      <c r="A51" s="258"/>
      <c r="B51" s="183" t="s">
        <v>14</v>
      </c>
      <c r="C51" s="183"/>
      <c r="D51" s="4"/>
      <c r="E51" s="35" t="s">
        <v>38</v>
      </c>
      <c r="F51" s="35" t="s">
        <v>39</v>
      </c>
      <c r="G51" s="35" t="s">
        <v>40</v>
      </c>
      <c r="H51" s="10" t="s">
        <v>41</v>
      </c>
      <c r="I51" s="10" t="s">
        <v>42</v>
      </c>
      <c r="J51" s="4"/>
      <c r="M51" s="4"/>
      <c r="N51" s="94"/>
      <c r="O51" s="156" t="s">
        <v>112</v>
      </c>
      <c r="P51" s="157"/>
      <c r="Q51" s="4"/>
      <c r="R51" s="33"/>
      <c r="S51" s="25"/>
      <c r="T51" s="25"/>
      <c r="U51" s="25"/>
      <c r="V51" s="30"/>
      <c r="W51" s="29"/>
      <c r="X51" s="29"/>
      <c r="Y51" s="176"/>
      <c r="Z51" s="16" t="s">
        <v>98</v>
      </c>
      <c r="AA51" s="16" t="s">
        <v>44</v>
      </c>
      <c r="AB51" s="16">
        <v>1</v>
      </c>
      <c r="AC51" s="16">
        <f>AB51*AB49</f>
        <v>0.5</v>
      </c>
      <c r="AD51" s="4"/>
      <c r="AE51" s="29"/>
      <c r="AF51" s="25"/>
      <c r="AG51" s="25"/>
      <c r="AH51" s="25"/>
      <c r="AI51" s="25"/>
      <c r="AJ51" s="25"/>
      <c r="AK51" s="4"/>
      <c r="AL51" s="29"/>
      <c r="AM51" s="29"/>
      <c r="AN51" s="176"/>
      <c r="AO51" s="15" t="s">
        <v>31</v>
      </c>
      <c r="AP51" s="15">
        <v>3</v>
      </c>
      <c r="AQ51" s="15">
        <f>1/(1+AP51)</f>
        <v>0.25</v>
      </c>
      <c r="AR51" s="15"/>
      <c r="AS51" s="4"/>
      <c r="AT51" s="29"/>
      <c r="AU51" s="29"/>
      <c r="AV51" s="46"/>
      <c r="AW51" s="42" t="s">
        <v>21</v>
      </c>
      <c r="AX51" s="42">
        <f>X48+AM48+AU48</f>
        <v>1.666047318221231E-2</v>
      </c>
      <c r="AY51" s="50"/>
    </row>
    <row r="52" spans="1:51" ht="30">
      <c r="A52" s="258"/>
      <c r="B52" s="98" t="s">
        <v>7</v>
      </c>
      <c r="C52" s="76">
        <f>SUM(L44*C47,L45*D47,L46*E47)</f>
        <v>3.0553614930426529</v>
      </c>
      <c r="D52" s="4"/>
      <c r="E52" s="35">
        <v>1</v>
      </c>
      <c r="F52" s="35">
        <v>3</v>
      </c>
      <c r="G52" s="35">
        <v>5</v>
      </c>
      <c r="H52" s="35">
        <v>7</v>
      </c>
      <c r="I52" s="35">
        <v>9</v>
      </c>
      <c r="J52" s="4"/>
      <c r="M52" s="4"/>
      <c r="N52" s="94"/>
      <c r="O52" s="57" t="s">
        <v>99</v>
      </c>
      <c r="P52" s="56" t="s">
        <v>102</v>
      </c>
      <c r="Q52" s="4"/>
      <c r="R52" s="33"/>
      <c r="S52" s="25"/>
      <c r="T52" s="25"/>
      <c r="U52" s="25"/>
      <c r="V52" s="30"/>
      <c r="W52" s="29"/>
      <c r="X52" s="29"/>
      <c r="Y52" s="176"/>
      <c r="Z52" s="30"/>
      <c r="AA52" s="30"/>
      <c r="AB52" s="30"/>
      <c r="AC52" s="30"/>
      <c r="AD52" s="4"/>
      <c r="AE52" s="29"/>
      <c r="AF52" s="25"/>
      <c r="AG52" s="25"/>
      <c r="AH52" s="25"/>
      <c r="AI52" s="25"/>
      <c r="AJ52" s="25"/>
      <c r="AK52" s="4"/>
      <c r="AL52" s="156" t="s">
        <v>115</v>
      </c>
      <c r="AM52" s="157"/>
      <c r="AN52" s="176"/>
      <c r="AO52" s="16" t="s">
        <v>61</v>
      </c>
      <c r="AP52" s="16" t="s">
        <v>44</v>
      </c>
      <c r="AQ52" s="16">
        <v>1</v>
      </c>
      <c r="AR52" s="16">
        <f>AQ52*AQ51</f>
        <v>0.25</v>
      </c>
      <c r="AS52" s="4"/>
      <c r="AT52" s="29"/>
      <c r="AU52" s="29"/>
      <c r="AV52" s="46"/>
      <c r="AW52" s="41" t="s">
        <v>22</v>
      </c>
      <c r="AX52" s="41">
        <v>0</v>
      </c>
      <c r="AY52" s="50"/>
    </row>
    <row r="53" spans="1:51" ht="30">
      <c r="A53" s="258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26"/>
      <c r="N53" s="94"/>
      <c r="O53" s="57" t="s">
        <v>100</v>
      </c>
      <c r="P53" s="56" t="s">
        <v>103</v>
      </c>
      <c r="Q53" s="4"/>
      <c r="R53" s="4"/>
      <c r="S53" s="18"/>
      <c r="T53" s="18"/>
      <c r="U53" s="18"/>
      <c r="V53" s="19"/>
      <c r="W53" s="4"/>
      <c r="X53" s="4"/>
      <c r="Y53" s="176"/>
      <c r="Z53" s="30"/>
      <c r="AA53" s="30"/>
      <c r="AB53" s="30"/>
      <c r="AC53" s="30"/>
      <c r="AD53" s="4"/>
      <c r="AE53" s="29"/>
      <c r="AF53" s="25"/>
      <c r="AG53" s="25"/>
      <c r="AH53" s="25"/>
      <c r="AI53" s="25"/>
      <c r="AJ53" s="25"/>
      <c r="AK53" s="4"/>
      <c r="AL53" s="58" t="s">
        <v>34</v>
      </c>
      <c r="AM53" s="56" t="s">
        <v>87</v>
      </c>
      <c r="AN53" s="176"/>
      <c r="AO53" s="16" t="s">
        <v>62</v>
      </c>
      <c r="AP53" s="16" t="s">
        <v>44</v>
      </c>
      <c r="AQ53" s="16">
        <v>1</v>
      </c>
      <c r="AR53" s="16">
        <f>AQ53*AQ51</f>
        <v>0.25</v>
      </c>
      <c r="AS53" s="4"/>
      <c r="AT53" s="29"/>
      <c r="AU53" s="29"/>
      <c r="AV53" s="46"/>
      <c r="AW53" s="42" t="s">
        <v>23</v>
      </c>
      <c r="AX53" s="42">
        <f>X49+AM49+AU49</f>
        <v>1.2907531277096493</v>
      </c>
      <c r="AY53" s="50"/>
    </row>
    <row r="54" spans="1:51" ht="30" customHeight="1">
      <c r="A54" s="258"/>
      <c r="B54" s="185" t="s">
        <v>11</v>
      </c>
      <c r="C54" s="186"/>
      <c r="D54" s="6" t="s">
        <v>12</v>
      </c>
      <c r="E54" s="6">
        <v>1</v>
      </c>
      <c r="F54" s="6">
        <v>2</v>
      </c>
      <c r="G54" s="6">
        <v>3</v>
      </c>
      <c r="H54" s="6">
        <v>4</v>
      </c>
      <c r="I54" s="6">
        <v>5</v>
      </c>
      <c r="J54" s="6">
        <v>6</v>
      </c>
      <c r="K54" s="6">
        <v>7</v>
      </c>
      <c r="L54" s="6">
        <v>9</v>
      </c>
      <c r="M54" s="6">
        <v>10</v>
      </c>
      <c r="N54" s="94"/>
      <c r="O54" s="57" t="s">
        <v>101</v>
      </c>
      <c r="P54" s="56" t="s">
        <v>104</v>
      </c>
      <c r="Q54" s="4"/>
      <c r="R54" s="4"/>
      <c r="S54" s="18"/>
      <c r="T54" s="18"/>
      <c r="U54" s="18"/>
      <c r="V54" s="4"/>
      <c r="W54" s="4"/>
      <c r="X54" s="4"/>
      <c r="Y54" s="176"/>
      <c r="AB54" s="30"/>
      <c r="AC54" s="30"/>
      <c r="AD54" s="4"/>
      <c r="AE54" s="29"/>
      <c r="AF54" s="25"/>
      <c r="AG54" s="25"/>
      <c r="AH54" s="25"/>
      <c r="AI54" s="25"/>
      <c r="AJ54" s="25"/>
      <c r="AK54" s="4"/>
      <c r="AL54" s="103" t="s">
        <v>35</v>
      </c>
      <c r="AM54" s="84" t="s">
        <v>88</v>
      </c>
      <c r="AN54" s="176"/>
      <c r="AO54" s="19"/>
      <c r="AP54" s="19"/>
      <c r="AQ54" s="19"/>
      <c r="AR54" s="19"/>
      <c r="AS54" s="4"/>
      <c r="AT54" s="29"/>
      <c r="AU54" s="29"/>
      <c r="AV54" s="46"/>
      <c r="AW54" s="42" t="s">
        <v>24</v>
      </c>
      <c r="AX54" s="42">
        <f>X50+AM50+AU50</f>
        <v>-0.6074259878607704</v>
      </c>
      <c r="AY54" s="50"/>
    </row>
    <row r="55" spans="1:51">
      <c r="A55" s="258"/>
      <c r="B55" s="187"/>
      <c r="C55" s="188"/>
      <c r="D55" s="6" t="s">
        <v>13</v>
      </c>
      <c r="E55" s="35">
        <v>0</v>
      </c>
      <c r="F55" s="35">
        <v>0</v>
      </c>
      <c r="G55" s="35">
        <v>0.57999999999999996</v>
      </c>
      <c r="H55" s="35">
        <v>0.9</v>
      </c>
      <c r="I55" s="35">
        <v>1.1200000000000001</v>
      </c>
      <c r="J55" s="35">
        <v>1.24</v>
      </c>
      <c r="K55" s="35">
        <v>1.32</v>
      </c>
      <c r="L55" s="35">
        <v>1.46</v>
      </c>
      <c r="M55" s="35">
        <v>1.49</v>
      </c>
      <c r="N55" s="94"/>
      <c r="Q55" s="4"/>
      <c r="R55" s="4"/>
      <c r="S55" s="18"/>
      <c r="T55" s="18"/>
      <c r="U55" s="18"/>
      <c r="V55" s="4"/>
      <c r="W55" s="4"/>
      <c r="X55" s="4"/>
      <c r="Y55" s="176"/>
      <c r="AB55" s="30"/>
      <c r="AC55" s="30"/>
      <c r="AD55" s="4"/>
      <c r="AE55" s="29"/>
      <c r="AF55" s="25"/>
      <c r="AG55" s="25"/>
      <c r="AH55" s="25"/>
      <c r="AI55" s="25"/>
      <c r="AJ55" s="25"/>
      <c r="AK55" s="4"/>
      <c r="AL55" s="103" t="s">
        <v>36</v>
      </c>
      <c r="AM55" s="84" t="s">
        <v>89</v>
      </c>
      <c r="AN55" s="176"/>
      <c r="AO55" s="30"/>
      <c r="AP55" s="30"/>
      <c r="AQ55" s="30"/>
      <c r="AR55" s="30"/>
      <c r="AS55" s="4"/>
      <c r="AT55" s="29"/>
      <c r="AU55" s="29"/>
      <c r="AV55" s="46"/>
      <c r="AW55" s="41" t="s">
        <v>25</v>
      </c>
      <c r="AX55" s="41">
        <v>0</v>
      </c>
      <c r="AY55" s="50"/>
    </row>
    <row r="56" spans="1:51" ht="15" customHeight="1">
      <c r="A56" s="258"/>
      <c r="B56" s="189" t="s">
        <v>9</v>
      </c>
      <c r="C56" s="190"/>
      <c r="D56" s="7">
        <v>0.57999999999999996</v>
      </c>
      <c r="E56" s="191"/>
      <c r="F56" s="192"/>
      <c r="G56" s="192"/>
      <c r="H56" s="192"/>
      <c r="I56" s="192"/>
      <c r="J56" s="192"/>
      <c r="K56" s="48"/>
      <c r="L56" s="48"/>
      <c r="M56" s="48"/>
      <c r="N56" s="94"/>
      <c r="Q56" s="4"/>
      <c r="R56" s="4"/>
      <c r="S56" s="18"/>
      <c r="T56" s="18"/>
      <c r="U56" s="18"/>
      <c r="V56" s="4"/>
      <c r="W56" s="4"/>
      <c r="X56" s="4"/>
      <c r="Y56" s="176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103" t="s">
        <v>37</v>
      </c>
      <c r="AM56" s="84" t="s">
        <v>90</v>
      </c>
      <c r="AN56" s="176"/>
      <c r="AO56" s="156" t="s">
        <v>113</v>
      </c>
      <c r="AP56" s="157"/>
      <c r="AQ56" s="4"/>
      <c r="AR56" s="4"/>
      <c r="AS56" s="4"/>
      <c r="AT56" s="4"/>
      <c r="AU56" s="4"/>
      <c r="AV56" s="46"/>
      <c r="AW56" s="4"/>
      <c r="AX56" s="4"/>
      <c r="AY56" s="50"/>
    </row>
    <row r="57" spans="1:51" ht="30">
      <c r="A57" s="258"/>
      <c r="B57" s="52"/>
      <c r="C57" s="52"/>
      <c r="D57" s="52"/>
      <c r="E57" s="52"/>
      <c r="H57" s="52"/>
      <c r="I57" s="52"/>
      <c r="J57" s="52"/>
      <c r="K57" s="52"/>
      <c r="L57" s="52"/>
      <c r="M57" s="47"/>
      <c r="N57" s="94"/>
      <c r="Q57" s="4"/>
      <c r="R57" s="4"/>
      <c r="S57" s="18"/>
      <c r="T57" s="18"/>
      <c r="U57" s="18"/>
      <c r="V57" s="4"/>
      <c r="W57" s="4"/>
      <c r="X57" s="4"/>
      <c r="Y57" s="176"/>
      <c r="Z57" s="4"/>
      <c r="AC57" s="4"/>
      <c r="AD57" s="4"/>
      <c r="AE57" s="4"/>
      <c r="AF57" s="4"/>
      <c r="AG57" s="4"/>
      <c r="AH57" s="4"/>
      <c r="AI57" s="4"/>
      <c r="AJ57" s="4"/>
      <c r="AK57" s="4"/>
      <c r="AL57" s="58" t="s">
        <v>96</v>
      </c>
      <c r="AM57" s="56" t="s">
        <v>91</v>
      </c>
      <c r="AN57" s="176"/>
      <c r="AO57" s="44" t="s">
        <v>29</v>
      </c>
      <c r="AP57" s="44" t="s">
        <v>76</v>
      </c>
      <c r="AQ57" s="4"/>
      <c r="AR57" s="4"/>
      <c r="AS57" s="4"/>
      <c r="AT57" s="4"/>
      <c r="AU57" s="4"/>
      <c r="AV57" s="46"/>
      <c r="AW57" s="4"/>
      <c r="AX57" s="4"/>
      <c r="AY57" s="50"/>
    </row>
    <row r="58" spans="1:51" ht="30" customHeight="1">
      <c r="A58" s="258"/>
      <c r="B58" s="161" t="s">
        <v>15</v>
      </c>
      <c r="C58" s="161"/>
      <c r="D58" s="161"/>
      <c r="E58" s="4"/>
      <c r="H58" s="4"/>
      <c r="I58" s="4"/>
      <c r="J58" s="4"/>
      <c r="K58" s="4"/>
      <c r="L58" s="4"/>
      <c r="M58" s="4"/>
      <c r="N58" s="94"/>
      <c r="Q58" s="4"/>
      <c r="R58" s="4"/>
      <c r="S58" s="18"/>
      <c r="T58" s="18"/>
      <c r="U58" s="18"/>
      <c r="V58" s="4"/>
      <c r="W58" s="4"/>
      <c r="X58" s="4"/>
      <c r="Y58" s="176"/>
      <c r="Z58" s="227" t="s">
        <v>182</v>
      </c>
      <c r="AA58" s="228"/>
      <c r="AC58" s="4"/>
      <c r="AD58" s="4"/>
      <c r="AE58" s="4"/>
      <c r="AF58" s="4"/>
      <c r="AG58" s="4"/>
      <c r="AH58" s="4"/>
      <c r="AI58" s="4"/>
      <c r="AJ58" s="4"/>
      <c r="AK58" s="4"/>
      <c r="AL58" s="103" t="s">
        <v>97</v>
      </c>
      <c r="AM58" s="84" t="s">
        <v>92</v>
      </c>
      <c r="AN58" s="176"/>
      <c r="AO58" s="44" t="s">
        <v>30</v>
      </c>
      <c r="AP58" s="44" t="s">
        <v>79</v>
      </c>
      <c r="AQ58" s="4"/>
      <c r="AR58" s="4"/>
      <c r="AS58" s="4"/>
      <c r="AT58" s="4"/>
      <c r="AU58" s="4"/>
      <c r="AV58" s="46"/>
      <c r="AW58" s="4"/>
      <c r="AX58" s="4"/>
      <c r="AY58" s="50"/>
    </row>
    <row r="59" spans="1:51" ht="30">
      <c r="A59" s="258"/>
      <c r="B59" s="5" t="s">
        <v>10</v>
      </c>
      <c r="C59" s="8">
        <f>(C52-3)/3</f>
        <v>1.8453831014217641E-2</v>
      </c>
      <c r="D59" s="77">
        <f>C59*100</f>
        <v>1.8453831014217641</v>
      </c>
      <c r="E59" s="4"/>
      <c r="H59" s="4"/>
      <c r="I59" s="4"/>
      <c r="J59" s="4"/>
      <c r="K59" s="4"/>
      <c r="L59" s="4"/>
      <c r="M59" s="4"/>
      <c r="N59" s="94"/>
      <c r="Q59" s="4"/>
      <c r="R59" s="4"/>
      <c r="S59" s="18"/>
      <c r="T59" s="18"/>
      <c r="U59" s="18"/>
      <c r="V59" s="4"/>
      <c r="W59" s="4"/>
      <c r="X59" s="4"/>
      <c r="Y59" s="176"/>
      <c r="Z59" s="225" t="s">
        <v>269</v>
      </c>
      <c r="AA59" s="226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103" t="s">
        <v>98</v>
      </c>
      <c r="AM59" s="84" t="s">
        <v>93</v>
      </c>
      <c r="AN59" s="176"/>
      <c r="AO59" s="44" t="s">
        <v>31</v>
      </c>
      <c r="AP59" s="44" t="s">
        <v>82</v>
      </c>
      <c r="AQ59" s="4"/>
      <c r="AR59" s="4"/>
      <c r="AS59" s="4"/>
      <c r="AT59" s="4"/>
      <c r="AU59" s="4"/>
      <c r="AV59" s="46"/>
      <c r="AW59" s="4"/>
      <c r="AX59" s="4"/>
      <c r="AY59" s="50"/>
    </row>
    <row r="60" spans="1:51">
      <c r="A60" s="259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96"/>
      <c r="N60" s="49"/>
      <c r="O60" s="96"/>
      <c r="P60" s="96"/>
      <c r="Q60" s="96"/>
      <c r="R60" s="96"/>
      <c r="S60" s="79"/>
      <c r="T60" s="79"/>
      <c r="U60" s="79"/>
      <c r="V60" s="96"/>
      <c r="W60" s="96"/>
      <c r="X60" s="96"/>
      <c r="Y60" s="177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51"/>
    </row>
    <row r="62" spans="1:51" ht="20">
      <c r="A62" s="257"/>
      <c r="B62" s="168" t="s">
        <v>162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9"/>
    </row>
    <row r="63" spans="1:51" ht="20">
      <c r="A63" s="258"/>
      <c r="B63" s="35" t="s">
        <v>0</v>
      </c>
      <c r="C63" s="35" t="s">
        <v>1</v>
      </c>
      <c r="D63" s="35" t="s">
        <v>2</v>
      </c>
      <c r="E63" s="35" t="s">
        <v>3</v>
      </c>
      <c r="F63" s="170" t="s">
        <v>8</v>
      </c>
      <c r="G63" s="35" t="s">
        <v>0</v>
      </c>
      <c r="H63" s="35" t="s">
        <v>1</v>
      </c>
      <c r="I63" s="35" t="s">
        <v>2</v>
      </c>
      <c r="J63" s="35" t="s">
        <v>3</v>
      </c>
      <c r="K63" s="35" t="s">
        <v>4</v>
      </c>
      <c r="L63" s="10" t="s">
        <v>5</v>
      </c>
      <c r="M63" s="23"/>
      <c r="N63" s="94"/>
      <c r="O63" s="156" t="s">
        <v>114</v>
      </c>
      <c r="P63" s="157"/>
      <c r="Q63" s="3"/>
      <c r="R63" s="171" t="s">
        <v>46</v>
      </c>
      <c r="S63" s="172"/>
      <c r="T63" s="172"/>
      <c r="U63" s="173"/>
      <c r="V63" s="3"/>
      <c r="W63" s="174" t="s">
        <v>52</v>
      </c>
      <c r="X63" s="175"/>
      <c r="Y63" s="176"/>
      <c r="Z63" s="178" t="s">
        <v>48</v>
      </c>
      <c r="AA63" s="179"/>
      <c r="AB63" s="179"/>
      <c r="AC63" s="180"/>
      <c r="AD63" s="3"/>
      <c r="AE63" s="178" t="s">
        <v>54</v>
      </c>
      <c r="AF63" s="179"/>
      <c r="AG63" s="179"/>
      <c r="AH63" s="179"/>
      <c r="AI63" s="179"/>
      <c r="AJ63" s="180"/>
      <c r="AK63" s="3"/>
      <c r="AL63" s="174" t="s">
        <v>55</v>
      </c>
      <c r="AM63" s="175"/>
      <c r="AN63" s="176"/>
      <c r="AO63" s="178" t="s">
        <v>49</v>
      </c>
      <c r="AP63" s="179"/>
      <c r="AQ63" s="179"/>
      <c r="AR63" s="180"/>
      <c r="AS63" s="4"/>
      <c r="AT63" s="174" t="s">
        <v>51</v>
      </c>
      <c r="AU63" s="175"/>
      <c r="AV63" s="36"/>
      <c r="AW63" s="174" t="s">
        <v>27</v>
      </c>
      <c r="AX63" s="175"/>
      <c r="AY63" s="50"/>
    </row>
    <row r="64" spans="1:51" ht="30">
      <c r="A64" s="258"/>
      <c r="B64" s="35" t="s">
        <v>1</v>
      </c>
      <c r="C64" s="2">
        <v>1</v>
      </c>
      <c r="D64" s="37">
        <f>1/C65</f>
        <v>0.2</v>
      </c>
      <c r="E64" s="37">
        <f>1/C66</f>
        <v>0.33333333333333331</v>
      </c>
      <c r="F64" s="170"/>
      <c r="G64" s="35" t="s">
        <v>1</v>
      </c>
      <c r="H64" s="38">
        <f>C64/C67</f>
        <v>0.1111111111111111</v>
      </c>
      <c r="I64" s="37">
        <f>D64/D67</f>
        <v>0.13043478260869568</v>
      </c>
      <c r="J64" s="37">
        <f>E64/E67</f>
        <v>7.6923076923076913E-2</v>
      </c>
      <c r="K64" s="37">
        <f>SUM(H64:J64)</f>
        <v>0.31846897064288371</v>
      </c>
      <c r="L64" s="2">
        <f>K64/C69</f>
        <v>0.1061563235476279</v>
      </c>
      <c r="M64" s="24"/>
      <c r="N64" s="94"/>
      <c r="O64" s="58" t="s">
        <v>17</v>
      </c>
      <c r="P64" s="56" t="s">
        <v>78</v>
      </c>
      <c r="Q64" s="18"/>
      <c r="R64" s="17" t="s">
        <v>26</v>
      </c>
      <c r="S64" s="35" t="s">
        <v>1</v>
      </c>
      <c r="T64" s="35" t="s">
        <v>2</v>
      </c>
      <c r="U64" s="35" t="s">
        <v>3</v>
      </c>
      <c r="V64" s="13"/>
      <c r="W64" s="32" t="s">
        <v>26</v>
      </c>
      <c r="X64" s="97" t="s">
        <v>53</v>
      </c>
      <c r="Y64" s="176"/>
      <c r="Z64" s="35" t="s">
        <v>32</v>
      </c>
      <c r="AA64" s="98" t="s">
        <v>47</v>
      </c>
      <c r="AB64" s="178" t="s">
        <v>43</v>
      </c>
      <c r="AC64" s="180"/>
      <c r="AD64" s="4"/>
      <c r="AE64" s="10" t="s">
        <v>26</v>
      </c>
      <c r="AF64" s="35" t="s">
        <v>35</v>
      </c>
      <c r="AG64" s="35" t="s">
        <v>36</v>
      </c>
      <c r="AH64" s="35" t="s">
        <v>37</v>
      </c>
      <c r="AI64" s="35" t="s">
        <v>97</v>
      </c>
      <c r="AJ64" s="35" t="s">
        <v>98</v>
      </c>
      <c r="AK64" s="4"/>
      <c r="AL64" s="10" t="s">
        <v>26</v>
      </c>
      <c r="AM64" s="97" t="s">
        <v>53</v>
      </c>
      <c r="AN64" s="176"/>
      <c r="AO64" s="10" t="s">
        <v>28</v>
      </c>
      <c r="AP64" s="10" t="s">
        <v>47</v>
      </c>
      <c r="AQ64" s="181" t="s">
        <v>43</v>
      </c>
      <c r="AR64" s="182"/>
      <c r="AS64" s="4"/>
      <c r="AT64" s="35" t="s">
        <v>26</v>
      </c>
      <c r="AU64" s="97" t="s">
        <v>53</v>
      </c>
      <c r="AV64" s="36"/>
      <c r="AW64" s="98" t="s">
        <v>26</v>
      </c>
      <c r="AX64" s="98" t="s">
        <v>50</v>
      </c>
      <c r="AY64" s="50"/>
    </row>
    <row r="65" spans="1:51">
      <c r="A65" s="258"/>
      <c r="B65" s="35" t="s">
        <v>2</v>
      </c>
      <c r="C65" s="37">
        <v>5</v>
      </c>
      <c r="D65" s="2">
        <v>1</v>
      </c>
      <c r="E65" s="37">
        <v>3</v>
      </c>
      <c r="F65" s="170"/>
      <c r="G65" s="35" t="s">
        <v>2</v>
      </c>
      <c r="H65" s="37">
        <f>C65/C67</f>
        <v>0.55555555555555558</v>
      </c>
      <c r="I65" s="38">
        <f>D65/D67</f>
        <v>0.65217391304347827</v>
      </c>
      <c r="J65" s="37">
        <f>E65/E67</f>
        <v>0.69230769230769218</v>
      </c>
      <c r="K65" s="37">
        <f>SUM(H65:J65)</f>
        <v>1.9000371609067259</v>
      </c>
      <c r="L65" s="2">
        <f>K65/C69</f>
        <v>0.63334572030224201</v>
      </c>
      <c r="M65" s="24"/>
      <c r="N65" s="94"/>
      <c r="O65" s="58" t="s">
        <v>18</v>
      </c>
      <c r="P65" s="56" t="s">
        <v>77</v>
      </c>
      <c r="Q65" s="18"/>
      <c r="R65" s="11" t="s">
        <v>17</v>
      </c>
      <c r="S65" s="9">
        <v>1</v>
      </c>
      <c r="T65" s="9">
        <v>-0.5</v>
      </c>
      <c r="U65" s="9">
        <v>0</v>
      </c>
      <c r="V65" s="3"/>
      <c r="W65" s="11" t="s">
        <v>17</v>
      </c>
      <c r="X65" s="1">
        <f>(S65*L64)+(T65*L65)+(U65*L66)</f>
        <v>-0.21051653660349312</v>
      </c>
      <c r="Y65" s="176"/>
      <c r="Z65" s="15" t="s">
        <v>34</v>
      </c>
      <c r="AA65" s="15">
        <v>2</v>
      </c>
      <c r="AB65" s="15">
        <f>1/(1+AA65)</f>
        <v>0.33333333333333331</v>
      </c>
      <c r="AC65" s="15"/>
      <c r="AD65" s="4"/>
      <c r="AE65" s="11" t="s">
        <v>17</v>
      </c>
      <c r="AF65" s="28">
        <v>1</v>
      </c>
      <c r="AG65" s="28">
        <v>0</v>
      </c>
      <c r="AH65" s="28">
        <v>0</v>
      </c>
      <c r="AI65" s="28">
        <v>0</v>
      </c>
      <c r="AJ65" s="28">
        <v>1</v>
      </c>
      <c r="AK65" s="4"/>
      <c r="AL65" s="11" t="s">
        <v>17</v>
      </c>
      <c r="AM65" s="1">
        <f>(AF65*AC66)+(AG65*AC67)+(AC68*AH65)+(AI65*AC70)+(AC71*AJ65)</f>
        <v>0.83333333333333326</v>
      </c>
      <c r="AN65" s="176"/>
      <c r="AO65" s="15" t="s">
        <v>29</v>
      </c>
      <c r="AP65" s="15">
        <v>1</v>
      </c>
      <c r="AQ65" s="15">
        <f>1/(1+AP65)</f>
        <v>0.5</v>
      </c>
      <c r="AR65" s="15"/>
      <c r="AS65" s="4"/>
      <c r="AT65" s="11" t="s">
        <v>17</v>
      </c>
      <c r="AU65" s="1">
        <f>AR66</f>
        <v>0.5</v>
      </c>
      <c r="AV65" s="36"/>
      <c r="AW65" s="40" t="s">
        <v>63</v>
      </c>
      <c r="AX65" s="40">
        <v>0</v>
      </c>
      <c r="AY65" s="50"/>
    </row>
    <row r="66" spans="1:51" ht="30">
      <c r="A66" s="258"/>
      <c r="B66" s="35" t="s">
        <v>3</v>
      </c>
      <c r="C66" s="37">
        <v>3</v>
      </c>
      <c r="D66" s="37">
        <f>1/E65</f>
        <v>0.33333333333333331</v>
      </c>
      <c r="E66" s="2">
        <v>1</v>
      </c>
      <c r="F66" s="170"/>
      <c r="G66" s="35" t="s">
        <v>3</v>
      </c>
      <c r="H66" s="37">
        <f>C66/C67</f>
        <v>0.33333333333333331</v>
      </c>
      <c r="I66" s="37">
        <f>D66/D67</f>
        <v>0.21739130434782608</v>
      </c>
      <c r="J66" s="38">
        <f>E66/E67</f>
        <v>0.23076923076923073</v>
      </c>
      <c r="K66" s="37">
        <f>SUM(H66:J66)</f>
        <v>0.78149386845039015</v>
      </c>
      <c r="L66" s="2">
        <f>K66/C69</f>
        <v>0.26049795615013005</v>
      </c>
      <c r="M66" s="24"/>
      <c r="N66" s="94"/>
      <c r="O66" s="58" t="s">
        <v>20</v>
      </c>
      <c r="P66" s="56" t="s">
        <v>80</v>
      </c>
      <c r="Q66" s="18"/>
      <c r="R66" s="11" t="s">
        <v>18</v>
      </c>
      <c r="S66" s="9">
        <v>-0.5</v>
      </c>
      <c r="T66" s="9">
        <v>1</v>
      </c>
      <c r="U66" s="9">
        <v>0</v>
      </c>
      <c r="V66" s="19"/>
      <c r="W66" s="11" t="s">
        <v>18</v>
      </c>
      <c r="X66" s="1">
        <f>(S66*L64)+(T66*L65)+(U66*L66)</f>
        <v>0.58026755852842804</v>
      </c>
      <c r="Y66" s="176"/>
      <c r="Z66" s="16" t="s">
        <v>35</v>
      </c>
      <c r="AA66" s="16" t="s">
        <v>44</v>
      </c>
      <c r="AB66" s="16">
        <v>1</v>
      </c>
      <c r="AC66" s="16">
        <f>AB66*AB65</f>
        <v>0.33333333333333331</v>
      </c>
      <c r="AD66" s="4"/>
      <c r="AE66" s="11" t="s">
        <v>18</v>
      </c>
      <c r="AF66" s="28">
        <v>-1</v>
      </c>
      <c r="AG66" s="28">
        <v>0</v>
      </c>
      <c r="AH66" s="28">
        <v>1</v>
      </c>
      <c r="AI66" s="28">
        <v>0</v>
      </c>
      <c r="AJ66" s="28">
        <v>-1</v>
      </c>
      <c r="AK66" s="4"/>
      <c r="AL66" s="11" t="s">
        <v>18</v>
      </c>
      <c r="AM66" s="1">
        <f>(AF66*AC66)+(AG66*AC67)+(AC68*AH66)+(AI66*AC70)+(AC71*AJ66)</f>
        <v>-0.5</v>
      </c>
      <c r="AN66" s="176"/>
      <c r="AO66" s="16" t="s">
        <v>45</v>
      </c>
      <c r="AP66" s="16" t="s">
        <v>44</v>
      </c>
      <c r="AQ66" s="16">
        <v>1</v>
      </c>
      <c r="AR66" s="16">
        <f>AQ66*AQ65</f>
        <v>0.5</v>
      </c>
      <c r="AS66" s="4"/>
      <c r="AT66" s="11" t="s">
        <v>18</v>
      </c>
      <c r="AU66" s="1">
        <f>AR67</f>
        <v>0.5</v>
      </c>
      <c r="AV66" s="36"/>
      <c r="AW66" s="40" t="s">
        <v>16</v>
      </c>
      <c r="AX66" s="41">
        <v>0</v>
      </c>
      <c r="AY66" s="50"/>
    </row>
    <row r="67" spans="1:51">
      <c r="A67" s="258"/>
      <c r="B67" s="97" t="s">
        <v>4</v>
      </c>
      <c r="C67" s="39">
        <f>SUM(C64:C66)</f>
        <v>9</v>
      </c>
      <c r="D67" s="39">
        <f>SUM(D64:D66)</f>
        <v>1.5333333333333332</v>
      </c>
      <c r="E67" s="39">
        <f>SUM(E64:E66)</f>
        <v>4.3333333333333339</v>
      </c>
      <c r="F67" s="170"/>
      <c r="G67" s="97" t="s">
        <v>4</v>
      </c>
      <c r="H67" s="39">
        <f>SUM(H64:H66)</f>
        <v>1</v>
      </c>
      <c r="I67" s="39">
        <f>SUM(I64:I66)</f>
        <v>1</v>
      </c>
      <c r="J67" s="39">
        <f>SUM(J64:J66)</f>
        <v>0.99999999999999978</v>
      </c>
      <c r="K67" s="39">
        <f>SUM(K64:K66)</f>
        <v>2.9999999999999996</v>
      </c>
      <c r="L67" s="39">
        <f>SUM(L64:L66)</f>
        <v>1</v>
      </c>
      <c r="M67" s="25"/>
      <c r="N67" s="94"/>
      <c r="O67" s="58" t="s">
        <v>21</v>
      </c>
      <c r="P67" s="56" t="s">
        <v>81</v>
      </c>
      <c r="Q67" s="18"/>
      <c r="R67" s="11" t="s">
        <v>20</v>
      </c>
      <c r="S67" s="9">
        <v>0</v>
      </c>
      <c r="T67" s="9">
        <v>0.5</v>
      </c>
      <c r="U67" s="9">
        <v>0</v>
      </c>
      <c r="V67" s="19"/>
      <c r="W67" s="11" t="s">
        <v>20</v>
      </c>
      <c r="X67" s="1">
        <f>(S67*L64)+(T67*L65)+(U67*L66)</f>
        <v>0.31667286015112101</v>
      </c>
      <c r="Y67" s="176"/>
      <c r="Z67" s="16" t="s">
        <v>36</v>
      </c>
      <c r="AA67" s="16" t="s">
        <v>44</v>
      </c>
      <c r="AB67" s="16">
        <v>1</v>
      </c>
      <c r="AC67" s="16">
        <f>AB67*AB65</f>
        <v>0.33333333333333331</v>
      </c>
      <c r="AD67" s="4"/>
      <c r="AE67" s="11" t="s">
        <v>20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4"/>
      <c r="AL67" s="11" t="s">
        <v>20</v>
      </c>
      <c r="AM67" s="1">
        <f>(AF67*AC66)+(AG67*AC67)+(AH67*AC68)+(AI67*AC70)+(AJ67*AC71)</f>
        <v>0</v>
      </c>
      <c r="AN67" s="176"/>
      <c r="AO67" s="16" t="s">
        <v>58</v>
      </c>
      <c r="AP67" s="16" t="s">
        <v>44</v>
      </c>
      <c r="AQ67" s="16">
        <v>1</v>
      </c>
      <c r="AR67" s="16">
        <f>AQ67*AQ65</f>
        <v>0.5</v>
      </c>
      <c r="AS67" s="4"/>
      <c r="AT67" s="11" t="s">
        <v>20</v>
      </c>
      <c r="AU67" s="1">
        <f>AR69</f>
        <v>0.33333333333333331</v>
      </c>
      <c r="AV67" s="36"/>
      <c r="AW67" s="42" t="s">
        <v>17</v>
      </c>
      <c r="AX67" s="42">
        <f>X65+AM65+AU65</f>
        <v>1.1228167967298401</v>
      </c>
      <c r="AY67" s="50"/>
    </row>
    <row r="68" spans="1:51" ht="45">
      <c r="A68" s="258"/>
      <c r="B68" s="54"/>
      <c r="C68" s="54"/>
      <c r="D68" s="54"/>
      <c r="E68" s="54"/>
      <c r="F68" s="54"/>
      <c r="G68" s="54"/>
      <c r="H68" s="54"/>
      <c r="I68" s="54"/>
      <c r="J68" s="54"/>
      <c r="M68" s="47"/>
      <c r="N68" s="94"/>
      <c r="O68" s="58" t="s">
        <v>23</v>
      </c>
      <c r="P68" s="56" t="s">
        <v>83</v>
      </c>
      <c r="Q68" s="4"/>
      <c r="R68" s="11" t="s">
        <v>21</v>
      </c>
      <c r="S68" s="9">
        <v>0</v>
      </c>
      <c r="T68" s="9">
        <v>-0.5</v>
      </c>
      <c r="U68" s="9">
        <v>0</v>
      </c>
      <c r="V68" s="19"/>
      <c r="W68" s="11" t="s">
        <v>21</v>
      </c>
      <c r="X68" s="1">
        <f>(S68*L64)+(T68*L65)+(U68*L66)</f>
        <v>-0.31667286015112101</v>
      </c>
      <c r="Y68" s="176"/>
      <c r="Z68" s="16" t="s">
        <v>37</v>
      </c>
      <c r="AA68" s="16" t="s">
        <v>44</v>
      </c>
      <c r="AB68" s="16">
        <v>1</v>
      </c>
      <c r="AC68" s="16">
        <f>AB68*AB65</f>
        <v>0.33333333333333331</v>
      </c>
      <c r="AD68" s="4"/>
      <c r="AE68" s="11" t="s">
        <v>21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4"/>
      <c r="AL68" s="11" t="s">
        <v>21</v>
      </c>
      <c r="AM68" s="1">
        <f>(AF68*AC66)+(AG68*AC67)+(AH68*AC68)+(AI68*AC70)+(AJ68*AC71)</f>
        <v>0</v>
      </c>
      <c r="AN68" s="176"/>
      <c r="AO68" s="15" t="s">
        <v>30</v>
      </c>
      <c r="AP68" s="15">
        <v>2</v>
      </c>
      <c r="AQ68" s="15">
        <f>1/(1+AP68)</f>
        <v>0.33333333333333331</v>
      </c>
      <c r="AR68" s="15"/>
      <c r="AS68" s="4"/>
      <c r="AT68" s="11" t="s">
        <v>21</v>
      </c>
      <c r="AU68" s="1">
        <f>AR70</f>
        <v>0.33333333333333331</v>
      </c>
      <c r="AV68" s="36"/>
      <c r="AW68" s="42" t="s">
        <v>18</v>
      </c>
      <c r="AX68" s="42">
        <f>X66+AM66++AU66</f>
        <v>0.58026755852842804</v>
      </c>
      <c r="AY68" s="50"/>
    </row>
    <row r="69" spans="1:51" ht="30">
      <c r="A69" s="258"/>
      <c r="B69" s="98" t="s">
        <v>6</v>
      </c>
      <c r="C69" s="35">
        <v>3</v>
      </c>
      <c r="D69" s="4"/>
      <c r="E69" s="4"/>
      <c r="F69" s="4"/>
      <c r="G69" s="4"/>
      <c r="H69" s="4"/>
      <c r="I69" s="4"/>
      <c r="J69" s="4"/>
      <c r="M69" s="4"/>
      <c r="N69" s="94"/>
      <c r="O69" s="58" t="s">
        <v>24</v>
      </c>
      <c r="P69" s="56" t="s">
        <v>84</v>
      </c>
      <c r="Q69" s="4"/>
      <c r="R69" s="11" t="s">
        <v>23</v>
      </c>
      <c r="S69" s="9">
        <v>1</v>
      </c>
      <c r="T69" s="9">
        <v>0</v>
      </c>
      <c r="U69" s="9">
        <v>-0.5</v>
      </c>
      <c r="V69" s="19"/>
      <c r="W69" s="11" t="s">
        <v>23</v>
      </c>
      <c r="X69" s="1">
        <f>(S69*L64)+(T69*L65)+(U69*L66)</f>
        <v>-2.4092654527437127E-2</v>
      </c>
      <c r="Y69" s="176"/>
      <c r="Z69" s="31" t="s">
        <v>96</v>
      </c>
      <c r="AA69" s="31">
        <v>1</v>
      </c>
      <c r="AB69" s="31">
        <f>1/(1+AA69)</f>
        <v>0.5</v>
      </c>
      <c r="AC69" s="31"/>
      <c r="AD69" s="4"/>
      <c r="AE69" s="11" t="s">
        <v>23</v>
      </c>
      <c r="AF69" s="28">
        <v>1</v>
      </c>
      <c r="AG69" s="28">
        <v>0</v>
      </c>
      <c r="AH69" s="28">
        <v>0</v>
      </c>
      <c r="AI69" s="28">
        <v>0</v>
      </c>
      <c r="AJ69" s="28">
        <v>1</v>
      </c>
      <c r="AK69" s="4"/>
      <c r="AL69" s="11" t="s">
        <v>23</v>
      </c>
      <c r="AM69" s="1">
        <f>(AC66*AF69)+(AG69*AC67)+(AC68*AH69)+(AI69*AC70)+(AC71*AJ69)</f>
        <v>0.83333333333333326</v>
      </c>
      <c r="AN69" s="176"/>
      <c r="AO69" s="16" t="s">
        <v>59</v>
      </c>
      <c r="AP69" s="16" t="s">
        <v>44</v>
      </c>
      <c r="AQ69" s="16">
        <v>1</v>
      </c>
      <c r="AR69" s="16">
        <f>AQ69*AQ68</f>
        <v>0.33333333333333331</v>
      </c>
      <c r="AS69" s="4"/>
      <c r="AT69" s="11" t="s">
        <v>23</v>
      </c>
      <c r="AU69" s="1">
        <f>AR72</f>
        <v>0.25</v>
      </c>
      <c r="AV69" s="36"/>
      <c r="AW69" s="41" t="s">
        <v>19</v>
      </c>
      <c r="AX69" s="41">
        <v>0</v>
      </c>
      <c r="AY69" s="50"/>
    </row>
    <row r="70" spans="1:51">
      <c r="A70" s="258"/>
      <c r="B70" s="53"/>
      <c r="C70" s="53"/>
      <c r="D70" s="53"/>
      <c r="E70" s="53"/>
      <c r="F70" s="53"/>
      <c r="G70" s="53"/>
      <c r="H70" s="53"/>
      <c r="I70" s="53"/>
      <c r="J70" s="53"/>
      <c r="M70" s="26"/>
      <c r="N70" s="94"/>
      <c r="O70" s="4"/>
      <c r="P70" s="4"/>
      <c r="Q70" s="4"/>
      <c r="R70" s="11" t="s">
        <v>24</v>
      </c>
      <c r="S70" s="9">
        <v>-0.5</v>
      </c>
      <c r="T70" s="9">
        <v>0</v>
      </c>
      <c r="U70" s="9">
        <v>1</v>
      </c>
      <c r="V70" s="19"/>
      <c r="W70" s="11" t="s">
        <v>24</v>
      </c>
      <c r="X70" s="1">
        <f>(S70*L64)+(T70*67)+(U70*L66)</f>
        <v>0.20741979437631611</v>
      </c>
      <c r="Y70" s="176"/>
      <c r="Z70" s="16" t="s">
        <v>97</v>
      </c>
      <c r="AA70" s="16" t="s">
        <v>44</v>
      </c>
      <c r="AB70" s="16">
        <v>1</v>
      </c>
      <c r="AC70" s="16">
        <f>AB70*AB69</f>
        <v>0.5</v>
      </c>
      <c r="AD70" s="4"/>
      <c r="AE70" s="11" t="s">
        <v>24</v>
      </c>
      <c r="AF70" s="28">
        <v>-1</v>
      </c>
      <c r="AG70" s="28">
        <v>0</v>
      </c>
      <c r="AH70" s="28">
        <v>0</v>
      </c>
      <c r="AI70" s="28">
        <v>0</v>
      </c>
      <c r="AJ70" s="28">
        <v>-1</v>
      </c>
      <c r="AK70" s="4"/>
      <c r="AL70" s="11" t="s">
        <v>24</v>
      </c>
      <c r="AM70" s="1">
        <f>(AC66*AF70)+(AC67*AG70)+(AC68*AH70)+(AI70*AC70)+(AC71*AJ70)</f>
        <v>-0.83333333333333326</v>
      </c>
      <c r="AN70" s="176"/>
      <c r="AO70" s="16" t="s">
        <v>60</v>
      </c>
      <c r="AP70" s="16" t="s">
        <v>44</v>
      </c>
      <c r="AQ70" s="16">
        <v>1</v>
      </c>
      <c r="AR70" s="16">
        <f>AQ70*AQ68</f>
        <v>0.33333333333333331</v>
      </c>
      <c r="AS70" s="4"/>
      <c r="AT70" s="11" t="s">
        <v>24</v>
      </c>
      <c r="AU70" s="1">
        <f>AR73</f>
        <v>0.25</v>
      </c>
      <c r="AV70" s="36"/>
      <c r="AW70" s="42" t="s">
        <v>20</v>
      </c>
      <c r="AX70" s="42">
        <f>X67+AM67+AU67</f>
        <v>0.65000619348445432</v>
      </c>
      <c r="AY70" s="50"/>
    </row>
    <row r="71" spans="1:51">
      <c r="A71" s="258"/>
      <c r="B71" s="183" t="s">
        <v>14</v>
      </c>
      <c r="C71" s="183"/>
      <c r="D71" s="4"/>
      <c r="E71" s="35" t="s">
        <v>38</v>
      </c>
      <c r="F71" s="35" t="s">
        <v>39</v>
      </c>
      <c r="G71" s="35" t="s">
        <v>40</v>
      </c>
      <c r="H71" s="10" t="s">
        <v>41</v>
      </c>
      <c r="I71" s="10" t="s">
        <v>42</v>
      </c>
      <c r="J71" s="4"/>
      <c r="M71" s="4"/>
      <c r="N71" s="94"/>
      <c r="O71" s="156" t="s">
        <v>112</v>
      </c>
      <c r="P71" s="157"/>
      <c r="Q71" s="4"/>
      <c r="R71" s="33"/>
      <c r="S71" s="25"/>
      <c r="T71" s="25"/>
      <c r="U71" s="25"/>
      <c r="V71" s="30"/>
      <c r="W71" s="29"/>
      <c r="X71" s="29"/>
      <c r="Y71" s="176"/>
      <c r="Z71" s="16" t="s">
        <v>98</v>
      </c>
      <c r="AA71" s="16" t="s">
        <v>44</v>
      </c>
      <c r="AB71" s="16">
        <v>1</v>
      </c>
      <c r="AC71" s="16">
        <f>AB71*AB69</f>
        <v>0.5</v>
      </c>
      <c r="AD71" s="4"/>
      <c r="AE71" s="29"/>
      <c r="AF71" s="25"/>
      <c r="AG71" s="25"/>
      <c r="AH71" s="25"/>
      <c r="AI71" s="25"/>
      <c r="AJ71" s="25"/>
      <c r="AK71" s="4"/>
      <c r="AL71" s="29"/>
      <c r="AM71" s="29"/>
      <c r="AN71" s="176"/>
      <c r="AO71" s="15" t="s">
        <v>31</v>
      </c>
      <c r="AP71" s="15">
        <v>3</v>
      </c>
      <c r="AQ71" s="15">
        <f>1/(1+AP71)</f>
        <v>0.25</v>
      </c>
      <c r="AR71" s="15"/>
      <c r="AS71" s="4"/>
      <c r="AT71" s="29"/>
      <c r="AU71" s="29"/>
      <c r="AV71" s="46"/>
      <c r="AW71" s="42" t="s">
        <v>21</v>
      </c>
      <c r="AX71" s="42">
        <f>X68+AM68+AU68</f>
        <v>1.666047318221231E-2</v>
      </c>
      <c r="AY71" s="50"/>
    </row>
    <row r="72" spans="1:51" ht="30">
      <c r="A72" s="258"/>
      <c r="B72" s="98" t="s">
        <v>7</v>
      </c>
      <c r="C72" s="76">
        <f>SUM(L64*C67,L65*D67,L66*E67)</f>
        <v>3.0553614930426525</v>
      </c>
      <c r="D72" s="4"/>
      <c r="E72" s="35">
        <v>1</v>
      </c>
      <c r="F72" s="35">
        <v>3</v>
      </c>
      <c r="G72" s="35">
        <v>5</v>
      </c>
      <c r="H72" s="35">
        <v>7</v>
      </c>
      <c r="I72" s="35">
        <v>9</v>
      </c>
      <c r="J72" s="4"/>
      <c r="M72" s="4"/>
      <c r="N72" s="94"/>
      <c r="O72" s="57" t="s">
        <v>99</v>
      </c>
      <c r="P72" s="56" t="s">
        <v>102</v>
      </c>
      <c r="Q72" s="4"/>
      <c r="R72" s="33"/>
      <c r="S72" s="25"/>
      <c r="T72" s="25"/>
      <c r="U72" s="25"/>
      <c r="V72" s="30"/>
      <c r="W72" s="29"/>
      <c r="X72" s="29"/>
      <c r="Y72" s="176"/>
      <c r="Z72" s="30"/>
      <c r="AA72" s="30"/>
      <c r="AB72" s="30"/>
      <c r="AC72" s="30"/>
      <c r="AD72" s="4"/>
      <c r="AE72" s="29"/>
      <c r="AF72" s="25"/>
      <c r="AG72" s="25"/>
      <c r="AH72" s="25"/>
      <c r="AI72" s="25"/>
      <c r="AJ72" s="25"/>
      <c r="AK72" s="4"/>
      <c r="AL72" s="156" t="s">
        <v>115</v>
      </c>
      <c r="AM72" s="157"/>
      <c r="AN72" s="176"/>
      <c r="AO72" s="16" t="s">
        <v>61</v>
      </c>
      <c r="AP72" s="16" t="s">
        <v>44</v>
      </c>
      <c r="AQ72" s="16">
        <v>1</v>
      </c>
      <c r="AR72" s="16">
        <f>AQ72*AQ71</f>
        <v>0.25</v>
      </c>
      <c r="AS72" s="4"/>
      <c r="AT72" s="29"/>
      <c r="AU72" s="29"/>
      <c r="AV72" s="46"/>
      <c r="AW72" s="41" t="s">
        <v>22</v>
      </c>
      <c r="AX72" s="41">
        <v>0</v>
      </c>
      <c r="AY72" s="50"/>
    </row>
    <row r="73" spans="1:51" ht="30">
      <c r="A73" s="258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26"/>
      <c r="N73" s="94"/>
      <c r="O73" s="57" t="s">
        <v>100</v>
      </c>
      <c r="P73" s="56" t="s">
        <v>103</v>
      </c>
      <c r="Q73" s="4"/>
      <c r="R73" s="4"/>
      <c r="S73" s="18"/>
      <c r="T73" s="18"/>
      <c r="U73" s="18"/>
      <c r="V73" s="19"/>
      <c r="W73" s="4"/>
      <c r="X73" s="4"/>
      <c r="Y73" s="176"/>
      <c r="Z73" s="30"/>
      <c r="AA73" s="30"/>
      <c r="AB73" s="30"/>
      <c r="AC73" s="30"/>
      <c r="AD73" s="4"/>
      <c r="AE73" s="29"/>
      <c r="AF73" s="25"/>
      <c r="AG73" s="25"/>
      <c r="AH73" s="25"/>
      <c r="AI73" s="25"/>
      <c r="AJ73" s="25"/>
      <c r="AK73" s="4"/>
      <c r="AL73" s="58" t="s">
        <v>34</v>
      </c>
      <c r="AM73" s="56" t="s">
        <v>87</v>
      </c>
      <c r="AN73" s="176"/>
      <c r="AO73" s="16" t="s">
        <v>62</v>
      </c>
      <c r="AP73" s="16" t="s">
        <v>44</v>
      </c>
      <c r="AQ73" s="16">
        <v>1</v>
      </c>
      <c r="AR73" s="16">
        <f>AQ73*AQ71</f>
        <v>0.25</v>
      </c>
      <c r="AS73" s="4"/>
      <c r="AT73" s="29"/>
      <c r="AU73" s="29"/>
      <c r="AV73" s="46"/>
      <c r="AW73" s="42" t="s">
        <v>23</v>
      </c>
      <c r="AX73" s="42">
        <f>X69+AM69+AU69</f>
        <v>1.0592406788058961</v>
      </c>
      <c r="AY73" s="50"/>
    </row>
    <row r="74" spans="1:51" ht="30">
      <c r="A74" s="258"/>
      <c r="B74" s="185" t="s">
        <v>11</v>
      </c>
      <c r="C74" s="186"/>
      <c r="D74" s="6" t="s">
        <v>12</v>
      </c>
      <c r="E74" s="6">
        <v>1</v>
      </c>
      <c r="F74" s="6">
        <v>2</v>
      </c>
      <c r="G74" s="6">
        <v>3</v>
      </c>
      <c r="H74" s="6">
        <v>4</v>
      </c>
      <c r="I74" s="6">
        <v>5</v>
      </c>
      <c r="J74" s="6">
        <v>6</v>
      </c>
      <c r="K74" s="6">
        <v>7</v>
      </c>
      <c r="L74" s="6">
        <v>9</v>
      </c>
      <c r="M74" s="6">
        <v>10</v>
      </c>
      <c r="N74" s="94"/>
      <c r="O74" s="57" t="s">
        <v>101</v>
      </c>
      <c r="P74" s="56" t="s">
        <v>104</v>
      </c>
      <c r="Q74" s="4"/>
      <c r="R74" s="4"/>
      <c r="S74" s="18"/>
      <c r="T74" s="18"/>
      <c r="U74" s="18"/>
      <c r="V74" s="4"/>
      <c r="W74" s="4"/>
      <c r="X74" s="4"/>
      <c r="Y74" s="176"/>
      <c r="AB74" s="30"/>
      <c r="AC74" s="30"/>
      <c r="AD74" s="4"/>
      <c r="AE74" s="29"/>
      <c r="AF74" s="25"/>
      <c r="AG74" s="25"/>
      <c r="AH74" s="25"/>
      <c r="AI74" s="25"/>
      <c r="AJ74" s="25"/>
      <c r="AK74" s="4"/>
      <c r="AL74" s="103" t="s">
        <v>35</v>
      </c>
      <c r="AM74" s="84" t="s">
        <v>88</v>
      </c>
      <c r="AN74" s="176"/>
      <c r="AO74" s="19"/>
      <c r="AP74" s="19"/>
      <c r="AQ74" s="19"/>
      <c r="AR74" s="19"/>
      <c r="AS74" s="4"/>
      <c r="AT74" s="29"/>
      <c r="AU74" s="29"/>
      <c r="AV74" s="46"/>
      <c r="AW74" s="42" t="s">
        <v>24</v>
      </c>
      <c r="AX74" s="42">
        <f>X70+AM70+AU70</f>
        <v>-0.37591353895701718</v>
      </c>
      <c r="AY74" s="50"/>
    </row>
    <row r="75" spans="1:51">
      <c r="A75" s="258"/>
      <c r="B75" s="187"/>
      <c r="C75" s="188"/>
      <c r="D75" s="6" t="s">
        <v>13</v>
      </c>
      <c r="E75" s="35">
        <v>0</v>
      </c>
      <c r="F75" s="35">
        <v>0</v>
      </c>
      <c r="G75" s="35">
        <v>0.57999999999999996</v>
      </c>
      <c r="H75" s="35">
        <v>0.9</v>
      </c>
      <c r="I75" s="35">
        <v>1.1200000000000001</v>
      </c>
      <c r="J75" s="35">
        <v>1.24</v>
      </c>
      <c r="K75" s="35">
        <v>1.32</v>
      </c>
      <c r="L75" s="35">
        <v>1.46</v>
      </c>
      <c r="M75" s="35">
        <v>1.49</v>
      </c>
      <c r="N75" s="94"/>
      <c r="Q75" s="4"/>
      <c r="R75" s="4"/>
      <c r="S75" s="18"/>
      <c r="T75" s="18"/>
      <c r="U75" s="18"/>
      <c r="V75" s="4"/>
      <c r="W75" s="4"/>
      <c r="X75" s="4"/>
      <c r="Y75" s="176"/>
      <c r="AB75" s="30"/>
      <c r="AC75" s="30"/>
      <c r="AD75" s="4"/>
      <c r="AE75" s="29"/>
      <c r="AF75" s="25"/>
      <c r="AG75" s="25"/>
      <c r="AH75" s="25"/>
      <c r="AI75" s="25"/>
      <c r="AJ75" s="25"/>
      <c r="AK75" s="4"/>
      <c r="AL75" s="103" t="s">
        <v>36</v>
      </c>
      <c r="AM75" s="84" t="s">
        <v>89</v>
      </c>
      <c r="AN75" s="176"/>
      <c r="AO75" s="30"/>
      <c r="AP75" s="30"/>
      <c r="AQ75" s="30"/>
      <c r="AR75" s="30"/>
      <c r="AS75" s="4"/>
      <c r="AT75" s="29"/>
      <c r="AU75" s="29"/>
      <c r="AV75" s="46"/>
      <c r="AW75" s="41" t="s">
        <v>25</v>
      </c>
      <c r="AX75" s="41">
        <v>0</v>
      </c>
      <c r="AY75" s="50"/>
    </row>
    <row r="76" spans="1:51">
      <c r="A76" s="258"/>
      <c r="B76" s="189" t="s">
        <v>9</v>
      </c>
      <c r="C76" s="190"/>
      <c r="D76" s="7">
        <v>0.57999999999999996</v>
      </c>
      <c r="E76" s="191"/>
      <c r="F76" s="192"/>
      <c r="G76" s="192"/>
      <c r="H76" s="192"/>
      <c r="I76" s="192"/>
      <c r="J76" s="192"/>
      <c r="K76" s="48"/>
      <c r="L76" s="48"/>
      <c r="M76" s="48"/>
      <c r="N76" s="94"/>
      <c r="Q76" s="4"/>
      <c r="R76" s="4"/>
      <c r="S76" s="18"/>
      <c r="T76" s="18"/>
      <c r="U76" s="18"/>
      <c r="V76" s="4"/>
      <c r="W76" s="4"/>
      <c r="X76" s="4"/>
      <c r="Y76" s="176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103" t="s">
        <v>37</v>
      </c>
      <c r="AM76" s="84" t="s">
        <v>90</v>
      </c>
      <c r="AN76" s="176"/>
      <c r="AO76" s="156" t="s">
        <v>113</v>
      </c>
      <c r="AP76" s="157"/>
      <c r="AQ76" s="4"/>
      <c r="AR76" s="4"/>
      <c r="AS76" s="4"/>
      <c r="AT76" s="4"/>
      <c r="AU76" s="4"/>
      <c r="AV76" s="46"/>
      <c r="AW76" s="4"/>
      <c r="AX76" s="4"/>
      <c r="AY76" s="50"/>
    </row>
    <row r="77" spans="1:51" ht="30">
      <c r="A77" s="258"/>
      <c r="B77" s="52"/>
      <c r="C77" s="52"/>
      <c r="D77" s="52"/>
      <c r="E77" s="52"/>
      <c r="H77" s="52"/>
      <c r="I77" s="52"/>
      <c r="J77" s="52"/>
      <c r="K77" s="52"/>
      <c r="L77" s="52"/>
      <c r="M77" s="47"/>
      <c r="N77" s="94"/>
      <c r="Q77" s="4"/>
      <c r="R77" s="4"/>
      <c r="S77" s="18"/>
      <c r="T77" s="18"/>
      <c r="U77" s="18"/>
      <c r="V77" s="4"/>
      <c r="W77" s="4"/>
      <c r="X77" s="4"/>
      <c r="Y77" s="176"/>
      <c r="Z77" s="4"/>
      <c r="AC77" s="4"/>
      <c r="AD77" s="4"/>
      <c r="AE77" s="4"/>
      <c r="AF77" s="4"/>
      <c r="AG77" s="4"/>
      <c r="AH77" s="4"/>
      <c r="AI77" s="4"/>
      <c r="AJ77" s="4"/>
      <c r="AK77" s="4"/>
      <c r="AL77" s="58" t="s">
        <v>96</v>
      </c>
      <c r="AM77" s="56" t="s">
        <v>91</v>
      </c>
      <c r="AN77" s="176"/>
      <c r="AO77" s="44" t="s">
        <v>29</v>
      </c>
      <c r="AP77" s="44" t="s">
        <v>76</v>
      </c>
      <c r="AQ77" s="4"/>
      <c r="AR77" s="4"/>
      <c r="AS77" s="4"/>
      <c r="AT77" s="4"/>
      <c r="AU77" s="4"/>
      <c r="AV77" s="46"/>
      <c r="AW77" s="4"/>
      <c r="AX77" s="4"/>
      <c r="AY77" s="50"/>
    </row>
    <row r="78" spans="1:51" ht="30">
      <c r="A78" s="258"/>
      <c r="B78" s="161" t="s">
        <v>15</v>
      </c>
      <c r="C78" s="161"/>
      <c r="D78" s="161"/>
      <c r="E78" s="4"/>
      <c r="H78" s="4"/>
      <c r="I78" s="4"/>
      <c r="J78" s="4"/>
      <c r="K78" s="4"/>
      <c r="L78" s="4"/>
      <c r="M78" s="4"/>
      <c r="N78" s="94"/>
      <c r="Q78" s="4"/>
      <c r="R78" s="4"/>
      <c r="S78" s="18"/>
      <c r="T78" s="18"/>
      <c r="U78" s="18"/>
      <c r="V78" s="4"/>
      <c r="W78" s="4"/>
      <c r="X78" s="4"/>
      <c r="Y78" s="176"/>
      <c r="Z78" s="227" t="s">
        <v>182</v>
      </c>
      <c r="AA78" s="228"/>
      <c r="AC78" s="4"/>
      <c r="AD78" s="4"/>
      <c r="AE78" s="4"/>
      <c r="AF78" s="4"/>
      <c r="AG78" s="4"/>
      <c r="AH78" s="4"/>
      <c r="AI78" s="4"/>
      <c r="AJ78" s="4"/>
      <c r="AK78" s="4"/>
      <c r="AL78" s="103" t="s">
        <v>97</v>
      </c>
      <c r="AM78" s="84" t="s">
        <v>92</v>
      </c>
      <c r="AN78" s="176"/>
      <c r="AO78" s="44" t="s">
        <v>30</v>
      </c>
      <c r="AP78" s="44" t="s">
        <v>79</v>
      </c>
      <c r="AQ78" s="4"/>
      <c r="AR78" s="4"/>
      <c r="AS78" s="4"/>
      <c r="AT78" s="4"/>
      <c r="AU78" s="4"/>
      <c r="AV78" s="46"/>
      <c r="AW78" s="4"/>
      <c r="AX78" s="4"/>
      <c r="AY78" s="50"/>
    </row>
    <row r="79" spans="1:51" ht="30">
      <c r="A79" s="258"/>
      <c r="B79" s="5" t="s">
        <v>10</v>
      </c>
      <c r="C79" s="8">
        <f>(C72-3)/3</f>
        <v>1.8453831014217492E-2</v>
      </c>
      <c r="D79" s="77">
        <f>C79*100</f>
        <v>1.8453831014217492</v>
      </c>
      <c r="E79" s="4"/>
      <c r="H79" s="4"/>
      <c r="I79" s="4"/>
      <c r="J79" s="4"/>
      <c r="K79" s="4"/>
      <c r="L79" s="4"/>
      <c r="M79" s="4"/>
      <c r="N79" s="94"/>
      <c r="Q79" s="4"/>
      <c r="R79" s="4"/>
      <c r="S79" s="18"/>
      <c r="T79" s="18"/>
      <c r="U79" s="18"/>
      <c r="V79" s="4"/>
      <c r="W79" s="4"/>
      <c r="X79" s="4"/>
      <c r="Y79" s="176"/>
      <c r="Z79" s="225" t="s">
        <v>269</v>
      </c>
      <c r="AA79" s="226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103" t="s">
        <v>98</v>
      </c>
      <c r="AM79" s="84" t="s">
        <v>93</v>
      </c>
      <c r="AN79" s="176"/>
      <c r="AO79" s="44" t="s">
        <v>31</v>
      </c>
      <c r="AP79" s="44" t="s">
        <v>82</v>
      </c>
      <c r="AQ79" s="4"/>
      <c r="AR79" s="4"/>
      <c r="AS79" s="4"/>
      <c r="AT79" s="4"/>
      <c r="AU79" s="4"/>
      <c r="AV79" s="46"/>
      <c r="AW79" s="4"/>
      <c r="AX79" s="4"/>
      <c r="AY79" s="50"/>
    </row>
    <row r="80" spans="1:51">
      <c r="A80" s="259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96"/>
      <c r="N80" s="49"/>
      <c r="O80" s="96"/>
      <c r="P80" s="96"/>
      <c r="Q80" s="96"/>
      <c r="R80" s="96"/>
      <c r="S80" s="79"/>
      <c r="T80" s="79"/>
      <c r="U80" s="79"/>
      <c r="V80" s="96"/>
      <c r="W80" s="96"/>
      <c r="X80" s="96"/>
      <c r="Y80" s="177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51"/>
    </row>
    <row r="82" spans="1:51" ht="20">
      <c r="A82" s="257"/>
      <c r="B82" s="168" t="s">
        <v>165</v>
      </c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  <c r="AY82" s="169"/>
    </row>
    <row r="83" spans="1:51" ht="20">
      <c r="A83" s="258"/>
      <c r="B83" s="35" t="s">
        <v>0</v>
      </c>
      <c r="C83" s="35" t="s">
        <v>1</v>
      </c>
      <c r="D83" s="35" t="s">
        <v>2</v>
      </c>
      <c r="E83" s="35" t="s">
        <v>3</v>
      </c>
      <c r="F83" s="170" t="s">
        <v>8</v>
      </c>
      <c r="G83" s="35" t="s">
        <v>0</v>
      </c>
      <c r="H83" s="35" t="s">
        <v>1</v>
      </c>
      <c r="I83" s="35" t="s">
        <v>2</v>
      </c>
      <c r="J83" s="35" t="s">
        <v>3</v>
      </c>
      <c r="K83" s="35" t="s">
        <v>4</v>
      </c>
      <c r="L83" s="10" t="s">
        <v>5</v>
      </c>
      <c r="M83" s="23"/>
      <c r="N83" s="94"/>
      <c r="O83" s="156" t="s">
        <v>114</v>
      </c>
      <c r="P83" s="157"/>
      <c r="Q83" s="3"/>
      <c r="R83" s="171" t="s">
        <v>46</v>
      </c>
      <c r="S83" s="172"/>
      <c r="T83" s="172"/>
      <c r="U83" s="173"/>
      <c r="V83" s="3"/>
      <c r="W83" s="174" t="s">
        <v>52</v>
      </c>
      <c r="X83" s="175"/>
      <c r="Y83" s="176"/>
      <c r="Z83" s="178" t="s">
        <v>48</v>
      </c>
      <c r="AA83" s="179"/>
      <c r="AB83" s="179"/>
      <c r="AC83" s="180"/>
      <c r="AD83" s="3"/>
      <c r="AE83" s="178" t="s">
        <v>54</v>
      </c>
      <c r="AF83" s="179"/>
      <c r="AG83" s="179"/>
      <c r="AH83" s="179"/>
      <c r="AI83" s="179"/>
      <c r="AJ83" s="180"/>
      <c r="AK83" s="3"/>
      <c r="AL83" s="174" t="s">
        <v>55</v>
      </c>
      <c r="AM83" s="175"/>
      <c r="AN83" s="176"/>
      <c r="AO83" s="178" t="s">
        <v>49</v>
      </c>
      <c r="AP83" s="179"/>
      <c r="AQ83" s="179"/>
      <c r="AR83" s="180"/>
      <c r="AS83" s="4"/>
      <c r="AT83" s="174" t="s">
        <v>51</v>
      </c>
      <c r="AU83" s="175"/>
      <c r="AV83" s="36"/>
      <c r="AW83" s="174" t="s">
        <v>27</v>
      </c>
      <c r="AX83" s="175"/>
      <c r="AY83" s="50"/>
    </row>
    <row r="84" spans="1:51" ht="30">
      <c r="A84" s="258"/>
      <c r="B84" s="35" t="s">
        <v>1</v>
      </c>
      <c r="C84" s="2">
        <v>1</v>
      </c>
      <c r="D84" s="37">
        <f>1/C85</f>
        <v>0.33333333333333331</v>
      </c>
      <c r="E84" s="37">
        <f>1/C86</f>
        <v>0.14285714285714285</v>
      </c>
      <c r="F84" s="170"/>
      <c r="G84" s="35" t="s">
        <v>1</v>
      </c>
      <c r="H84" s="38">
        <f>C84/C87</f>
        <v>9.0909090909090912E-2</v>
      </c>
      <c r="I84" s="37">
        <f>D84/D87</f>
        <v>5.2631578947368418E-2</v>
      </c>
      <c r="J84" s="37">
        <f>E84/E87</f>
        <v>0.10638297872340424</v>
      </c>
      <c r="K84" s="37">
        <f>SUM(H84:J84)</f>
        <v>0.24992364857986357</v>
      </c>
      <c r="L84" s="2">
        <f>K84/C89</f>
        <v>8.3307882859954524E-2</v>
      </c>
      <c r="M84" s="24"/>
      <c r="N84" s="94"/>
      <c r="O84" s="58" t="s">
        <v>17</v>
      </c>
      <c r="P84" s="56" t="s">
        <v>78</v>
      </c>
      <c r="Q84" s="18"/>
      <c r="R84" s="17" t="s">
        <v>26</v>
      </c>
      <c r="S84" s="35" t="s">
        <v>1</v>
      </c>
      <c r="T84" s="35" t="s">
        <v>2</v>
      </c>
      <c r="U84" s="35" t="s">
        <v>3</v>
      </c>
      <c r="V84" s="13"/>
      <c r="W84" s="32" t="s">
        <v>26</v>
      </c>
      <c r="X84" s="97" t="s">
        <v>53</v>
      </c>
      <c r="Y84" s="176"/>
      <c r="Z84" s="35" t="s">
        <v>32</v>
      </c>
      <c r="AA84" s="98" t="s">
        <v>47</v>
      </c>
      <c r="AB84" s="178" t="s">
        <v>43</v>
      </c>
      <c r="AC84" s="180"/>
      <c r="AD84" s="4"/>
      <c r="AE84" s="10" t="s">
        <v>26</v>
      </c>
      <c r="AF84" s="35" t="s">
        <v>35</v>
      </c>
      <c r="AG84" s="35" t="s">
        <v>36</v>
      </c>
      <c r="AH84" s="35" t="s">
        <v>37</v>
      </c>
      <c r="AI84" s="35" t="s">
        <v>97</v>
      </c>
      <c r="AJ84" s="35" t="s">
        <v>98</v>
      </c>
      <c r="AK84" s="4"/>
      <c r="AL84" s="10" t="s">
        <v>26</v>
      </c>
      <c r="AM84" s="97" t="s">
        <v>53</v>
      </c>
      <c r="AN84" s="176"/>
      <c r="AO84" s="10" t="s">
        <v>28</v>
      </c>
      <c r="AP84" s="10" t="s">
        <v>47</v>
      </c>
      <c r="AQ84" s="181" t="s">
        <v>43</v>
      </c>
      <c r="AR84" s="182"/>
      <c r="AS84" s="4"/>
      <c r="AT84" s="35" t="s">
        <v>26</v>
      </c>
      <c r="AU84" s="97" t="s">
        <v>53</v>
      </c>
      <c r="AV84" s="36"/>
      <c r="AW84" s="98" t="s">
        <v>26</v>
      </c>
      <c r="AX84" s="98" t="s">
        <v>50</v>
      </c>
      <c r="AY84" s="50"/>
    </row>
    <row r="85" spans="1:51">
      <c r="A85" s="258"/>
      <c r="B85" s="35" t="s">
        <v>2</v>
      </c>
      <c r="C85" s="37">
        <v>3</v>
      </c>
      <c r="D85" s="2">
        <v>1</v>
      </c>
      <c r="E85" s="37">
        <f>1/D86</f>
        <v>0.2</v>
      </c>
      <c r="F85" s="170"/>
      <c r="G85" s="35" t="s">
        <v>2</v>
      </c>
      <c r="H85" s="37">
        <f>C85/C87</f>
        <v>0.27272727272727271</v>
      </c>
      <c r="I85" s="38">
        <f>D85/D87</f>
        <v>0.15789473684210528</v>
      </c>
      <c r="J85" s="37">
        <f>E85/E87</f>
        <v>0.14893617021276595</v>
      </c>
      <c r="K85" s="37">
        <f>SUM(H85:J85)</f>
        <v>0.57955817978214397</v>
      </c>
      <c r="L85" s="2">
        <f>K85/C89</f>
        <v>0.19318605992738133</v>
      </c>
      <c r="M85" s="24"/>
      <c r="N85" s="94"/>
      <c r="O85" s="58" t="s">
        <v>18</v>
      </c>
      <c r="P85" s="56" t="s">
        <v>77</v>
      </c>
      <c r="Q85" s="18"/>
      <c r="R85" s="11" t="s">
        <v>17</v>
      </c>
      <c r="S85" s="9">
        <v>1</v>
      </c>
      <c r="T85" s="9">
        <v>-0.5</v>
      </c>
      <c r="U85" s="9">
        <v>0</v>
      </c>
      <c r="V85" s="3"/>
      <c r="W85" s="11" t="s">
        <v>17</v>
      </c>
      <c r="X85" s="1">
        <f>(S85*L84)+(T85*L85)+(U85*L86)</f>
        <v>-1.3285147103736142E-2</v>
      </c>
      <c r="Y85" s="176"/>
      <c r="Z85" s="15" t="s">
        <v>34</v>
      </c>
      <c r="AA85" s="15">
        <v>2</v>
      </c>
      <c r="AB85" s="15">
        <f>1/(1+AA85)</f>
        <v>0.33333333333333331</v>
      </c>
      <c r="AC85" s="15"/>
      <c r="AD85" s="4"/>
      <c r="AE85" s="11" t="s">
        <v>17</v>
      </c>
      <c r="AF85" s="28">
        <v>1</v>
      </c>
      <c r="AG85" s="28">
        <v>0</v>
      </c>
      <c r="AH85" s="28">
        <v>0</v>
      </c>
      <c r="AI85" s="28">
        <v>0</v>
      </c>
      <c r="AJ85" s="28">
        <v>1</v>
      </c>
      <c r="AK85" s="4"/>
      <c r="AL85" s="11" t="s">
        <v>17</v>
      </c>
      <c r="AM85" s="1">
        <f>(AF85*AC86)+(AG85*AC87)+(AC88*AH85)+(AI85*AC90)+(AC91*AJ85)</f>
        <v>0.83333333333333326</v>
      </c>
      <c r="AN85" s="176"/>
      <c r="AO85" s="15" t="s">
        <v>29</v>
      </c>
      <c r="AP85" s="15">
        <v>1</v>
      </c>
      <c r="AQ85" s="15">
        <f>1/(1+AP85)</f>
        <v>0.5</v>
      </c>
      <c r="AR85" s="15"/>
      <c r="AS85" s="4"/>
      <c r="AT85" s="11" t="s">
        <v>17</v>
      </c>
      <c r="AU85" s="1">
        <f>AR86</f>
        <v>0.5</v>
      </c>
      <c r="AV85" s="36"/>
      <c r="AW85" s="40" t="s">
        <v>63</v>
      </c>
      <c r="AX85" s="40">
        <v>0</v>
      </c>
      <c r="AY85" s="50"/>
    </row>
    <row r="86" spans="1:51" ht="30">
      <c r="A86" s="258"/>
      <c r="B86" s="35" t="s">
        <v>3</v>
      </c>
      <c r="C86" s="37">
        <v>7</v>
      </c>
      <c r="D86" s="37">
        <v>5</v>
      </c>
      <c r="E86" s="2">
        <v>1</v>
      </c>
      <c r="F86" s="170"/>
      <c r="G86" s="35" t="s">
        <v>3</v>
      </c>
      <c r="H86" s="37">
        <f>C86/C87</f>
        <v>0.63636363636363635</v>
      </c>
      <c r="I86" s="37">
        <f>D86/D87</f>
        <v>0.78947368421052633</v>
      </c>
      <c r="J86" s="38">
        <f>E86/E87</f>
        <v>0.74468085106382975</v>
      </c>
      <c r="K86" s="37">
        <f>SUM(H86:J86)</f>
        <v>2.1705181716379927</v>
      </c>
      <c r="L86" s="2">
        <f>K86/C89</f>
        <v>0.72350605721266426</v>
      </c>
      <c r="M86" s="24"/>
      <c r="N86" s="94"/>
      <c r="O86" s="58" t="s">
        <v>20</v>
      </c>
      <c r="P86" s="56" t="s">
        <v>80</v>
      </c>
      <c r="Q86" s="18"/>
      <c r="R86" s="11" t="s">
        <v>18</v>
      </c>
      <c r="S86" s="9">
        <v>-0.5</v>
      </c>
      <c r="T86" s="9">
        <v>1</v>
      </c>
      <c r="U86" s="9">
        <v>0</v>
      </c>
      <c r="V86" s="19"/>
      <c r="W86" s="11" t="s">
        <v>18</v>
      </c>
      <c r="X86" s="1">
        <f>(S86*L84)+(T86*L85)+(U86*L86)</f>
        <v>0.15153211849740406</v>
      </c>
      <c r="Y86" s="176"/>
      <c r="Z86" s="16" t="s">
        <v>35</v>
      </c>
      <c r="AA86" s="16" t="s">
        <v>44</v>
      </c>
      <c r="AB86" s="16">
        <v>1</v>
      </c>
      <c r="AC86" s="16">
        <f>AB86*AB85</f>
        <v>0.33333333333333331</v>
      </c>
      <c r="AD86" s="4"/>
      <c r="AE86" s="11" t="s">
        <v>18</v>
      </c>
      <c r="AF86" s="28">
        <v>-1</v>
      </c>
      <c r="AG86" s="28">
        <v>0</v>
      </c>
      <c r="AH86" s="28">
        <v>1</v>
      </c>
      <c r="AI86" s="28">
        <v>0</v>
      </c>
      <c r="AJ86" s="28">
        <v>-1</v>
      </c>
      <c r="AK86" s="4"/>
      <c r="AL86" s="11" t="s">
        <v>18</v>
      </c>
      <c r="AM86" s="1">
        <f>(AF86*AC86)+(AG86*AC87)+(AC88*AH86)+(AI86*AC90)+(AC91*AJ86)</f>
        <v>-0.5</v>
      </c>
      <c r="AN86" s="176"/>
      <c r="AO86" s="16" t="s">
        <v>45</v>
      </c>
      <c r="AP86" s="16" t="s">
        <v>44</v>
      </c>
      <c r="AQ86" s="16">
        <v>1</v>
      </c>
      <c r="AR86" s="16">
        <f>AQ86*AQ85</f>
        <v>0.5</v>
      </c>
      <c r="AS86" s="4"/>
      <c r="AT86" s="11" t="s">
        <v>18</v>
      </c>
      <c r="AU86" s="1">
        <f>AR87</f>
        <v>0.5</v>
      </c>
      <c r="AV86" s="36"/>
      <c r="AW86" s="40" t="s">
        <v>16</v>
      </c>
      <c r="AX86" s="41">
        <v>0</v>
      </c>
      <c r="AY86" s="50"/>
    </row>
    <row r="87" spans="1:51">
      <c r="A87" s="258"/>
      <c r="B87" s="97" t="s">
        <v>4</v>
      </c>
      <c r="C87" s="39">
        <f>SUM(C84:C86)</f>
        <v>11</v>
      </c>
      <c r="D87" s="39">
        <f>SUM(D84:D86)</f>
        <v>6.333333333333333</v>
      </c>
      <c r="E87" s="39">
        <f>SUM(E84:E86)</f>
        <v>1.342857142857143</v>
      </c>
      <c r="F87" s="170"/>
      <c r="G87" s="97" t="s">
        <v>4</v>
      </c>
      <c r="H87" s="39">
        <f>SUM(H84:H86)</f>
        <v>1</v>
      </c>
      <c r="I87" s="39">
        <f>SUM(I84:I86)</f>
        <v>1</v>
      </c>
      <c r="J87" s="39">
        <f>SUM(J84:J86)</f>
        <v>1</v>
      </c>
      <c r="K87" s="39">
        <f>SUM(K84:K86)</f>
        <v>3</v>
      </c>
      <c r="L87" s="39">
        <f>SUM(L84:L86)</f>
        <v>1</v>
      </c>
      <c r="M87" s="25"/>
      <c r="N87" s="94"/>
      <c r="O87" s="58" t="s">
        <v>21</v>
      </c>
      <c r="P87" s="56" t="s">
        <v>81</v>
      </c>
      <c r="Q87" s="18"/>
      <c r="R87" s="11" t="s">
        <v>20</v>
      </c>
      <c r="S87" s="9">
        <v>0</v>
      </c>
      <c r="T87" s="9">
        <v>0.5</v>
      </c>
      <c r="U87" s="9">
        <v>0</v>
      </c>
      <c r="V87" s="19"/>
      <c r="W87" s="11" t="s">
        <v>20</v>
      </c>
      <c r="X87" s="1">
        <f>(S87*L84)+(T87*L85)+(U87*L86)</f>
        <v>9.6593029963690666E-2</v>
      </c>
      <c r="Y87" s="176"/>
      <c r="Z87" s="16" t="s">
        <v>36</v>
      </c>
      <c r="AA87" s="16" t="s">
        <v>44</v>
      </c>
      <c r="AB87" s="16">
        <v>1</v>
      </c>
      <c r="AC87" s="16">
        <f>AB87*AB85</f>
        <v>0.33333333333333331</v>
      </c>
      <c r="AD87" s="4"/>
      <c r="AE87" s="11" t="s">
        <v>20</v>
      </c>
      <c r="AF87" s="28">
        <v>0</v>
      </c>
      <c r="AG87" s="28">
        <v>0</v>
      </c>
      <c r="AH87" s="28">
        <v>0</v>
      </c>
      <c r="AI87" s="28">
        <v>0</v>
      </c>
      <c r="AJ87" s="28">
        <v>0</v>
      </c>
      <c r="AK87" s="4"/>
      <c r="AL87" s="11" t="s">
        <v>20</v>
      </c>
      <c r="AM87" s="1">
        <f>(AF87*AC86)+(AG87*AC87)+(AH87*AC88)+(AI87*AC90)+(AJ87*AC91)</f>
        <v>0</v>
      </c>
      <c r="AN87" s="176"/>
      <c r="AO87" s="16" t="s">
        <v>58</v>
      </c>
      <c r="AP87" s="16" t="s">
        <v>44</v>
      </c>
      <c r="AQ87" s="16">
        <v>1</v>
      </c>
      <c r="AR87" s="16">
        <f>AQ87*AQ85</f>
        <v>0.5</v>
      </c>
      <c r="AS87" s="4"/>
      <c r="AT87" s="11" t="s">
        <v>20</v>
      </c>
      <c r="AU87" s="1">
        <f>AR89</f>
        <v>0.33333333333333331</v>
      </c>
      <c r="AV87" s="36"/>
      <c r="AW87" s="42" t="s">
        <v>17</v>
      </c>
      <c r="AX87" s="42">
        <f>X85+AM85+AU85</f>
        <v>1.320048186229597</v>
      </c>
      <c r="AY87" s="50"/>
    </row>
    <row r="88" spans="1:51" ht="45">
      <c r="A88" s="258"/>
      <c r="B88" s="54"/>
      <c r="C88" s="54"/>
      <c r="D88" s="54"/>
      <c r="E88" s="54"/>
      <c r="F88" s="54"/>
      <c r="G88" s="54"/>
      <c r="H88" s="54"/>
      <c r="I88" s="54"/>
      <c r="J88" s="54"/>
      <c r="M88" s="47"/>
      <c r="N88" s="94"/>
      <c r="O88" s="58" t="s">
        <v>23</v>
      </c>
      <c r="P88" s="56" t="s">
        <v>83</v>
      </c>
      <c r="Q88" s="4"/>
      <c r="R88" s="11" t="s">
        <v>21</v>
      </c>
      <c r="S88" s="9">
        <v>0</v>
      </c>
      <c r="T88" s="9">
        <v>-0.5</v>
      </c>
      <c r="U88" s="9">
        <v>0</v>
      </c>
      <c r="V88" s="19"/>
      <c r="W88" s="11" t="s">
        <v>21</v>
      </c>
      <c r="X88" s="1">
        <f>(S88*L84)+(T88*L85)+(U88*L86)</f>
        <v>-9.6593029963690666E-2</v>
      </c>
      <c r="Y88" s="176"/>
      <c r="Z88" s="16" t="s">
        <v>37</v>
      </c>
      <c r="AA88" s="16" t="s">
        <v>44</v>
      </c>
      <c r="AB88" s="16">
        <v>1</v>
      </c>
      <c r="AC88" s="16">
        <f>AB88*AB85</f>
        <v>0.33333333333333331</v>
      </c>
      <c r="AD88" s="4"/>
      <c r="AE88" s="11" t="s">
        <v>21</v>
      </c>
      <c r="AF88" s="28">
        <v>0</v>
      </c>
      <c r="AG88" s="28">
        <v>0</v>
      </c>
      <c r="AH88" s="28">
        <v>0</v>
      </c>
      <c r="AI88" s="28">
        <v>0</v>
      </c>
      <c r="AJ88" s="28">
        <v>0</v>
      </c>
      <c r="AK88" s="4"/>
      <c r="AL88" s="11" t="s">
        <v>21</v>
      </c>
      <c r="AM88" s="1">
        <f>(AF88*AC86)+(AG88*AC87)+(AH88*AC88)+(AI88*AC90)+(AJ88*AC91)</f>
        <v>0</v>
      </c>
      <c r="AN88" s="176"/>
      <c r="AO88" s="15" t="s">
        <v>30</v>
      </c>
      <c r="AP88" s="15">
        <v>2</v>
      </c>
      <c r="AQ88" s="15">
        <f>1/(1+AP88)</f>
        <v>0.33333333333333331</v>
      </c>
      <c r="AR88" s="15"/>
      <c r="AS88" s="4"/>
      <c r="AT88" s="11" t="s">
        <v>21</v>
      </c>
      <c r="AU88" s="1">
        <f>AR90</f>
        <v>0.33333333333333331</v>
      </c>
      <c r="AV88" s="36"/>
      <c r="AW88" s="42" t="s">
        <v>18</v>
      </c>
      <c r="AX88" s="42">
        <f>X86+AM86++AU86</f>
        <v>0.15153211849740406</v>
      </c>
      <c r="AY88" s="50"/>
    </row>
    <row r="89" spans="1:51" ht="30">
      <c r="A89" s="258"/>
      <c r="B89" s="98" t="s">
        <v>6</v>
      </c>
      <c r="C89" s="35">
        <v>3</v>
      </c>
      <c r="D89" s="4"/>
      <c r="E89" s="4"/>
      <c r="F89" s="4"/>
      <c r="G89" s="4"/>
      <c r="H89" s="4"/>
      <c r="I89" s="4"/>
      <c r="J89" s="4"/>
      <c r="M89" s="4"/>
      <c r="N89" s="94"/>
      <c r="O89" s="58" t="s">
        <v>24</v>
      </c>
      <c r="P89" s="56" t="s">
        <v>84</v>
      </c>
      <c r="Q89" s="4"/>
      <c r="R89" s="11" t="s">
        <v>23</v>
      </c>
      <c r="S89" s="9">
        <v>1</v>
      </c>
      <c r="T89" s="9">
        <v>0</v>
      </c>
      <c r="U89" s="9">
        <v>-0.5</v>
      </c>
      <c r="V89" s="19"/>
      <c r="W89" s="11" t="s">
        <v>23</v>
      </c>
      <c r="X89" s="1">
        <f>(S89*L84)+(T89*L85)+(U89*L86)</f>
        <v>-0.27844514574637758</v>
      </c>
      <c r="Y89" s="176"/>
      <c r="Z89" s="31" t="s">
        <v>96</v>
      </c>
      <c r="AA89" s="31">
        <v>1</v>
      </c>
      <c r="AB89" s="31">
        <f>1/(1+AA89)</f>
        <v>0.5</v>
      </c>
      <c r="AC89" s="31"/>
      <c r="AD89" s="4"/>
      <c r="AE89" s="11" t="s">
        <v>23</v>
      </c>
      <c r="AF89" s="28">
        <v>1</v>
      </c>
      <c r="AG89" s="28">
        <v>0</v>
      </c>
      <c r="AH89" s="28">
        <v>0</v>
      </c>
      <c r="AI89" s="28">
        <v>0</v>
      </c>
      <c r="AJ89" s="28">
        <v>1</v>
      </c>
      <c r="AK89" s="4"/>
      <c r="AL89" s="11" t="s">
        <v>23</v>
      </c>
      <c r="AM89" s="1">
        <f>(AC86*AF89)+(AG89*AC87)+(AC88*AH89)+(AI89*AC90)+(AC91*AJ89)</f>
        <v>0.83333333333333326</v>
      </c>
      <c r="AN89" s="176"/>
      <c r="AO89" s="16" t="s">
        <v>59</v>
      </c>
      <c r="AP89" s="16" t="s">
        <v>44</v>
      </c>
      <c r="AQ89" s="16">
        <v>1</v>
      </c>
      <c r="AR89" s="16">
        <f>AQ89*AQ88</f>
        <v>0.33333333333333331</v>
      </c>
      <c r="AS89" s="4"/>
      <c r="AT89" s="11" t="s">
        <v>23</v>
      </c>
      <c r="AU89" s="1">
        <f>AR92</f>
        <v>0.25</v>
      </c>
      <c r="AV89" s="36"/>
      <c r="AW89" s="41" t="s">
        <v>19</v>
      </c>
      <c r="AX89" s="41">
        <v>0</v>
      </c>
      <c r="AY89" s="50"/>
    </row>
    <row r="90" spans="1:51">
      <c r="A90" s="258"/>
      <c r="B90" s="53"/>
      <c r="C90" s="53"/>
      <c r="D90" s="53"/>
      <c r="E90" s="53"/>
      <c r="F90" s="53"/>
      <c r="G90" s="53"/>
      <c r="H90" s="53"/>
      <c r="I90" s="53"/>
      <c r="J90" s="53"/>
      <c r="M90" s="26"/>
      <c r="N90" s="94"/>
      <c r="O90" s="4"/>
      <c r="P90" s="4"/>
      <c r="Q90" s="4"/>
      <c r="R90" s="11" t="s">
        <v>24</v>
      </c>
      <c r="S90" s="9">
        <v>-0.5</v>
      </c>
      <c r="T90" s="9">
        <v>0</v>
      </c>
      <c r="U90" s="9">
        <v>1</v>
      </c>
      <c r="V90" s="19"/>
      <c r="W90" s="11" t="s">
        <v>24</v>
      </c>
      <c r="X90" s="1">
        <f>(S90*L84)+(T90*67)+(U90*L86)</f>
        <v>0.68185211578268701</v>
      </c>
      <c r="Y90" s="176"/>
      <c r="Z90" s="16" t="s">
        <v>97</v>
      </c>
      <c r="AA90" s="16" t="s">
        <v>44</v>
      </c>
      <c r="AB90" s="16">
        <v>1</v>
      </c>
      <c r="AC90" s="16">
        <f>AB90*AB89</f>
        <v>0.5</v>
      </c>
      <c r="AD90" s="4"/>
      <c r="AE90" s="11" t="s">
        <v>24</v>
      </c>
      <c r="AF90" s="28">
        <v>-1</v>
      </c>
      <c r="AG90" s="28">
        <v>0</v>
      </c>
      <c r="AH90" s="28">
        <v>0</v>
      </c>
      <c r="AI90" s="28">
        <v>0</v>
      </c>
      <c r="AJ90" s="28">
        <v>-1</v>
      </c>
      <c r="AK90" s="4"/>
      <c r="AL90" s="11" t="s">
        <v>24</v>
      </c>
      <c r="AM90" s="1">
        <f>(AC86*AF90)+(AC87*AG90)+(AC88*AH90)+(AI90*AC90)+(AC91*AJ90)</f>
        <v>-0.83333333333333326</v>
      </c>
      <c r="AN90" s="176"/>
      <c r="AO90" s="16" t="s">
        <v>60</v>
      </c>
      <c r="AP90" s="16" t="s">
        <v>44</v>
      </c>
      <c r="AQ90" s="16">
        <v>1</v>
      </c>
      <c r="AR90" s="16">
        <f>AQ90*AQ88</f>
        <v>0.33333333333333331</v>
      </c>
      <c r="AS90" s="4"/>
      <c r="AT90" s="11" t="s">
        <v>24</v>
      </c>
      <c r="AU90" s="1">
        <f>AR93</f>
        <v>0.25</v>
      </c>
      <c r="AV90" s="36"/>
      <c r="AW90" s="42" t="s">
        <v>20</v>
      </c>
      <c r="AX90" s="42">
        <f>X87+AM87+AU87</f>
        <v>0.42992636329702399</v>
      </c>
      <c r="AY90" s="50"/>
    </row>
    <row r="91" spans="1:51">
      <c r="A91" s="258"/>
      <c r="B91" s="183" t="s">
        <v>14</v>
      </c>
      <c r="C91" s="183"/>
      <c r="D91" s="4"/>
      <c r="E91" s="35" t="s">
        <v>38</v>
      </c>
      <c r="F91" s="35" t="s">
        <v>39</v>
      </c>
      <c r="G91" s="35" t="s">
        <v>40</v>
      </c>
      <c r="H91" s="10" t="s">
        <v>41</v>
      </c>
      <c r="I91" s="10" t="s">
        <v>42</v>
      </c>
      <c r="J91" s="4"/>
      <c r="M91" s="4"/>
      <c r="N91" s="94"/>
      <c r="O91" s="156" t="s">
        <v>112</v>
      </c>
      <c r="P91" s="157"/>
      <c r="Q91" s="4"/>
      <c r="R91" s="33"/>
      <c r="S91" s="25"/>
      <c r="T91" s="25"/>
      <c r="U91" s="25"/>
      <c r="V91" s="30"/>
      <c r="W91" s="29"/>
      <c r="X91" s="29"/>
      <c r="Y91" s="176"/>
      <c r="Z91" s="16" t="s">
        <v>98</v>
      </c>
      <c r="AA91" s="16" t="s">
        <v>44</v>
      </c>
      <c r="AB91" s="16">
        <v>1</v>
      </c>
      <c r="AC91" s="16">
        <f>AB91*AB89</f>
        <v>0.5</v>
      </c>
      <c r="AD91" s="4"/>
      <c r="AE91" s="29"/>
      <c r="AF91" s="25"/>
      <c r="AG91" s="25"/>
      <c r="AH91" s="25"/>
      <c r="AI91" s="25"/>
      <c r="AJ91" s="25"/>
      <c r="AK91" s="4"/>
      <c r="AL91" s="29"/>
      <c r="AM91" s="29"/>
      <c r="AN91" s="176"/>
      <c r="AO91" s="15" t="s">
        <v>31</v>
      </c>
      <c r="AP91" s="15">
        <v>3</v>
      </c>
      <c r="AQ91" s="15">
        <f>1/(1+AP91)</f>
        <v>0.25</v>
      </c>
      <c r="AR91" s="15"/>
      <c r="AS91" s="4"/>
      <c r="AT91" s="29"/>
      <c r="AU91" s="29"/>
      <c r="AV91" s="46"/>
      <c r="AW91" s="42" t="s">
        <v>21</v>
      </c>
      <c r="AX91" s="42">
        <f>X88+AM88+AU88</f>
        <v>0.23674030336964264</v>
      </c>
      <c r="AY91" s="50"/>
    </row>
    <row r="92" spans="1:51" ht="30">
      <c r="A92" s="258"/>
      <c r="B92" s="98" t="s">
        <v>7</v>
      </c>
      <c r="C92" s="76">
        <f>SUM(L84*C87,L85*D87,L86*E87)</f>
        <v>3.1114637011613495</v>
      </c>
      <c r="D92" s="4"/>
      <c r="E92" s="35">
        <v>1</v>
      </c>
      <c r="F92" s="35">
        <v>3</v>
      </c>
      <c r="G92" s="35">
        <v>5</v>
      </c>
      <c r="H92" s="35">
        <v>7</v>
      </c>
      <c r="I92" s="35">
        <v>9</v>
      </c>
      <c r="J92" s="4"/>
      <c r="M92" s="4"/>
      <c r="N92" s="94"/>
      <c r="O92" s="57" t="s">
        <v>99</v>
      </c>
      <c r="P92" s="56" t="s">
        <v>102</v>
      </c>
      <c r="Q92" s="4"/>
      <c r="R92" s="33"/>
      <c r="S92" s="25"/>
      <c r="T92" s="25"/>
      <c r="U92" s="25"/>
      <c r="V92" s="30"/>
      <c r="W92" s="29"/>
      <c r="X92" s="29"/>
      <c r="Y92" s="176"/>
      <c r="Z92" s="30"/>
      <c r="AA92" s="30"/>
      <c r="AB92" s="30"/>
      <c r="AC92" s="30"/>
      <c r="AD92" s="4"/>
      <c r="AE92" s="29"/>
      <c r="AF92" s="25"/>
      <c r="AG92" s="25"/>
      <c r="AH92" s="25"/>
      <c r="AI92" s="25"/>
      <c r="AJ92" s="25"/>
      <c r="AK92" s="4"/>
      <c r="AL92" s="156" t="s">
        <v>115</v>
      </c>
      <c r="AM92" s="157"/>
      <c r="AN92" s="176"/>
      <c r="AO92" s="16" t="s">
        <v>61</v>
      </c>
      <c r="AP92" s="16" t="s">
        <v>44</v>
      </c>
      <c r="AQ92" s="16">
        <v>1</v>
      </c>
      <c r="AR92" s="16">
        <f>AQ92*AQ91</f>
        <v>0.25</v>
      </c>
      <c r="AS92" s="4"/>
      <c r="AT92" s="29"/>
      <c r="AU92" s="29"/>
      <c r="AV92" s="46"/>
      <c r="AW92" s="41" t="s">
        <v>22</v>
      </c>
      <c r="AX92" s="41">
        <v>0</v>
      </c>
      <c r="AY92" s="50"/>
    </row>
    <row r="93" spans="1:51" ht="30">
      <c r="A93" s="258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26"/>
      <c r="N93" s="94"/>
      <c r="O93" s="57" t="s">
        <v>100</v>
      </c>
      <c r="P93" s="56" t="s">
        <v>103</v>
      </c>
      <c r="Q93" s="4"/>
      <c r="R93" s="4"/>
      <c r="S93" s="18"/>
      <c r="T93" s="18"/>
      <c r="U93" s="18"/>
      <c r="V93" s="19"/>
      <c r="W93" s="4"/>
      <c r="X93" s="4"/>
      <c r="Y93" s="176"/>
      <c r="Z93" s="30"/>
      <c r="AA93" s="30"/>
      <c r="AB93" s="30"/>
      <c r="AC93" s="30"/>
      <c r="AD93" s="4"/>
      <c r="AE93" s="29"/>
      <c r="AF93" s="25"/>
      <c r="AG93" s="25"/>
      <c r="AH93" s="25"/>
      <c r="AI93" s="25"/>
      <c r="AJ93" s="25"/>
      <c r="AK93" s="4"/>
      <c r="AL93" s="58" t="s">
        <v>34</v>
      </c>
      <c r="AM93" s="56" t="s">
        <v>87</v>
      </c>
      <c r="AN93" s="176"/>
      <c r="AO93" s="16" t="s">
        <v>62</v>
      </c>
      <c r="AP93" s="16" t="s">
        <v>44</v>
      </c>
      <c r="AQ93" s="16">
        <v>1</v>
      </c>
      <c r="AR93" s="16">
        <f>AQ93*AQ91</f>
        <v>0.25</v>
      </c>
      <c r="AS93" s="4"/>
      <c r="AT93" s="29"/>
      <c r="AU93" s="29"/>
      <c r="AV93" s="46"/>
      <c r="AW93" s="42" t="s">
        <v>23</v>
      </c>
      <c r="AX93" s="42">
        <f>X89+AM89+AU89</f>
        <v>0.80488818758695568</v>
      </c>
      <c r="AY93" s="50"/>
    </row>
    <row r="94" spans="1:51" ht="30">
      <c r="A94" s="258"/>
      <c r="B94" s="185" t="s">
        <v>11</v>
      </c>
      <c r="C94" s="186"/>
      <c r="D94" s="6" t="s">
        <v>12</v>
      </c>
      <c r="E94" s="6">
        <v>1</v>
      </c>
      <c r="F94" s="6">
        <v>2</v>
      </c>
      <c r="G94" s="6">
        <v>3</v>
      </c>
      <c r="H94" s="6">
        <v>4</v>
      </c>
      <c r="I94" s="6">
        <v>5</v>
      </c>
      <c r="J94" s="6">
        <v>6</v>
      </c>
      <c r="K94" s="6">
        <v>7</v>
      </c>
      <c r="L94" s="6">
        <v>9</v>
      </c>
      <c r="M94" s="6">
        <v>10</v>
      </c>
      <c r="N94" s="94"/>
      <c r="O94" s="57" t="s">
        <v>101</v>
      </c>
      <c r="P94" s="56" t="s">
        <v>104</v>
      </c>
      <c r="Q94" s="4"/>
      <c r="R94" s="4"/>
      <c r="S94" s="18"/>
      <c r="T94" s="18"/>
      <c r="U94" s="18"/>
      <c r="V94" s="4"/>
      <c r="W94" s="4"/>
      <c r="X94" s="4"/>
      <c r="Y94" s="176"/>
      <c r="AB94" s="30"/>
      <c r="AC94" s="30"/>
      <c r="AD94" s="4"/>
      <c r="AE94" s="29"/>
      <c r="AF94" s="25"/>
      <c r="AG94" s="25"/>
      <c r="AH94" s="25"/>
      <c r="AI94" s="25"/>
      <c r="AJ94" s="25"/>
      <c r="AK94" s="4"/>
      <c r="AL94" s="103" t="s">
        <v>35</v>
      </c>
      <c r="AM94" s="84" t="s">
        <v>88</v>
      </c>
      <c r="AN94" s="176"/>
      <c r="AO94" s="19"/>
      <c r="AP94" s="19"/>
      <c r="AQ94" s="19"/>
      <c r="AR94" s="19"/>
      <c r="AS94" s="4"/>
      <c r="AT94" s="29"/>
      <c r="AU94" s="29"/>
      <c r="AV94" s="46"/>
      <c r="AW94" s="42" t="s">
        <v>24</v>
      </c>
      <c r="AX94" s="42">
        <f>X90+AM90+AU90</f>
        <v>9.8518782449353748E-2</v>
      </c>
      <c r="AY94" s="50"/>
    </row>
    <row r="95" spans="1:51">
      <c r="A95" s="258"/>
      <c r="B95" s="187"/>
      <c r="C95" s="188"/>
      <c r="D95" s="6" t="s">
        <v>13</v>
      </c>
      <c r="E95" s="35">
        <v>0</v>
      </c>
      <c r="F95" s="35">
        <v>0</v>
      </c>
      <c r="G95" s="35">
        <v>0.57999999999999996</v>
      </c>
      <c r="H95" s="35">
        <v>0.9</v>
      </c>
      <c r="I95" s="35">
        <v>1.1200000000000001</v>
      </c>
      <c r="J95" s="35">
        <v>1.24</v>
      </c>
      <c r="K95" s="35">
        <v>1.32</v>
      </c>
      <c r="L95" s="35">
        <v>1.46</v>
      </c>
      <c r="M95" s="35">
        <v>1.49</v>
      </c>
      <c r="N95" s="94"/>
      <c r="Q95" s="4"/>
      <c r="R95" s="4"/>
      <c r="S95" s="18"/>
      <c r="T95" s="18"/>
      <c r="U95" s="18"/>
      <c r="V95" s="4"/>
      <c r="W95" s="4"/>
      <c r="X95" s="4"/>
      <c r="Y95" s="176"/>
      <c r="AB95" s="30"/>
      <c r="AC95" s="30"/>
      <c r="AD95" s="4"/>
      <c r="AE95" s="29"/>
      <c r="AF95" s="25"/>
      <c r="AG95" s="25"/>
      <c r="AH95" s="25"/>
      <c r="AI95" s="25"/>
      <c r="AJ95" s="25"/>
      <c r="AK95" s="4"/>
      <c r="AL95" s="103" t="s">
        <v>36</v>
      </c>
      <c r="AM95" s="84" t="s">
        <v>89</v>
      </c>
      <c r="AN95" s="176"/>
      <c r="AO95" s="30"/>
      <c r="AP95" s="30"/>
      <c r="AQ95" s="30"/>
      <c r="AR95" s="30"/>
      <c r="AS95" s="4"/>
      <c r="AT95" s="29"/>
      <c r="AU95" s="29"/>
      <c r="AV95" s="46"/>
      <c r="AW95" s="41" t="s">
        <v>25</v>
      </c>
      <c r="AX95" s="41">
        <v>0</v>
      </c>
      <c r="AY95" s="50"/>
    </row>
    <row r="96" spans="1:51">
      <c r="A96" s="258"/>
      <c r="B96" s="189" t="s">
        <v>9</v>
      </c>
      <c r="C96" s="190"/>
      <c r="D96" s="7">
        <v>0.57999999999999996</v>
      </c>
      <c r="E96" s="191"/>
      <c r="F96" s="192"/>
      <c r="G96" s="192"/>
      <c r="H96" s="192"/>
      <c r="I96" s="192"/>
      <c r="J96" s="192"/>
      <c r="K96" s="48"/>
      <c r="L96" s="48"/>
      <c r="M96" s="48"/>
      <c r="N96" s="94"/>
      <c r="Q96" s="4"/>
      <c r="R96" s="4"/>
      <c r="S96" s="18"/>
      <c r="T96" s="18"/>
      <c r="U96" s="18"/>
      <c r="V96" s="4"/>
      <c r="W96" s="4"/>
      <c r="X96" s="4"/>
      <c r="Y96" s="176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103" t="s">
        <v>37</v>
      </c>
      <c r="AM96" s="84" t="s">
        <v>90</v>
      </c>
      <c r="AN96" s="176"/>
      <c r="AO96" s="156" t="s">
        <v>113</v>
      </c>
      <c r="AP96" s="157"/>
      <c r="AQ96" s="4"/>
      <c r="AR96" s="4"/>
      <c r="AS96" s="4"/>
      <c r="AT96" s="4"/>
      <c r="AU96" s="4"/>
      <c r="AV96" s="46"/>
      <c r="AW96" s="4"/>
      <c r="AX96" s="4"/>
      <c r="AY96" s="50"/>
    </row>
    <row r="97" spans="1:51" ht="30">
      <c r="A97" s="258"/>
      <c r="B97" s="52"/>
      <c r="C97" s="52"/>
      <c r="D97" s="52"/>
      <c r="E97" s="52"/>
      <c r="H97" s="52"/>
      <c r="I97" s="52"/>
      <c r="J97" s="52"/>
      <c r="K97" s="52"/>
      <c r="L97" s="52"/>
      <c r="M97" s="47"/>
      <c r="N97" s="94"/>
      <c r="Q97" s="4"/>
      <c r="R97" s="4"/>
      <c r="S97" s="18"/>
      <c r="T97" s="18"/>
      <c r="U97" s="18"/>
      <c r="V97" s="4"/>
      <c r="W97" s="4"/>
      <c r="X97" s="4"/>
      <c r="Y97" s="176"/>
      <c r="Z97" s="4"/>
      <c r="AC97" s="4"/>
      <c r="AD97" s="4"/>
      <c r="AE97" s="4"/>
      <c r="AF97" s="4"/>
      <c r="AG97" s="4"/>
      <c r="AH97" s="4"/>
      <c r="AI97" s="4"/>
      <c r="AJ97" s="4"/>
      <c r="AK97" s="4"/>
      <c r="AL97" s="58" t="s">
        <v>96</v>
      </c>
      <c r="AM97" s="56" t="s">
        <v>91</v>
      </c>
      <c r="AN97" s="176"/>
      <c r="AO97" s="44" t="s">
        <v>29</v>
      </c>
      <c r="AP97" s="44" t="s">
        <v>76</v>
      </c>
      <c r="AQ97" s="4"/>
      <c r="AR97" s="4"/>
      <c r="AS97" s="4"/>
      <c r="AT97" s="4"/>
      <c r="AU97" s="4"/>
      <c r="AV97" s="46"/>
      <c r="AW97" s="4"/>
      <c r="AX97" s="4"/>
      <c r="AY97" s="50"/>
    </row>
    <row r="98" spans="1:51" ht="30">
      <c r="A98" s="258"/>
      <c r="B98" s="161" t="s">
        <v>15</v>
      </c>
      <c r="C98" s="161"/>
      <c r="D98" s="161"/>
      <c r="E98" s="4"/>
      <c r="H98" s="4"/>
      <c r="I98" s="4"/>
      <c r="J98" s="4"/>
      <c r="K98" s="4"/>
      <c r="L98" s="4"/>
      <c r="M98" s="4"/>
      <c r="N98" s="94"/>
      <c r="Q98" s="4"/>
      <c r="R98" s="4"/>
      <c r="S98" s="18"/>
      <c r="T98" s="18"/>
      <c r="U98" s="18"/>
      <c r="V98" s="4"/>
      <c r="W98" s="4"/>
      <c r="X98" s="4"/>
      <c r="Y98" s="176"/>
      <c r="Z98" s="227" t="s">
        <v>182</v>
      </c>
      <c r="AA98" s="228"/>
      <c r="AC98" s="4"/>
      <c r="AD98" s="4"/>
      <c r="AE98" s="4"/>
      <c r="AF98" s="4"/>
      <c r="AG98" s="4"/>
      <c r="AH98" s="4"/>
      <c r="AI98" s="4"/>
      <c r="AJ98" s="4"/>
      <c r="AK98" s="4"/>
      <c r="AL98" s="103" t="s">
        <v>97</v>
      </c>
      <c r="AM98" s="84" t="s">
        <v>92</v>
      </c>
      <c r="AN98" s="176"/>
      <c r="AO98" s="44" t="s">
        <v>30</v>
      </c>
      <c r="AP98" s="44" t="s">
        <v>79</v>
      </c>
      <c r="AQ98" s="4"/>
      <c r="AR98" s="4"/>
      <c r="AS98" s="4"/>
      <c r="AT98" s="4"/>
      <c r="AU98" s="4"/>
      <c r="AV98" s="46"/>
      <c r="AW98" s="4"/>
      <c r="AX98" s="4"/>
      <c r="AY98" s="50"/>
    </row>
    <row r="99" spans="1:51" ht="30">
      <c r="A99" s="258"/>
      <c r="B99" s="5" t="s">
        <v>10</v>
      </c>
      <c r="C99" s="8">
        <f>(C92-3)/3</f>
        <v>3.7154567053783172E-2</v>
      </c>
      <c r="D99" s="77">
        <f>C99*100</f>
        <v>3.7154567053783172</v>
      </c>
      <c r="E99" s="4"/>
      <c r="H99" s="4"/>
      <c r="I99" s="4"/>
      <c r="J99" s="4"/>
      <c r="K99" s="4"/>
      <c r="L99" s="4"/>
      <c r="M99" s="4"/>
      <c r="N99" s="94"/>
      <c r="Q99" s="4"/>
      <c r="R99" s="4"/>
      <c r="S99" s="18"/>
      <c r="T99" s="18"/>
      <c r="U99" s="18"/>
      <c r="V99" s="4"/>
      <c r="W99" s="4"/>
      <c r="X99" s="4"/>
      <c r="Y99" s="176"/>
      <c r="Z99" s="225" t="s">
        <v>269</v>
      </c>
      <c r="AA99" s="226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103" t="s">
        <v>98</v>
      </c>
      <c r="AM99" s="84" t="s">
        <v>93</v>
      </c>
      <c r="AN99" s="176"/>
      <c r="AO99" s="44" t="s">
        <v>31</v>
      </c>
      <c r="AP99" s="44" t="s">
        <v>82</v>
      </c>
      <c r="AQ99" s="4"/>
      <c r="AR99" s="4"/>
      <c r="AS99" s="4"/>
      <c r="AT99" s="4"/>
      <c r="AU99" s="4"/>
      <c r="AV99" s="46"/>
      <c r="AW99" s="4"/>
      <c r="AX99" s="4"/>
      <c r="AY99" s="50"/>
    </row>
    <row r="100" spans="1:51">
      <c r="A100" s="259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96"/>
      <c r="N100" s="49"/>
      <c r="O100" s="96"/>
      <c r="P100" s="96"/>
      <c r="Q100" s="96"/>
      <c r="R100" s="96"/>
      <c r="S100" s="79"/>
      <c r="T100" s="79"/>
      <c r="U100" s="79"/>
      <c r="V100" s="96"/>
      <c r="W100" s="96"/>
      <c r="X100" s="96"/>
      <c r="Y100" s="177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51"/>
    </row>
    <row r="102" spans="1:51" ht="20">
      <c r="A102" s="257"/>
      <c r="B102" s="168" t="s">
        <v>170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9"/>
    </row>
    <row r="103" spans="1:51" ht="20">
      <c r="A103" s="258"/>
      <c r="B103" s="35" t="s">
        <v>0</v>
      </c>
      <c r="C103" s="35" t="s">
        <v>1</v>
      </c>
      <c r="D103" s="35" t="s">
        <v>2</v>
      </c>
      <c r="E103" s="35" t="s">
        <v>3</v>
      </c>
      <c r="F103" s="170" t="s">
        <v>8</v>
      </c>
      <c r="G103" s="35" t="s">
        <v>0</v>
      </c>
      <c r="H103" s="35" t="s">
        <v>1</v>
      </c>
      <c r="I103" s="35" t="s">
        <v>2</v>
      </c>
      <c r="J103" s="35" t="s">
        <v>3</v>
      </c>
      <c r="K103" s="35" t="s">
        <v>4</v>
      </c>
      <c r="L103" s="10" t="s">
        <v>5</v>
      </c>
      <c r="M103" s="23"/>
      <c r="N103" s="94"/>
      <c r="O103" s="156" t="s">
        <v>114</v>
      </c>
      <c r="P103" s="157"/>
      <c r="Q103" s="3"/>
      <c r="R103" s="171" t="s">
        <v>46</v>
      </c>
      <c r="S103" s="172"/>
      <c r="T103" s="172"/>
      <c r="U103" s="173"/>
      <c r="V103" s="3"/>
      <c r="W103" s="174" t="s">
        <v>52</v>
      </c>
      <c r="X103" s="175"/>
      <c r="Y103" s="176"/>
      <c r="Z103" s="178" t="s">
        <v>48</v>
      </c>
      <c r="AA103" s="179"/>
      <c r="AB103" s="179"/>
      <c r="AC103" s="180"/>
      <c r="AD103" s="3"/>
      <c r="AE103" s="178" t="s">
        <v>54</v>
      </c>
      <c r="AF103" s="179"/>
      <c r="AG103" s="179"/>
      <c r="AH103" s="179"/>
      <c r="AI103" s="179"/>
      <c r="AJ103" s="180"/>
      <c r="AK103" s="3"/>
      <c r="AL103" s="174" t="s">
        <v>55</v>
      </c>
      <c r="AM103" s="175"/>
      <c r="AN103" s="176"/>
      <c r="AO103" s="178" t="s">
        <v>49</v>
      </c>
      <c r="AP103" s="179"/>
      <c r="AQ103" s="179"/>
      <c r="AR103" s="180"/>
      <c r="AS103" s="4"/>
      <c r="AT103" s="174" t="s">
        <v>51</v>
      </c>
      <c r="AU103" s="175"/>
      <c r="AV103" s="36"/>
      <c r="AW103" s="174" t="s">
        <v>27</v>
      </c>
      <c r="AX103" s="175"/>
      <c r="AY103" s="50"/>
    </row>
    <row r="104" spans="1:51" ht="30">
      <c r="A104" s="258"/>
      <c r="B104" s="35" t="s">
        <v>1</v>
      </c>
      <c r="C104" s="2">
        <v>1</v>
      </c>
      <c r="D104" s="37">
        <f>1/C105</f>
        <v>0.33333333333333331</v>
      </c>
      <c r="E104" s="37">
        <f>1/C106</f>
        <v>0.2</v>
      </c>
      <c r="F104" s="170"/>
      <c r="G104" s="35" t="s">
        <v>1</v>
      </c>
      <c r="H104" s="38">
        <f>C104/C107</f>
        <v>0.1111111111111111</v>
      </c>
      <c r="I104" s="37">
        <f>D104/D107</f>
        <v>3.9999999999999994E-2</v>
      </c>
      <c r="J104" s="37">
        <f>E104/E107</f>
        <v>0.14893617021276595</v>
      </c>
      <c r="K104" s="37">
        <f>SUM(H104:J104)</f>
        <v>0.30004728132387704</v>
      </c>
      <c r="L104" s="2">
        <f>K104/C109</f>
        <v>0.10001576044129235</v>
      </c>
      <c r="M104" s="24"/>
      <c r="N104" s="94"/>
      <c r="O104" s="58" t="s">
        <v>17</v>
      </c>
      <c r="P104" s="56" t="s">
        <v>78</v>
      </c>
      <c r="Q104" s="18"/>
      <c r="R104" s="17" t="s">
        <v>26</v>
      </c>
      <c r="S104" s="35" t="s">
        <v>1</v>
      </c>
      <c r="T104" s="35" t="s">
        <v>2</v>
      </c>
      <c r="U104" s="35" t="s">
        <v>3</v>
      </c>
      <c r="V104" s="13"/>
      <c r="W104" s="32" t="s">
        <v>26</v>
      </c>
      <c r="X104" s="97" t="s">
        <v>53</v>
      </c>
      <c r="Y104" s="176"/>
      <c r="Z104" s="35" t="s">
        <v>32</v>
      </c>
      <c r="AA104" s="98" t="s">
        <v>47</v>
      </c>
      <c r="AB104" s="178" t="s">
        <v>43</v>
      </c>
      <c r="AC104" s="180"/>
      <c r="AD104" s="4"/>
      <c r="AE104" s="10" t="s">
        <v>26</v>
      </c>
      <c r="AF104" s="35" t="s">
        <v>35</v>
      </c>
      <c r="AG104" s="35" t="s">
        <v>36</v>
      </c>
      <c r="AH104" s="35" t="s">
        <v>37</v>
      </c>
      <c r="AI104" s="35" t="s">
        <v>97</v>
      </c>
      <c r="AJ104" s="35" t="s">
        <v>98</v>
      </c>
      <c r="AK104" s="4"/>
      <c r="AL104" s="10" t="s">
        <v>26</v>
      </c>
      <c r="AM104" s="97" t="s">
        <v>53</v>
      </c>
      <c r="AN104" s="176"/>
      <c r="AO104" s="10" t="s">
        <v>28</v>
      </c>
      <c r="AP104" s="10" t="s">
        <v>47</v>
      </c>
      <c r="AQ104" s="181" t="s">
        <v>43</v>
      </c>
      <c r="AR104" s="182"/>
      <c r="AS104" s="4"/>
      <c r="AT104" s="35" t="s">
        <v>26</v>
      </c>
      <c r="AU104" s="97" t="s">
        <v>53</v>
      </c>
      <c r="AV104" s="36"/>
      <c r="AW104" s="98" t="s">
        <v>26</v>
      </c>
      <c r="AX104" s="98" t="s">
        <v>50</v>
      </c>
      <c r="AY104" s="50"/>
    </row>
    <row r="105" spans="1:51">
      <c r="A105" s="258"/>
      <c r="B105" s="35" t="s">
        <v>2</v>
      </c>
      <c r="C105" s="37">
        <v>3</v>
      </c>
      <c r="D105" s="2">
        <v>1</v>
      </c>
      <c r="E105" s="37">
        <f>1/D106</f>
        <v>0.14285714285714285</v>
      </c>
      <c r="F105" s="170"/>
      <c r="G105" s="35" t="s">
        <v>2</v>
      </c>
      <c r="H105" s="37">
        <f>C105/C107</f>
        <v>0.33333333333333331</v>
      </c>
      <c r="I105" s="38">
        <f>D105/D107</f>
        <v>0.12</v>
      </c>
      <c r="J105" s="37">
        <f>E105/E107</f>
        <v>0.10638297872340424</v>
      </c>
      <c r="K105" s="37">
        <f>SUM(H105:J105)</f>
        <v>0.55971631205673755</v>
      </c>
      <c r="L105" s="2">
        <f>K105/C109</f>
        <v>0.18657210401891253</v>
      </c>
      <c r="M105" s="24"/>
      <c r="N105" s="94"/>
      <c r="O105" s="58" t="s">
        <v>18</v>
      </c>
      <c r="P105" s="56" t="s">
        <v>77</v>
      </c>
      <c r="Q105" s="18"/>
      <c r="R105" s="11" t="s">
        <v>17</v>
      </c>
      <c r="S105" s="9">
        <v>1</v>
      </c>
      <c r="T105" s="9">
        <v>-0.5</v>
      </c>
      <c r="U105" s="9">
        <v>0</v>
      </c>
      <c r="V105" s="3"/>
      <c r="W105" s="11" t="s">
        <v>17</v>
      </c>
      <c r="X105" s="1">
        <f>(S105*L104)+(T105*L105)+(U105*L106)</f>
        <v>6.7297084318360817E-3</v>
      </c>
      <c r="Y105" s="176"/>
      <c r="Z105" s="15" t="s">
        <v>34</v>
      </c>
      <c r="AA105" s="15">
        <v>2</v>
      </c>
      <c r="AB105" s="15">
        <f>1/(1+AA105)</f>
        <v>0.33333333333333331</v>
      </c>
      <c r="AC105" s="15"/>
      <c r="AD105" s="4"/>
      <c r="AE105" s="11" t="s">
        <v>17</v>
      </c>
      <c r="AF105" s="28">
        <v>1</v>
      </c>
      <c r="AG105" s="28">
        <v>0</v>
      </c>
      <c r="AH105" s="28">
        <v>0</v>
      </c>
      <c r="AI105" s="28">
        <v>0</v>
      </c>
      <c r="AJ105" s="28">
        <v>1</v>
      </c>
      <c r="AK105" s="4"/>
      <c r="AL105" s="11" t="s">
        <v>17</v>
      </c>
      <c r="AM105" s="1">
        <f>(AF105*AC106)+(AG105*AC107)+(AC108*AH105)+(AI105*AC110)+(AC111*AJ105)</f>
        <v>0.83333333333333326</v>
      </c>
      <c r="AN105" s="176"/>
      <c r="AO105" s="15" t="s">
        <v>29</v>
      </c>
      <c r="AP105" s="15">
        <v>1</v>
      </c>
      <c r="AQ105" s="15">
        <f>1/(1+AP105)</f>
        <v>0.5</v>
      </c>
      <c r="AR105" s="15"/>
      <c r="AS105" s="4"/>
      <c r="AT105" s="11" t="s">
        <v>17</v>
      </c>
      <c r="AU105" s="1">
        <f>AR106</f>
        <v>0.5</v>
      </c>
      <c r="AV105" s="36"/>
      <c r="AW105" s="40" t="s">
        <v>63</v>
      </c>
      <c r="AX105" s="40">
        <v>0</v>
      </c>
      <c r="AY105" s="50"/>
    </row>
    <row r="106" spans="1:51" ht="30">
      <c r="A106" s="258"/>
      <c r="B106" s="35" t="s">
        <v>3</v>
      </c>
      <c r="C106" s="37">
        <v>5</v>
      </c>
      <c r="D106" s="37">
        <v>7</v>
      </c>
      <c r="E106" s="2">
        <v>1</v>
      </c>
      <c r="F106" s="170"/>
      <c r="G106" s="35" t="s">
        <v>3</v>
      </c>
      <c r="H106" s="37">
        <f>C106/C107</f>
        <v>0.55555555555555558</v>
      </c>
      <c r="I106" s="37">
        <f>D106/D107</f>
        <v>0.84</v>
      </c>
      <c r="J106" s="38">
        <f>E106/E107</f>
        <v>0.74468085106382975</v>
      </c>
      <c r="K106" s="37">
        <f>SUM(H106:J106)</f>
        <v>2.1402364066193855</v>
      </c>
      <c r="L106" s="2">
        <f>K106/C109</f>
        <v>0.71341213553979521</v>
      </c>
      <c r="M106" s="24"/>
      <c r="N106" s="94"/>
      <c r="O106" s="58" t="s">
        <v>20</v>
      </c>
      <c r="P106" s="56" t="s">
        <v>80</v>
      </c>
      <c r="Q106" s="18"/>
      <c r="R106" s="11" t="s">
        <v>18</v>
      </c>
      <c r="S106" s="9">
        <v>-0.5</v>
      </c>
      <c r="T106" s="9">
        <v>1</v>
      </c>
      <c r="U106" s="9">
        <v>0</v>
      </c>
      <c r="V106" s="19"/>
      <c r="W106" s="11" t="s">
        <v>18</v>
      </c>
      <c r="X106" s="1">
        <f>(S106*L104)+(T106*L105)+(U106*L106)</f>
        <v>0.13656422379826635</v>
      </c>
      <c r="Y106" s="176"/>
      <c r="Z106" s="16" t="s">
        <v>35</v>
      </c>
      <c r="AA106" s="16" t="s">
        <v>44</v>
      </c>
      <c r="AB106" s="16">
        <v>1</v>
      </c>
      <c r="AC106" s="16">
        <f>AB106*AB105</f>
        <v>0.33333333333333331</v>
      </c>
      <c r="AD106" s="4"/>
      <c r="AE106" s="11" t="s">
        <v>18</v>
      </c>
      <c r="AF106" s="28">
        <v>-1</v>
      </c>
      <c r="AG106" s="28">
        <v>0</v>
      </c>
      <c r="AH106" s="28">
        <v>1</v>
      </c>
      <c r="AI106" s="28">
        <v>0</v>
      </c>
      <c r="AJ106" s="28">
        <v>-1</v>
      </c>
      <c r="AK106" s="4"/>
      <c r="AL106" s="11" t="s">
        <v>18</v>
      </c>
      <c r="AM106" s="1">
        <f>(AF106*AC106)+(AG106*AC107)+(AC108*AH106)+(AI106*AC110)+(AC111*AJ106)</f>
        <v>-0.5</v>
      </c>
      <c r="AN106" s="176"/>
      <c r="AO106" s="16" t="s">
        <v>45</v>
      </c>
      <c r="AP106" s="16" t="s">
        <v>44</v>
      </c>
      <c r="AQ106" s="16">
        <v>1</v>
      </c>
      <c r="AR106" s="16">
        <f>AQ106*AQ105</f>
        <v>0.5</v>
      </c>
      <c r="AS106" s="4"/>
      <c r="AT106" s="11" t="s">
        <v>18</v>
      </c>
      <c r="AU106" s="1">
        <f>AR107</f>
        <v>0.5</v>
      </c>
      <c r="AV106" s="36"/>
      <c r="AW106" s="40" t="s">
        <v>16</v>
      </c>
      <c r="AX106" s="41">
        <v>0</v>
      </c>
      <c r="AY106" s="50"/>
    </row>
    <row r="107" spans="1:51">
      <c r="A107" s="258"/>
      <c r="B107" s="97" t="s">
        <v>4</v>
      </c>
      <c r="C107" s="39">
        <f>SUM(C104:C106)</f>
        <v>9</v>
      </c>
      <c r="D107" s="39">
        <f>SUM(D104:D106)</f>
        <v>8.3333333333333339</v>
      </c>
      <c r="E107" s="39">
        <f>SUM(E104:E106)</f>
        <v>1.342857142857143</v>
      </c>
      <c r="F107" s="170"/>
      <c r="G107" s="97" t="s">
        <v>4</v>
      </c>
      <c r="H107" s="39">
        <f>SUM(H104:H106)</f>
        <v>1</v>
      </c>
      <c r="I107" s="39">
        <f>SUM(I104:I106)</f>
        <v>1</v>
      </c>
      <c r="J107" s="39">
        <f>SUM(J104:J106)</f>
        <v>1</v>
      </c>
      <c r="K107" s="39">
        <f>SUM(K104:K106)</f>
        <v>3</v>
      </c>
      <c r="L107" s="39">
        <f>SUM(L104:L106)</f>
        <v>1</v>
      </c>
      <c r="M107" s="25"/>
      <c r="N107" s="94"/>
      <c r="O107" s="58" t="s">
        <v>21</v>
      </c>
      <c r="P107" s="56" t="s">
        <v>81</v>
      </c>
      <c r="Q107" s="18"/>
      <c r="R107" s="11" t="s">
        <v>20</v>
      </c>
      <c r="S107" s="9">
        <v>0</v>
      </c>
      <c r="T107" s="9">
        <v>0.5</v>
      </c>
      <c r="U107" s="9">
        <v>0</v>
      </c>
      <c r="V107" s="19"/>
      <c r="W107" s="11" t="s">
        <v>20</v>
      </c>
      <c r="X107" s="1">
        <f>(S107*L104)+(T107*L105)+(U107*L106)</f>
        <v>9.3286052009456263E-2</v>
      </c>
      <c r="Y107" s="176"/>
      <c r="Z107" s="16" t="s">
        <v>36</v>
      </c>
      <c r="AA107" s="16" t="s">
        <v>44</v>
      </c>
      <c r="AB107" s="16">
        <v>1</v>
      </c>
      <c r="AC107" s="16">
        <f>AB107*AB105</f>
        <v>0.33333333333333331</v>
      </c>
      <c r="AD107" s="4"/>
      <c r="AE107" s="11" t="s">
        <v>20</v>
      </c>
      <c r="AF107" s="28">
        <v>0</v>
      </c>
      <c r="AG107" s="28">
        <v>0</v>
      </c>
      <c r="AH107" s="28">
        <v>0</v>
      </c>
      <c r="AI107" s="28">
        <v>0</v>
      </c>
      <c r="AJ107" s="28">
        <v>0</v>
      </c>
      <c r="AK107" s="4"/>
      <c r="AL107" s="11" t="s">
        <v>20</v>
      </c>
      <c r="AM107" s="1">
        <f>(AF107*AC106)+(AG107*AC107)+(AH107*AC108)+(AI107*AC110)+(AJ107*AC111)</f>
        <v>0</v>
      </c>
      <c r="AN107" s="176"/>
      <c r="AO107" s="16" t="s">
        <v>58</v>
      </c>
      <c r="AP107" s="16" t="s">
        <v>44</v>
      </c>
      <c r="AQ107" s="16">
        <v>1</v>
      </c>
      <c r="AR107" s="16">
        <f>AQ107*AQ105</f>
        <v>0.5</v>
      </c>
      <c r="AS107" s="4"/>
      <c r="AT107" s="11" t="s">
        <v>20</v>
      </c>
      <c r="AU107" s="1">
        <f>AR109</f>
        <v>0.33333333333333331</v>
      </c>
      <c r="AV107" s="36"/>
      <c r="AW107" s="42" t="s">
        <v>17</v>
      </c>
      <c r="AX107" s="42">
        <f>X105+AM105+AU105</f>
        <v>1.3400630417651693</v>
      </c>
      <c r="AY107" s="50"/>
    </row>
    <row r="108" spans="1:51" ht="45">
      <c r="A108" s="258"/>
      <c r="B108" s="54"/>
      <c r="C108" s="54"/>
      <c r="D108" s="54"/>
      <c r="E108" s="54"/>
      <c r="F108" s="54"/>
      <c r="G108" s="54"/>
      <c r="H108" s="54"/>
      <c r="I108" s="54"/>
      <c r="J108" s="54"/>
      <c r="M108" s="47"/>
      <c r="N108" s="94"/>
      <c r="O108" s="58" t="s">
        <v>23</v>
      </c>
      <c r="P108" s="56" t="s">
        <v>83</v>
      </c>
      <c r="Q108" s="4"/>
      <c r="R108" s="11" t="s">
        <v>21</v>
      </c>
      <c r="S108" s="9">
        <v>0</v>
      </c>
      <c r="T108" s="9">
        <v>-0.5</v>
      </c>
      <c r="U108" s="9">
        <v>0</v>
      </c>
      <c r="V108" s="19"/>
      <c r="W108" s="11" t="s">
        <v>21</v>
      </c>
      <c r="X108" s="1">
        <f>(S108*L104)+(T108*L105)+(U108*L106)</f>
        <v>-9.3286052009456263E-2</v>
      </c>
      <c r="Y108" s="176"/>
      <c r="Z108" s="16" t="s">
        <v>37</v>
      </c>
      <c r="AA108" s="16" t="s">
        <v>44</v>
      </c>
      <c r="AB108" s="16">
        <v>1</v>
      </c>
      <c r="AC108" s="16">
        <f>AB108*AB105</f>
        <v>0.33333333333333331</v>
      </c>
      <c r="AD108" s="4"/>
      <c r="AE108" s="11" t="s">
        <v>21</v>
      </c>
      <c r="AF108" s="28">
        <v>0</v>
      </c>
      <c r="AG108" s="28">
        <v>0</v>
      </c>
      <c r="AH108" s="28">
        <v>0</v>
      </c>
      <c r="AI108" s="28">
        <v>0</v>
      </c>
      <c r="AJ108" s="28">
        <v>0</v>
      </c>
      <c r="AK108" s="4"/>
      <c r="AL108" s="11" t="s">
        <v>21</v>
      </c>
      <c r="AM108" s="1">
        <f>(AF108*AC106)+(AG108*AC107)+(AH108*AC108)+(AI108*AC110)+(AJ108*AC111)</f>
        <v>0</v>
      </c>
      <c r="AN108" s="176"/>
      <c r="AO108" s="15" t="s">
        <v>30</v>
      </c>
      <c r="AP108" s="15">
        <v>2</v>
      </c>
      <c r="AQ108" s="15">
        <f>1/(1+AP108)</f>
        <v>0.33333333333333331</v>
      </c>
      <c r="AR108" s="15"/>
      <c r="AS108" s="4"/>
      <c r="AT108" s="11" t="s">
        <v>21</v>
      </c>
      <c r="AU108" s="1">
        <f>AR110</f>
        <v>0.33333333333333331</v>
      </c>
      <c r="AV108" s="36"/>
      <c r="AW108" s="42" t="s">
        <v>18</v>
      </c>
      <c r="AX108" s="42">
        <f>X106+AM106++AU106</f>
        <v>0.13656422379826638</v>
      </c>
      <c r="AY108" s="50"/>
    </row>
    <row r="109" spans="1:51" ht="30">
      <c r="A109" s="258"/>
      <c r="B109" s="98" t="s">
        <v>6</v>
      </c>
      <c r="C109" s="35">
        <v>3</v>
      </c>
      <c r="D109" s="4"/>
      <c r="E109" s="4"/>
      <c r="F109" s="4"/>
      <c r="G109" s="4"/>
      <c r="H109" s="4"/>
      <c r="I109" s="4"/>
      <c r="J109" s="4"/>
      <c r="M109" s="4"/>
      <c r="N109" s="94"/>
      <c r="O109" s="58" t="s">
        <v>24</v>
      </c>
      <c r="P109" s="56" t="s">
        <v>84</v>
      </c>
      <c r="Q109" s="4"/>
      <c r="R109" s="11" t="s">
        <v>23</v>
      </c>
      <c r="S109" s="9">
        <v>1</v>
      </c>
      <c r="T109" s="9">
        <v>0</v>
      </c>
      <c r="U109" s="9">
        <v>-0.5</v>
      </c>
      <c r="V109" s="19"/>
      <c r="W109" s="11" t="s">
        <v>23</v>
      </c>
      <c r="X109" s="1">
        <f>(S109*L104)+(T109*L105)+(U109*L106)</f>
        <v>-0.25669030732860526</v>
      </c>
      <c r="Y109" s="176"/>
      <c r="Z109" s="31" t="s">
        <v>96</v>
      </c>
      <c r="AA109" s="31">
        <v>1</v>
      </c>
      <c r="AB109" s="31">
        <f>1/(1+AA109)</f>
        <v>0.5</v>
      </c>
      <c r="AC109" s="31"/>
      <c r="AD109" s="4"/>
      <c r="AE109" s="11" t="s">
        <v>23</v>
      </c>
      <c r="AF109" s="28">
        <v>1</v>
      </c>
      <c r="AG109" s="28">
        <v>0</v>
      </c>
      <c r="AH109" s="28">
        <v>0</v>
      </c>
      <c r="AI109" s="28">
        <v>0</v>
      </c>
      <c r="AJ109" s="28">
        <v>1</v>
      </c>
      <c r="AK109" s="4"/>
      <c r="AL109" s="11" t="s">
        <v>23</v>
      </c>
      <c r="AM109" s="1">
        <f>(AC106*AF109)+(AG109*AC107)+(AC108*AH109)+(AI109*AC110)+(AC111*AJ109)</f>
        <v>0.83333333333333326</v>
      </c>
      <c r="AN109" s="176"/>
      <c r="AO109" s="16" t="s">
        <v>59</v>
      </c>
      <c r="AP109" s="16" t="s">
        <v>44</v>
      </c>
      <c r="AQ109" s="16">
        <v>1</v>
      </c>
      <c r="AR109" s="16">
        <f>AQ109*AQ108</f>
        <v>0.33333333333333331</v>
      </c>
      <c r="AS109" s="4"/>
      <c r="AT109" s="11" t="s">
        <v>23</v>
      </c>
      <c r="AU109" s="1">
        <f>AR112</f>
        <v>0.25</v>
      </c>
      <c r="AV109" s="36"/>
      <c r="AW109" s="41" t="s">
        <v>19</v>
      </c>
      <c r="AX109" s="41">
        <v>0</v>
      </c>
      <c r="AY109" s="50"/>
    </row>
    <row r="110" spans="1:51">
      <c r="A110" s="258"/>
      <c r="B110" s="53"/>
      <c r="C110" s="53"/>
      <c r="D110" s="53"/>
      <c r="E110" s="53"/>
      <c r="F110" s="53"/>
      <c r="G110" s="53"/>
      <c r="H110" s="53"/>
      <c r="I110" s="53"/>
      <c r="J110" s="53"/>
      <c r="M110" s="26"/>
      <c r="N110" s="94"/>
      <c r="O110" s="4"/>
      <c r="P110" s="4"/>
      <c r="Q110" s="4"/>
      <c r="R110" s="11" t="s">
        <v>24</v>
      </c>
      <c r="S110" s="9">
        <v>-0.5</v>
      </c>
      <c r="T110" s="9">
        <v>0</v>
      </c>
      <c r="U110" s="9">
        <v>1</v>
      </c>
      <c r="V110" s="19"/>
      <c r="W110" s="11" t="s">
        <v>24</v>
      </c>
      <c r="X110" s="1">
        <f>(S110*L104)+(T110*67)+(U110*L106)</f>
        <v>0.66340425531914904</v>
      </c>
      <c r="Y110" s="176"/>
      <c r="Z110" s="16" t="s">
        <v>97</v>
      </c>
      <c r="AA110" s="16" t="s">
        <v>44</v>
      </c>
      <c r="AB110" s="16">
        <v>1</v>
      </c>
      <c r="AC110" s="16">
        <f>AB110*AB109</f>
        <v>0.5</v>
      </c>
      <c r="AD110" s="4"/>
      <c r="AE110" s="11" t="s">
        <v>24</v>
      </c>
      <c r="AF110" s="28">
        <v>-1</v>
      </c>
      <c r="AG110" s="28">
        <v>0</v>
      </c>
      <c r="AH110" s="28">
        <v>0</v>
      </c>
      <c r="AI110" s="28">
        <v>0</v>
      </c>
      <c r="AJ110" s="28">
        <v>-1</v>
      </c>
      <c r="AK110" s="4"/>
      <c r="AL110" s="11" t="s">
        <v>24</v>
      </c>
      <c r="AM110" s="1">
        <f>(AC106*AF110)+(AC107*AG110)+(AC108*AH110)+(AI110*AC110)+(AC111*AJ110)</f>
        <v>-0.83333333333333326</v>
      </c>
      <c r="AN110" s="176"/>
      <c r="AO110" s="16" t="s">
        <v>60</v>
      </c>
      <c r="AP110" s="16" t="s">
        <v>44</v>
      </c>
      <c r="AQ110" s="16">
        <v>1</v>
      </c>
      <c r="AR110" s="16">
        <f>AQ110*AQ108</f>
        <v>0.33333333333333331</v>
      </c>
      <c r="AS110" s="4"/>
      <c r="AT110" s="11" t="s">
        <v>24</v>
      </c>
      <c r="AU110" s="1">
        <f>AR113</f>
        <v>0.25</v>
      </c>
      <c r="AV110" s="36"/>
      <c r="AW110" s="42" t="s">
        <v>20</v>
      </c>
      <c r="AX110" s="42">
        <f>X107+AM107+AU107</f>
        <v>0.42661938534278959</v>
      </c>
      <c r="AY110" s="50"/>
    </row>
    <row r="111" spans="1:51">
      <c r="A111" s="258"/>
      <c r="B111" s="183" t="s">
        <v>14</v>
      </c>
      <c r="C111" s="183"/>
      <c r="D111" s="4"/>
      <c r="E111" s="35" t="s">
        <v>38</v>
      </c>
      <c r="F111" s="35" t="s">
        <v>39</v>
      </c>
      <c r="G111" s="35" t="s">
        <v>40</v>
      </c>
      <c r="H111" s="10" t="s">
        <v>41</v>
      </c>
      <c r="I111" s="10" t="s">
        <v>42</v>
      </c>
      <c r="J111" s="4"/>
      <c r="M111" s="4"/>
      <c r="N111" s="94"/>
      <c r="O111" s="156" t="s">
        <v>112</v>
      </c>
      <c r="P111" s="157"/>
      <c r="Q111" s="4"/>
      <c r="R111" s="33"/>
      <c r="S111" s="25"/>
      <c r="T111" s="25"/>
      <c r="U111" s="25"/>
      <c r="V111" s="30"/>
      <c r="W111" s="29"/>
      <c r="X111" s="29"/>
      <c r="Y111" s="176"/>
      <c r="Z111" s="16" t="s">
        <v>98</v>
      </c>
      <c r="AA111" s="16" t="s">
        <v>44</v>
      </c>
      <c r="AB111" s="16">
        <v>1</v>
      </c>
      <c r="AC111" s="16">
        <f>AB111*AB109</f>
        <v>0.5</v>
      </c>
      <c r="AD111" s="4"/>
      <c r="AE111" s="29"/>
      <c r="AF111" s="25"/>
      <c r="AG111" s="25"/>
      <c r="AH111" s="25"/>
      <c r="AI111" s="25"/>
      <c r="AJ111" s="25"/>
      <c r="AK111" s="4"/>
      <c r="AL111" s="29"/>
      <c r="AM111" s="29"/>
      <c r="AN111" s="176"/>
      <c r="AO111" s="15" t="s">
        <v>31</v>
      </c>
      <c r="AP111" s="15">
        <v>3</v>
      </c>
      <c r="AQ111" s="15">
        <f>1/(1+AP111)</f>
        <v>0.25</v>
      </c>
      <c r="AR111" s="15"/>
      <c r="AS111" s="4"/>
      <c r="AT111" s="29"/>
      <c r="AU111" s="29"/>
      <c r="AV111" s="46"/>
      <c r="AW111" s="42" t="s">
        <v>21</v>
      </c>
      <c r="AX111" s="42">
        <f>X108+AM108+AU108</f>
        <v>0.24004728132387704</v>
      </c>
      <c r="AY111" s="50"/>
    </row>
    <row r="112" spans="1:51" ht="30">
      <c r="A112" s="258"/>
      <c r="B112" s="98" t="s">
        <v>7</v>
      </c>
      <c r="C112" s="76">
        <f>SUM(L104*C107,L105*D107,L106*E107)</f>
        <v>3.4129199594731512</v>
      </c>
      <c r="D112" s="4"/>
      <c r="E112" s="35">
        <v>1</v>
      </c>
      <c r="F112" s="35">
        <v>3</v>
      </c>
      <c r="G112" s="35">
        <v>5</v>
      </c>
      <c r="H112" s="35">
        <v>7</v>
      </c>
      <c r="I112" s="35">
        <v>9</v>
      </c>
      <c r="J112" s="4"/>
      <c r="M112" s="4"/>
      <c r="N112" s="94"/>
      <c r="O112" s="57" t="s">
        <v>99</v>
      </c>
      <c r="P112" s="56" t="s">
        <v>102</v>
      </c>
      <c r="Q112" s="4"/>
      <c r="R112" s="33"/>
      <c r="S112" s="25"/>
      <c r="T112" s="25"/>
      <c r="U112" s="25"/>
      <c r="V112" s="30"/>
      <c r="W112" s="29"/>
      <c r="X112" s="29"/>
      <c r="Y112" s="176"/>
      <c r="Z112" s="30"/>
      <c r="AA112" s="30"/>
      <c r="AB112" s="30"/>
      <c r="AC112" s="30"/>
      <c r="AD112" s="4"/>
      <c r="AE112" s="29"/>
      <c r="AF112" s="25"/>
      <c r="AG112" s="25"/>
      <c r="AH112" s="25"/>
      <c r="AI112" s="25"/>
      <c r="AJ112" s="25"/>
      <c r="AK112" s="4"/>
      <c r="AL112" s="156" t="s">
        <v>115</v>
      </c>
      <c r="AM112" s="157"/>
      <c r="AN112" s="176"/>
      <c r="AO112" s="16" t="s">
        <v>61</v>
      </c>
      <c r="AP112" s="16" t="s">
        <v>44</v>
      </c>
      <c r="AQ112" s="16">
        <v>1</v>
      </c>
      <c r="AR112" s="16">
        <f>AQ112*AQ111</f>
        <v>0.25</v>
      </c>
      <c r="AS112" s="4"/>
      <c r="AT112" s="29"/>
      <c r="AU112" s="29"/>
      <c r="AV112" s="46"/>
      <c r="AW112" s="41" t="s">
        <v>22</v>
      </c>
      <c r="AX112" s="41">
        <v>0</v>
      </c>
      <c r="AY112" s="50"/>
    </row>
    <row r="113" spans="1:51" ht="30">
      <c r="A113" s="258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26"/>
      <c r="N113" s="94"/>
      <c r="O113" s="57" t="s">
        <v>100</v>
      </c>
      <c r="P113" s="56" t="s">
        <v>103</v>
      </c>
      <c r="Q113" s="4"/>
      <c r="R113" s="4"/>
      <c r="S113" s="18"/>
      <c r="T113" s="18"/>
      <c r="U113" s="18"/>
      <c r="V113" s="19"/>
      <c r="W113" s="4"/>
      <c r="X113" s="4"/>
      <c r="Y113" s="176"/>
      <c r="Z113" s="30"/>
      <c r="AA113" s="30"/>
      <c r="AB113" s="30"/>
      <c r="AC113" s="30"/>
      <c r="AD113" s="4"/>
      <c r="AE113" s="29"/>
      <c r="AF113" s="25"/>
      <c r="AG113" s="25"/>
      <c r="AH113" s="25"/>
      <c r="AI113" s="25"/>
      <c r="AJ113" s="25"/>
      <c r="AK113" s="4"/>
      <c r="AL113" s="58" t="s">
        <v>34</v>
      </c>
      <c r="AM113" s="56" t="s">
        <v>87</v>
      </c>
      <c r="AN113" s="176"/>
      <c r="AO113" s="16" t="s">
        <v>62</v>
      </c>
      <c r="AP113" s="16" t="s">
        <v>44</v>
      </c>
      <c r="AQ113" s="16">
        <v>1</v>
      </c>
      <c r="AR113" s="16">
        <f>AQ113*AQ111</f>
        <v>0.25</v>
      </c>
      <c r="AS113" s="4"/>
      <c r="AT113" s="29"/>
      <c r="AU113" s="29"/>
      <c r="AV113" s="46"/>
      <c r="AW113" s="42" t="s">
        <v>23</v>
      </c>
      <c r="AX113" s="42">
        <f>X109+AM109+AU109</f>
        <v>0.82664302600472794</v>
      </c>
      <c r="AY113" s="50"/>
    </row>
    <row r="114" spans="1:51" ht="30">
      <c r="A114" s="258"/>
      <c r="B114" s="185" t="s">
        <v>11</v>
      </c>
      <c r="C114" s="186"/>
      <c r="D114" s="6" t="s">
        <v>12</v>
      </c>
      <c r="E114" s="6">
        <v>1</v>
      </c>
      <c r="F114" s="6">
        <v>2</v>
      </c>
      <c r="G114" s="6">
        <v>3</v>
      </c>
      <c r="H114" s="6">
        <v>4</v>
      </c>
      <c r="I114" s="6">
        <v>5</v>
      </c>
      <c r="J114" s="6">
        <v>6</v>
      </c>
      <c r="K114" s="6">
        <v>7</v>
      </c>
      <c r="L114" s="6">
        <v>9</v>
      </c>
      <c r="M114" s="6">
        <v>10</v>
      </c>
      <c r="N114" s="94"/>
      <c r="O114" s="57" t="s">
        <v>101</v>
      </c>
      <c r="P114" s="56" t="s">
        <v>104</v>
      </c>
      <c r="Q114" s="4"/>
      <c r="R114" s="4"/>
      <c r="S114" s="18"/>
      <c r="T114" s="18"/>
      <c r="U114" s="18"/>
      <c r="V114" s="4"/>
      <c r="W114" s="4"/>
      <c r="X114" s="4"/>
      <c r="Y114" s="176"/>
      <c r="AB114" s="30"/>
      <c r="AC114" s="30"/>
      <c r="AD114" s="4"/>
      <c r="AE114" s="29"/>
      <c r="AF114" s="25"/>
      <c r="AG114" s="25"/>
      <c r="AH114" s="25"/>
      <c r="AI114" s="25"/>
      <c r="AJ114" s="25"/>
      <c r="AK114" s="4"/>
      <c r="AL114" s="103" t="s">
        <v>35</v>
      </c>
      <c r="AM114" s="84" t="s">
        <v>88</v>
      </c>
      <c r="AN114" s="176"/>
      <c r="AO114" s="19"/>
      <c r="AP114" s="19"/>
      <c r="AQ114" s="19"/>
      <c r="AR114" s="19"/>
      <c r="AS114" s="4"/>
      <c r="AT114" s="29"/>
      <c r="AU114" s="29"/>
      <c r="AV114" s="46"/>
      <c r="AW114" s="42" t="s">
        <v>24</v>
      </c>
      <c r="AX114" s="42">
        <f>X110+AM110+AU110</f>
        <v>8.0070921985815779E-2</v>
      </c>
      <c r="AY114" s="50"/>
    </row>
    <row r="115" spans="1:51">
      <c r="A115" s="258"/>
      <c r="B115" s="187"/>
      <c r="C115" s="188"/>
      <c r="D115" s="6" t="s">
        <v>13</v>
      </c>
      <c r="E115" s="35">
        <v>0</v>
      </c>
      <c r="F115" s="35">
        <v>0</v>
      </c>
      <c r="G115" s="35">
        <v>0.57999999999999996</v>
      </c>
      <c r="H115" s="35">
        <v>0.9</v>
      </c>
      <c r="I115" s="35">
        <v>1.1200000000000001</v>
      </c>
      <c r="J115" s="35">
        <v>1.24</v>
      </c>
      <c r="K115" s="35">
        <v>1.32</v>
      </c>
      <c r="L115" s="35">
        <v>1.46</v>
      </c>
      <c r="M115" s="35">
        <v>1.49</v>
      </c>
      <c r="N115" s="94"/>
      <c r="Q115" s="4"/>
      <c r="R115" s="4"/>
      <c r="S115" s="18"/>
      <c r="T115" s="18"/>
      <c r="U115" s="18"/>
      <c r="V115" s="4"/>
      <c r="W115" s="4"/>
      <c r="X115" s="4"/>
      <c r="Y115" s="176"/>
      <c r="AB115" s="30"/>
      <c r="AC115" s="30"/>
      <c r="AD115" s="4"/>
      <c r="AE115" s="29"/>
      <c r="AF115" s="25"/>
      <c r="AG115" s="25"/>
      <c r="AH115" s="25"/>
      <c r="AI115" s="25"/>
      <c r="AJ115" s="25"/>
      <c r="AK115" s="4"/>
      <c r="AL115" s="103" t="s">
        <v>36</v>
      </c>
      <c r="AM115" s="84" t="s">
        <v>89</v>
      </c>
      <c r="AN115" s="176"/>
      <c r="AO115" s="30"/>
      <c r="AP115" s="30"/>
      <c r="AQ115" s="30"/>
      <c r="AR115" s="30"/>
      <c r="AS115" s="4"/>
      <c r="AT115" s="29"/>
      <c r="AU115" s="29"/>
      <c r="AV115" s="46"/>
      <c r="AW115" s="41" t="s">
        <v>25</v>
      </c>
      <c r="AX115" s="41">
        <v>0</v>
      </c>
      <c r="AY115" s="50"/>
    </row>
    <row r="116" spans="1:51">
      <c r="A116" s="258"/>
      <c r="B116" s="189" t="s">
        <v>9</v>
      </c>
      <c r="C116" s="190"/>
      <c r="D116" s="7">
        <v>0.57999999999999996</v>
      </c>
      <c r="E116" s="191"/>
      <c r="F116" s="192"/>
      <c r="G116" s="192"/>
      <c r="H116" s="192"/>
      <c r="I116" s="192"/>
      <c r="J116" s="192"/>
      <c r="K116" s="48"/>
      <c r="L116" s="48"/>
      <c r="M116" s="48"/>
      <c r="N116" s="94"/>
      <c r="Q116" s="4"/>
      <c r="R116" s="4"/>
      <c r="S116" s="18"/>
      <c r="T116" s="18"/>
      <c r="U116" s="18"/>
      <c r="V116" s="4"/>
      <c r="W116" s="4"/>
      <c r="X116" s="4"/>
      <c r="Y116" s="176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103" t="s">
        <v>37</v>
      </c>
      <c r="AM116" s="84" t="s">
        <v>90</v>
      </c>
      <c r="AN116" s="176"/>
      <c r="AO116" s="156" t="s">
        <v>113</v>
      </c>
      <c r="AP116" s="157"/>
      <c r="AQ116" s="4"/>
      <c r="AR116" s="4"/>
      <c r="AS116" s="4"/>
      <c r="AT116" s="4"/>
      <c r="AU116" s="4"/>
      <c r="AV116" s="46"/>
      <c r="AW116" s="4"/>
      <c r="AX116" s="4"/>
      <c r="AY116" s="50"/>
    </row>
    <row r="117" spans="1:51" ht="30">
      <c r="A117" s="258"/>
      <c r="B117" s="52"/>
      <c r="C117" s="52"/>
      <c r="D117" s="52"/>
      <c r="E117" s="52"/>
      <c r="H117" s="52"/>
      <c r="I117" s="52"/>
      <c r="J117" s="52"/>
      <c r="K117" s="52"/>
      <c r="L117" s="52"/>
      <c r="M117" s="47"/>
      <c r="N117" s="94"/>
      <c r="Q117" s="4"/>
      <c r="R117" s="4"/>
      <c r="S117" s="18"/>
      <c r="T117" s="18"/>
      <c r="U117" s="18"/>
      <c r="V117" s="4"/>
      <c r="W117" s="4"/>
      <c r="X117" s="4"/>
      <c r="Y117" s="176"/>
      <c r="Z117" s="4"/>
      <c r="AC117" s="4"/>
      <c r="AD117" s="4"/>
      <c r="AE117" s="4"/>
      <c r="AF117" s="4"/>
      <c r="AG117" s="4"/>
      <c r="AH117" s="4"/>
      <c r="AI117" s="4"/>
      <c r="AJ117" s="4"/>
      <c r="AK117" s="4"/>
      <c r="AL117" s="58" t="s">
        <v>96</v>
      </c>
      <c r="AM117" s="56" t="s">
        <v>91</v>
      </c>
      <c r="AN117" s="176"/>
      <c r="AO117" s="44" t="s">
        <v>29</v>
      </c>
      <c r="AP117" s="44" t="s">
        <v>76</v>
      </c>
      <c r="AQ117" s="4"/>
      <c r="AR117" s="4"/>
      <c r="AS117" s="4"/>
      <c r="AT117" s="4"/>
      <c r="AU117" s="4"/>
      <c r="AV117" s="46"/>
      <c r="AW117" s="4"/>
      <c r="AX117" s="4"/>
      <c r="AY117" s="50"/>
    </row>
    <row r="118" spans="1:51" ht="30">
      <c r="A118" s="258"/>
      <c r="B118" s="161" t="s">
        <v>15</v>
      </c>
      <c r="C118" s="161"/>
      <c r="D118" s="161"/>
      <c r="E118" s="4"/>
      <c r="H118" s="4"/>
      <c r="I118" s="4"/>
      <c r="J118" s="4"/>
      <c r="K118" s="4"/>
      <c r="L118" s="4"/>
      <c r="M118" s="4"/>
      <c r="N118" s="94"/>
      <c r="Q118" s="4"/>
      <c r="R118" s="4"/>
      <c r="S118" s="18"/>
      <c r="T118" s="18"/>
      <c r="U118" s="18"/>
      <c r="V118" s="4"/>
      <c r="W118" s="4"/>
      <c r="X118" s="4"/>
      <c r="Y118" s="176"/>
      <c r="Z118" s="227" t="s">
        <v>182</v>
      </c>
      <c r="AA118" s="228"/>
      <c r="AC118" s="4"/>
      <c r="AD118" s="4"/>
      <c r="AE118" s="4"/>
      <c r="AF118" s="4"/>
      <c r="AG118" s="4"/>
      <c r="AH118" s="4"/>
      <c r="AI118" s="4"/>
      <c r="AJ118" s="4"/>
      <c r="AK118" s="4"/>
      <c r="AL118" s="103" t="s">
        <v>97</v>
      </c>
      <c r="AM118" s="84" t="s">
        <v>92</v>
      </c>
      <c r="AN118" s="176"/>
      <c r="AO118" s="44" t="s">
        <v>30</v>
      </c>
      <c r="AP118" s="44" t="s">
        <v>79</v>
      </c>
      <c r="AQ118" s="4"/>
      <c r="AR118" s="4"/>
      <c r="AS118" s="4"/>
      <c r="AT118" s="4"/>
      <c r="AU118" s="4"/>
      <c r="AV118" s="46"/>
      <c r="AW118" s="4"/>
      <c r="AX118" s="4"/>
      <c r="AY118" s="50"/>
    </row>
    <row r="119" spans="1:51" ht="30">
      <c r="A119" s="258"/>
      <c r="B119" s="5" t="s">
        <v>10</v>
      </c>
      <c r="C119" s="8">
        <f>(C112-3)/3</f>
        <v>0.13763998649105039</v>
      </c>
      <c r="D119" s="77">
        <f>C119*100</f>
        <v>13.763998649105039</v>
      </c>
      <c r="E119" s="4"/>
      <c r="H119" s="4"/>
      <c r="I119" s="4"/>
      <c r="J119" s="4"/>
      <c r="K119" s="4"/>
      <c r="L119" s="4"/>
      <c r="M119" s="4"/>
      <c r="N119" s="94"/>
      <c r="Q119" s="4"/>
      <c r="R119" s="4"/>
      <c r="S119" s="18"/>
      <c r="T119" s="18"/>
      <c r="U119" s="18"/>
      <c r="V119" s="4"/>
      <c r="W119" s="4"/>
      <c r="X119" s="4"/>
      <c r="Y119" s="176"/>
      <c r="Z119" s="225" t="s">
        <v>269</v>
      </c>
      <c r="AA119" s="226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103" t="s">
        <v>98</v>
      </c>
      <c r="AM119" s="84" t="s">
        <v>93</v>
      </c>
      <c r="AN119" s="176"/>
      <c r="AO119" s="44" t="s">
        <v>31</v>
      </c>
      <c r="AP119" s="44" t="s">
        <v>82</v>
      </c>
      <c r="AQ119" s="4"/>
      <c r="AR119" s="4"/>
      <c r="AS119" s="4"/>
      <c r="AT119" s="4"/>
      <c r="AU119" s="4"/>
      <c r="AV119" s="46"/>
      <c r="AW119" s="4"/>
      <c r="AX119" s="4"/>
      <c r="AY119" s="50"/>
    </row>
    <row r="120" spans="1:51">
      <c r="A120" s="259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96"/>
      <c r="N120" s="49"/>
      <c r="O120" s="96"/>
      <c r="P120" s="96"/>
      <c r="Q120" s="96"/>
      <c r="R120" s="96"/>
      <c r="S120" s="79"/>
      <c r="T120" s="79"/>
      <c r="U120" s="79"/>
      <c r="V120" s="96"/>
      <c r="W120" s="96"/>
      <c r="X120" s="96"/>
      <c r="Y120" s="177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51"/>
    </row>
  </sheetData>
  <mergeCells count="169">
    <mergeCell ref="AO3:AR3"/>
    <mergeCell ref="AT3:AU3"/>
    <mergeCell ref="AW3:AX3"/>
    <mergeCell ref="AB4:AC4"/>
    <mergeCell ref="AQ4:AR4"/>
    <mergeCell ref="AO16:AP16"/>
    <mergeCell ref="A1:AY1"/>
    <mergeCell ref="A2:A20"/>
    <mergeCell ref="B2:AY2"/>
    <mergeCell ref="F3:F7"/>
    <mergeCell ref="O3:P3"/>
    <mergeCell ref="R3:U3"/>
    <mergeCell ref="W3:X3"/>
    <mergeCell ref="Y3:Y20"/>
    <mergeCell ref="Z3:AC3"/>
    <mergeCell ref="AE3:AJ3"/>
    <mergeCell ref="B11:C11"/>
    <mergeCell ref="O11:P11"/>
    <mergeCell ref="AL12:AM12"/>
    <mergeCell ref="B13:L13"/>
    <mergeCell ref="B14:C15"/>
    <mergeCell ref="B16:C16"/>
    <mergeCell ref="E16:J16"/>
    <mergeCell ref="AL3:AM3"/>
    <mergeCell ref="AN3:AN19"/>
    <mergeCell ref="B18:D18"/>
    <mergeCell ref="Z18:AA18"/>
    <mergeCell ref="Z19:AA19"/>
    <mergeCell ref="B20:L20"/>
    <mergeCell ref="A22:A40"/>
    <mergeCell ref="B22:AY22"/>
    <mergeCell ref="F23:F27"/>
    <mergeCell ref="O23:P23"/>
    <mergeCell ref="R23:U23"/>
    <mergeCell ref="W23:X23"/>
    <mergeCell ref="B33:L33"/>
    <mergeCell ref="B34:C35"/>
    <mergeCell ref="B36:C36"/>
    <mergeCell ref="E36:J36"/>
    <mergeCell ref="AO36:AP36"/>
    <mergeCell ref="B38:D38"/>
    <mergeCell ref="Z38:AA38"/>
    <mergeCell ref="AT23:AU23"/>
    <mergeCell ref="AW23:AX23"/>
    <mergeCell ref="AB24:AC24"/>
    <mergeCell ref="AQ24:AR24"/>
    <mergeCell ref="B31:C31"/>
    <mergeCell ref="O31:P31"/>
    <mergeCell ref="Y23:Y40"/>
    <mergeCell ref="Z23:AC23"/>
    <mergeCell ref="AE23:AJ23"/>
    <mergeCell ref="AL23:AM23"/>
    <mergeCell ref="AN23:AN39"/>
    <mergeCell ref="AO23:AR23"/>
    <mergeCell ref="AL32:AM32"/>
    <mergeCell ref="Z39:AA39"/>
    <mergeCell ref="AO43:AR43"/>
    <mergeCell ref="AT43:AU43"/>
    <mergeCell ref="AW43:AX43"/>
    <mergeCell ref="AB44:AC44"/>
    <mergeCell ref="AQ44:AR44"/>
    <mergeCell ref="AO56:AP56"/>
    <mergeCell ref="B40:L40"/>
    <mergeCell ref="A42:A60"/>
    <mergeCell ref="B42:AY42"/>
    <mergeCell ref="F43:F47"/>
    <mergeCell ref="O43:P43"/>
    <mergeCell ref="R43:U43"/>
    <mergeCell ref="W43:X43"/>
    <mergeCell ref="Y43:Y60"/>
    <mergeCell ref="Z43:AC43"/>
    <mergeCell ref="AE43:AJ43"/>
    <mergeCell ref="B51:C51"/>
    <mergeCell ref="O51:P51"/>
    <mergeCell ref="AL52:AM52"/>
    <mergeCell ref="B53:L53"/>
    <mergeCell ref="B54:C55"/>
    <mergeCell ref="B56:C56"/>
    <mergeCell ref="E56:J56"/>
    <mergeCell ref="AL43:AM43"/>
    <mergeCell ref="AN43:AN59"/>
    <mergeCell ref="B58:D58"/>
    <mergeCell ref="Z58:AA58"/>
    <mergeCell ref="Z59:AA59"/>
    <mergeCell ref="B60:L60"/>
    <mergeCell ref="A62:A80"/>
    <mergeCell ref="B62:AY62"/>
    <mergeCell ref="F63:F67"/>
    <mergeCell ref="O63:P63"/>
    <mergeCell ref="R63:U63"/>
    <mergeCell ref="W63:X63"/>
    <mergeCell ref="B73:L73"/>
    <mergeCell ref="B74:C75"/>
    <mergeCell ref="B76:C76"/>
    <mergeCell ref="E76:J76"/>
    <mergeCell ref="AO76:AP76"/>
    <mergeCell ref="B78:D78"/>
    <mergeCell ref="Z78:AA78"/>
    <mergeCell ref="AT63:AU63"/>
    <mergeCell ref="AW63:AX63"/>
    <mergeCell ref="AB64:AC64"/>
    <mergeCell ref="AQ64:AR64"/>
    <mergeCell ref="B71:C71"/>
    <mergeCell ref="O71:P71"/>
    <mergeCell ref="Y63:Y80"/>
    <mergeCell ref="Z63:AC63"/>
    <mergeCell ref="AE63:AJ63"/>
    <mergeCell ref="AL63:AM63"/>
    <mergeCell ref="AN63:AN79"/>
    <mergeCell ref="AO63:AR63"/>
    <mergeCell ref="AL72:AM72"/>
    <mergeCell ref="Z79:AA79"/>
    <mergeCell ref="AO83:AR83"/>
    <mergeCell ref="AT83:AU83"/>
    <mergeCell ref="B80:L80"/>
    <mergeCell ref="A82:A100"/>
    <mergeCell ref="B82:AY82"/>
    <mergeCell ref="F83:F87"/>
    <mergeCell ref="O83:P83"/>
    <mergeCell ref="R83:U83"/>
    <mergeCell ref="W83:X83"/>
    <mergeCell ref="Y83:Y100"/>
    <mergeCell ref="Z83:AC83"/>
    <mergeCell ref="AE83:AJ83"/>
    <mergeCell ref="B91:C91"/>
    <mergeCell ref="O91:P91"/>
    <mergeCell ref="AL92:AM92"/>
    <mergeCell ref="B93:L93"/>
    <mergeCell ref="B94:C95"/>
    <mergeCell ref="B96:C96"/>
    <mergeCell ref="E96:J96"/>
    <mergeCell ref="AL83:AM83"/>
    <mergeCell ref="AN83:AN99"/>
    <mergeCell ref="B98:D98"/>
    <mergeCell ref="AL112:AM112"/>
    <mergeCell ref="Z119:AA119"/>
    <mergeCell ref="B120:L120"/>
    <mergeCell ref="B113:L113"/>
    <mergeCell ref="B114:C115"/>
    <mergeCell ref="B116:C116"/>
    <mergeCell ref="E116:J116"/>
    <mergeCell ref="AW83:AX83"/>
    <mergeCell ref="AB84:AC84"/>
    <mergeCell ref="AQ84:AR84"/>
    <mergeCell ref="AO96:AP96"/>
    <mergeCell ref="AO116:AP116"/>
    <mergeCell ref="B118:D118"/>
    <mergeCell ref="Z118:AA118"/>
    <mergeCell ref="AT103:AU103"/>
    <mergeCell ref="Z98:AA98"/>
    <mergeCell ref="Z99:AA99"/>
    <mergeCell ref="B100:L100"/>
    <mergeCell ref="A102:A120"/>
    <mergeCell ref="B102:AY102"/>
    <mergeCell ref="F103:F107"/>
    <mergeCell ref="O103:P103"/>
    <mergeCell ref="R103:U103"/>
    <mergeCell ref="W103:X103"/>
    <mergeCell ref="AW103:AX103"/>
    <mergeCell ref="AB104:AC104"/>
    <mergeCell ref="AQ104:AR104"/>
    <mergeCell ref="B111:C111"/>
    <mergeCell ref="O111:P111"/>
    <mergeCell ref="Y103:Y120"/>
    <mergeCell ref="Z103:AC103"/>
    <mergeCell ref="AE103:AJ103"/>
    <mergeCell ref="AL103:AM103"/>
    <mergeCell ref="AN103:AN119"/>
    <mergeCell ref="AO103:AR10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I7" sqref="I7"/>
    </sheetView>
  </sheetViews>
  <sheetFormatPr baseColWidth="10" defaultRowHeight="15" x14ac:dyDescent="0"/>
  <sheetData>
    <row r="1" spans="1:14">
      <c r="A1" s="234" t="s">
        <v>128</v>
      </c>
      <c r="B1" s="234" t="s">
        <v>114</v>
      </c>
      <c r="C1" s="234"/>
      <c r="D1" s="234"/>
      <c r="E1" s="234"/>
      <c r="F1" s="234"/>
      <c r="G1" s="235"/>
      <c r="H1" s="238"/>
    </row>
    <row r="2" spans="1:14">
      <c r="A2" s="234"/>
      <c r="B2" s="236" t="s">
        <v>76</v>
      </c>
      <c r="C2" s="236"/>
      <c r="D2" s="236" t="s">
        <v>79</v>
      </c>
      <c r="E2" s="236"/>
      <c r="F2" s="236" t="s">
        <v>82</v>
      </c>
      <c r="G2" s="237"/>
      <c r="H2" s="238"/>
    </row>
    <row r="3" spans="1:14" ht="60">
      <c r="A3" s="6" t="s">
        <v>57</v>
      </c>
      <c r="B3" s="95" t="s">
        <v>143</v>
      </c>
      <c r="C3" s="95" t="s">
        <v>144</v>
      </c>
      <c r="D3" s="95" t="s">
        <v>145</v>
      </c>
      <c r="E3" s="95" t="s">
        <v>146</v>
      </c>
      <c r="F3" s="95" t="s">
        <v>154</v>
      </c>
      <c r="G3" s="89" t="s">
        <v>155</v>
      </c>
      <c r="H3" s="238"/>
    </row>
    <row r="4" spans="1:14">
      <c r="A4" s="35" t="s">
        <v>131</v>
      </c>
      <c r="B4" s="37" t="s">
        <v>121</v>
      </c>
      <c r="C4" s="37"/>
      <c r="D4" s="37" t="s">
        <v>121</v>
      </c>
      <c r="E4" s="37"/>
      <c r="F4" s="37" t="s">
        <v>121</v>
      </c>
      <c r="G4" s="90"/>
      <c r="H4" s="92"/>
    </row>
    <row r="5" spans="1:14">
      <c r="A5" s="35" t="s">
        <v>129</v>
      </c>
      <c r="B5" s="37" t="s">
        <v>121</v>
      </c>
      <c r="C5" s="37"/>
      <c r="D5" s="37" t="s">
        <v>121</v>
      </c>
      <c r="E5" s="37"/>
      <c r="F5" s="37" t="s">
        <v>121</v>
      </c>
      <c r="G5" s="90"/>
      <c r="H5" s="92"/>
    </row>
    <row r="6" spans="1:14">
      <c r="A6" s="35" t="s">
        <v>130</v>
      </c>
      <c r="B6" s="37" t="s">
        <v>121</v>
      </c>
      <c r="C6" s="37"/>
      <c r="D6" s="37" t="s">
        <v>121</v>
      </c>
      <c r="E6" s="37"/>
      <c r="F6" s="37" t="s">
        <v>121</v>
      </c>
      <c r="G6" s="90"/>
      <c r="H6" s="92"/>
    </row>
    <row r="7" spans="1:14">
      <c r="A7" s="35" t="s">
        <v>132</v>
      </c>
      <c r="B7" s="37" t="s">
        <v>121</v>
      </c>
      <c r="C7" s="37"/>
      <c r="D7" s="37" t="s">
        <v>121</v>
      </c>
      <c r="E7" s="37"/>
      <c r="F7" s="37" t="s">
        <v>121</v>
      </c>
      <c r="G7" s="90"/>
      <c r="H7" s="92"/>
    </row>
    <row r="8" spans="1:14">
      <c r="A8" s="35" t="s">
        <v>133</v>
      </c>
      <c r="B8" s="37" t="s">
        <v>121</v>
      </c>
      <c r="C8" s="37"/>
      <c r="D8" s="37" t="s">
        <v>121</v>
      </c>
      <c r="E8" s="37"/>
      <c r="F8" s="37" t="s">
        <v>121</v>
      </c>
      <c r="G8" s="90"/>
      <c r="H8" s="92"/>
    </row>
    <row r="9" spans="1:14">
      <c r="A9" s="81" t="s">
        <v>134</v>
      </c>
      <c r="B9" s="37" t="s">
        <v>121</v>
      </c>
      <c r="C9" s="37"/>
      <c r="D9" s="37" t="s">
        <v>121</v>
      </c>
      <c r="E9" s="37"/>
      <c r="F9" s="37" t="s">
        <v>121</v>
      </c>
      <c r="G9" s="90"/>
      <c r="H9" s="92"/>
    </row>
    <row r="10" spans="1:14">
      <c r="G10" s="78"/>
    </row>
    <row r="11" spans="1:14">
      <c r="A11" s="243" t="s">
        <v>128</v>
      </c>
      <c r="B11" s="245" t="s">
        <v>127</v>
      </c>
      <c r="C11" s="246"/>
      <c r="D11" s="246"/>
      <c r="E11" s="246"/>
      <c r="F11" s="246"/>
      <c r="G11" s="246"/>
      <c r="H11" s="246"/>
      <c r="I11" s="246"/>
      <c r="J11" s="246"/>
      <c r="K11" s="246"/>
      <c r="L11" s="246"/>
      <c r="M11" s="246"/>
      <c r="N11" s="247"/>
    </row>
    <row r="12" spans="1:14">
      <c r="A12" s="244"/>
      <c r="B12" s="248"/>
      <c r="C12" s="249"/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250"/>
    </row>
    <row r="13" spans="1:14">
      <c r="A13" s="95" t="s">
        <v>57</v>
      </c>
      <c r="B13" s="251"/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3"/>
    </row>
    <row r="14" spans="1:14" ht="44" customHeight="1">
      <c r="A14" s="98" t="s">
        <v>131</v>
      </c>
      <c r="B14" s="239" t="s">
        <v>142</v>
      </c>
      <c r="C14" s="240"/>
      <c r="D14" s="241"/>
      <c r="E14" s="11" t="s">
        <v>269</v>
      </c>
      <c r="F14" s="11" t="s">
        <v>201</v>
      </c>
      <c r="G14" s="9" t="s">
        <v>207</v>
      </c>
      <c r="H14" s="242" t="s">
        <v>280</v>
      </c>
      <c r="I14" s="242"/>
      <c r="J14" s="242"/>
      <c r="K14" s="242"/>
      <c r="L14" s="242"/>
      <c r="M14" s="242"/>
      <c r="N14" s="242"/>
    </row>
    <row r="15" spans="1:14" ht="44" customHeight="1">
      <c r="A15" s="98" t="s">
        <v>129</v>
      </c>
      <c r="B15" s="239" t="s">
        <v>142</v>
      </c>
      <c r="C15" s="240"/>
      <c r="D15" s="241"/>
      <c r="E15" s="11" t="s">
        <v>269</v>
      </c>
      <c r="F15" s="40" t="s">
        <v>202</v>
      </c>
      <c r="G15" s="9" t="s">
        <v>207</v>
      </c>
      <c r="H15" s="242" t="s">
        <v>291</v>
      </c>
      <c r="I15" s="242"/>
      <c r="J15" s="242"/>
      <c r="K15" s="242"/>
      <c r="L15" s="242"/>
      <c r="M15" s="242"/>
      <c r="N15" s="242"/>
    </row>
    <row r="16" spans="1:14" ht="44" customHeight="1">
      <c r="A16" s="98" t="s">
        <v>130</v>
      </c>
      <c r="B16" s="239" t="s">
        <v>142</v>
      </c>
      <c r="C16" s="240"/>
      <c r="D16" s="241"/>
      <c r="E16" s="11" t="s">
        <v>269</v>
      </c>
      <c r="F16" s="40" t="s">
        <v>203</v>
      </c>
      <c r="G16" s="9" t="s">
        <v>207</v>
      </c>
      <c r="H16" s="242" t="s">
        <v>292</v>
      </c>
      <c r="I16" s="242"/>
      <c r="J16" s="242"/>
      <c r="K16" s="242"/>
      <c r="L16" s="242"/>
      <c r="M16" s="242"/>
      <c r="N16" s="242"/>
    </row>
    <row r="17" spans="1:14" ht="44" customHeight="1">
      <c r="A17" s="98" t="s">
        <v>132</v>
      </c>
      <c r="B17" s="239" t="s">
        <v>142</v>
      </c>
      <c r="C17" s="240"/>
      <c r="D17" s="241"/>
      <c r="E17" s="11" t="s">
        <v>269</v>
      </c>
      <c r="F17" s="40" t="s">
        <v>204</v>
      </c>
      <c r="G17" s="9" t="s">
        <v>207</v>
      </c>
      <c r="H17" s="242" t="s">
        <v>293</v>
      </c>
      <c r="I17" s="242"/>
      <c r="J17" s="242"/>
      <c r="K17" s="242"/>
      <c r="L17" s="242"/>
      <c r="M17" s="242"/>
      <c r="N17" s="242"/>
    </row>
    <row r="18" spans="1:14" ht="44" customHeight="1">
      <c r="A18" s="98" t="s">
        <v>133</v>
      </c>
      <c r="B18" s="239" t="s">
        <v>142</v>
      </c>
      <c r="C18" s="240"/>
      <c r="D18" s="241"/>
      <c r="E18" s="11" t="s">
        <v>269</v>
      </c>
      <c r="F18" s="40" t="s">
        <v>205</v>
      </c>
      <c r="G18" s="9" t="s">
        <v>207</v>
      </c>
      <c r="H18" s="242" t="s">
        <v>294</v>
      </c>
      <c r="I18" s="242"/>
      <c r="J18" s="242"/>
      <c r="K18" s="242"/>
      <c r="L18" s="242"/>
      <c r="M18" s="242"/>
      <c r="N18" s="242"/>
    </row>
    <row r="19" spans="1:14" ht="44" customHeight="1">
      <c r="A19" s="98" t="s">
        <v>134</v>
      </c>
      <c r="B19" s="239" t="s">
        <v>142</v>
      </c>
      <c r="C19" s="240"/>
      <c r="D19" s="241"/>
      <c r="E19" s="11" t="s">
        <v>269</v>
      </c>
      <c r="F19" s="40" t="s">
        <v>206</v>
      </c>
      <c r="G19" s="9" t="s">
        <v>207</v>
      </c>
      <c r="H19" s="242" t="s">
        <v>295</v>
      </c>
      <c r="I19" s="242"/>
      <c r="J19" s="242"/>
      <c r="K19" s="242"/>
      <c r="L19" s="242"/>
      <c r="M19" s="242"/>
      <c r="N19" s="242"/>
    </row>
  </sheetData>
  <mergeCells count="20">
    <mergeCell ref="A1:A2"/>
    <mergeCell ref="B1:G1"/>
    <mergeCell ref="H1:H3"/>
    <mergeCell ref="B2:C2"/>
    <mergeCell ref="D2:E2"/>
    <mergeCell ref="F2:G2"/>
    <mergeCell ref="A11:A12"/>
    <mergeCell ref="B11:N13"/>
    <mergeCell ref="B14:D14"/>
    <mergeCell ref="H14:N14"/>
    <mergeCell ref="B15:D15"/>
    <mergeCell ref="H15:N15"/>
    <mergeCell ref="B19:D19"/>
    <mergeCell ref="H19:N19"/>
    <mergeCell ref="B16:D16"/>
    <mergeCell ref="H16:N16"/>
    <mergeCell ref="B17:D17"/>
    <mergeCell ref="H17:N17"/>
    <mergeCell ref="B18:D18"/>
    <mergeCell ref="H18:N1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zoomScale="75" zoomScaleNormal="75" zoomScalePageLayoutView="75" workbookViewId="0">
      <selection sqref="A1:N23"/>
    </sheetView>
  </sheetViews>
  <sheetFormatPr baseColWidth="10" defaultRowHeight="20" x14ac:dyDescent="0"/>
  <cols>
    <col min="1" max="1" width="14.33203125" customWidth="1"/>
    <col min="2" max="2" width="13.6640625" style="20" customWidth="1"/>
    <col min="3" max="3" width="8.33203125" style="21" customWidth="1"/>
    <col min="4" max="4" width="18" style="21" customWidth="1"/>
    <col min="5" max="5" width="16.6640625" style="21" customWidth="1"/>
    <col min="6" max="6" width="16.1640625" style="21" customWidth="1"/>
    <col min="7" max="7" width="15.1640625" style="21" customWidth="1"/>
    <col min="8" max="8" width="13.6640625" style="21" customWidth="1"/>
    <col min="9" max="9" width="14.6640625" style="21" customWidth="1"/>
    <col min="10" max="10" width="16.1640625" style="21" customWidth="1"/>
    <col min="11" max="11" width="13.33203125" style="21" customWidth="1"/>
    <col min="12" max="12" width="14.1640625" style="21" customWidth="1"/>
    <col min="13" max="13" width="14.33203125" style="21" customWidth="1"/>
    <col min="14" max="14" width="13.5" customWidth="1"/>
    <col min="15" max="15" width="3.5" style="12" customWidth="1"/>
    <col min="16" max="16" width="10.83203125" style="22"/>
    <col min="17" max="17" width="21" style="22" customWidth="1"/>
    <col min="18" max="18" width="2.83203125" style="22" customWidth="1"/>
    <col min="19" max="19" width="10.83203125" style="22"/>
    <col min="20" max="20" width="15.33203125" style="22" customWidth="1"/>
    <col min="21" max="26" width="10.83203125" style="22"/>
  </cols>
  <sheetData>
    <row r="1" spans="1:20" ht="39" customHeight="1">
      <c r="A1" s="220" t="s">
        <v>71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2"/>
      <c r="P1" s="156" t="s">
        <v>114</v>
      </c>
      <c r="Q1" s="157"/>
      <c r="S1" s="156" t="s">
        <v>112</v>
      </c>
      <c r="T1" s="157"/>
    </row>
    <row r="2" spans="1:20">
      <c r="A2" s="223" t="s">
        <v>128</v>
      </c>
      <c r="B2" s="223" t="s">
        <v>114</v>
      </c>
      <c r="C2" s="223"/>
      <c r="D2" s="223"/>
      <c r="E2" s="223"/>
      <c r="F2" s="223"/>
      <c r="G2" s="223"/>
      <c r="H2" s="219" t="s">
        <v>112</v>
      </c>
      <c r="I2" s="219"/>
      <c r="J2" s="219"/>
      <c r="K2" s="224" t="s">
        <v>120</v>
      </c>
      <c r="L2" s="224"/>
      <c r="M2" s="224"/>
      <c r="N2" s="224"/>
      <c r="P2" s="55" t="s">
        <v>57</v>
      </c>
      <c r="Q2" s="55" t="s">
        <v>74</v>
      </c>
      <c r="S2" s="55" t="s">
        <v>57</v>
      </c>
      <c r="T2" s="55" t="s">
        <v>74</v>
      </c>
    </row>
    <row r="3" spans="1:20" ht="20" customHeight="1">
      <c r="A3" s="223"/>
      <c r="B3" s="219" t="s">
        <v>76</v>
      </c>
      <c r="C3" s="219"/>
      <c r="D3" s="219" t="s">
        <v>79</v>
      </c>
      <c r="E3" s="219"/>
      <c r="F3" s="219" t="s">
        <v>82</v>
      </c>
      <c r="G3" s="219"/>
      <c r="H3" s="219"/>
      <c r="I3" s="219"/>
      <c r="J3" s="219"/>
      <c r="K3" s="224"/>
      <c r="L3" s="224"/>
      <c r="M3" s="224"/>
      <c r="N3" s="224"/>
      <c r="P3" s="58" t="s">
        <v>63</v>
      </c>
      <c r="Q3" s="56" t="s">
        <v>75</v>
      </c>
      <c r="S3" s="57" t="s">
        <v>99</v>
      </c>
      <c r="T3" s="56" t="s">
        <v>102</v>
      </c>
    </row>
    <row r="4" spans="1:20" ht="60">
      <c r="A4" s="66" t="s">
        <v>57</v>
      </c>
      <c r="B4" s="65" t="s">
        <v>143</v>
      </c>
      <c r="C4" s="65" t="s">
        <v>144</v>
      </c>
      <c r="D4" s="65" t="s">
        <v>145</v>
      </c>
      <c r="E4" s="65" t="s">
        <v>146</v>
      </c>
      <c r="F4" s="65" t="s">
        <v>154</v>
      </c>
      <c r="G4" s="65" t="s">
        <v>155</v>
      </c>
      <c r="H4" s="65" t="s">
        <v>147</v>
      </c>
      <c r="I4" s="65" t="s">
        <v>148</v>
      </c>
      <c r="J4" s="65" t="s">
        <v>149</v>
      </c>
      <c r="K4" s="65" t="s">
        <v>150</v>
      </c>
      <c r="L4" s="65" t="s">
        <v>151</v>
      </c>
      <c r="M4" s="65" t="s">
        <v>152</v>
      </c>
      <c r="N4" s="65" t="s">
        <v>153</v>
      </c>
      <c r="P4" s="58" t="s">
        <v>16</v>
      </c>
      <c r="Q4" s="56" t="s">
        <v>76</v>
      </c>
      <c r="S4" s="57" t="s">
        <v>100</v>
      </c>
      <c r="T4" s="56" t="s">
        <v>103</v>
      </c>
    </row>
    <row r="5" spans="1:20" ht="30">
      <c r="A5" s="67" t="s">
        <v>131</v>
      </c>
      <c r="B5" s="63" t="s">
        <v>121</v>
      </c>
      <c r="C5" s="63"/>
      <c r="D5" s="63" t="s">
        <v>121</v>
      </c>
      <c r="E5" s="63"/>
      <c r="F5" s="63" t="s">
        <v>121</v>
      </c>
      <c r="G5" s="63"/>
      <c r="H5" s="64" t="s">
        <v>122</v>
      </c>
      <c r="I5" s="63" t="s">
        <v>123</v>
      </c>
      <c r="J5" s="63" t="s">
        <v>124</v>
      </c>
      <c r="K5" s="63" t="s">
        <v>121</v>
      </c>
      <c r="L5" s="63" t="s">
        <v>125</v>
      </c>
      <c r="M5" s="63" t="s">
        <v>126</v>
      </c>
      <c r="N5" s="63" t="s">
        <v>125</v>
      </c>
      <c r="P5" s="58" t="s">
        <v>17</v>
      </c>
      <c r="Q5" s="68" t="s">
        <v>78</v>
      </c>
      <c r="S5" s="57" t="s">
        <v>101</v>
      </c>
      <c r="T5" s="56" t="s">
        <v>104</v>
      </c>
    </row>
    <row r="6" spans="1:20">
      <c r="A6" s="67" t="s">
        <v>129</v>
      </c>
      <c r="C6" s="63" t="s">
        <v>121</v>
      </c>
      <c r="D6" s="63" t="s">
        <v>121</v>
      </c>
      <c r="E6" s="63"/>
      <c r="F6" s="63"/>
      <c r="G6" s="63" t="s">
        <v>121</v>
      </c>
      <c r="H6" s="63" t="s">
        <v>125</v>
      </c>
      <c r="I6" s="63" t="s">
        <v>123</v>
      </c>
      <c r="J6" s="64" t="s">
        <v>122</v>
      </c>
      <c r="K6" s="63" t="s">
        <v>126</v>
      </c>
      <c r="L6" s="63" t="s">
        <v>125</v>
      </c>
      <c r="M6" s="63" t="s">
        <v>126</v>
      </c>
      <c r="N6" s="63" t="s">
        <v>125</v>
      </c>
      <c r="P6" s="58" t="s">
        <v>18</v>
      </c>
      <c r="Q6" s="68" t="s">
        <v>77</v>
      </c>
    </row>
    <row r="7" spans="1:20">
      <c r="A7" s="67" t="s">
        <v>130</v>
      </c>
      <c r="B7" s="63" t="s">
        <v>121</v>
      </c>
      <c r="C7" s="63"/>
      <c r="D7" s="123" t="s">
        <v>121</v>
      </c>
      <c r="E7" s="63"/>
      <c r="F7" s="63" t="s">
        <v>121</v>
      </c>
      <c r="G7" s="63"/>
      <c r="H7" s="64" t="s">
        <v>122</v>
      </c>
      <c r="I7" s="64" t="s">
        <v>70</v>
      </c>
      <c r="J7" s="63" t="s">
        <v>124</v>
      </c>
      <c r="K7" s="63" t="s">
        <v>121</v>
      </c>
      <c r="L7" s="63" t="s">
        <v>125</v>
      </c>
      <c r="M7" s="63" t="s">
        <v>126</v>
      </c>
      <c r="N7" s="63" t="s">
        <v>125</v>
      </c>
      <c r="P7" s="58" t="s">
        <v>19</v>
      </c>
      <c r="Q7" s="56" t="s">
        <v>79</v>
      </c>
      <c r="S7" s="156" t="s">
        <v>115</v>
      </c>
      <c r="T7" s="157"/>
    </row>
    <row r="8" spans="1:20">
      <c r="A8" s="67" t="s">
        <v>132</v>
      </c>
      <c r="B8" s="63"/>
      <c r="C8" s="123" t="s">
        <v>121</v>
      </c>
      <c r="D8" s="123" t="s">
        <v>121</v>
      </c>
      <c r="E8" s="63"/>
      <c r="F8" s="63"/>
      <c r="G8" s="63" t="s">
        <v>121</v>
      </c>
      <c r="H8" s="63" t="s">
        <v>125</v>
      </c>
      <c r="I8" s="64" t="s">
        <v>70</v>
      </c>
      <c r="J8" s="64" t="s">
        <v>122</v>
      </c>
      <c r="K8" s="63" t="s">
        <v>126</v>
      </c>
      <c r="L8" s="63" t="s">
        <v>125</v>
      </c>
      <c r="M8" s="63" t="s">
        <v>126</v>
      </c>
      <c r="N8" s="63" t="s">
        <v>125</v>
      </c>
      <c r="P8" s="58" t="s">
        <v>20</v>
      </c>
      <c r="Q8" s="68" t="s">
        <v>80</v>
      </c>
      <c r="S8" s="55" t="s">
        <v>57</v>
      </c>
      <c r="T8" s="55" t="s">
        <v>74</v>
      </c>
    </row>
    <row r="9" spans="1:20" ht="30">
      <c r="A9" s="67" t="s">
        <v>133</v>
      </c>
      <c r="B9" s="63"/>
      <c r="C9" s="63" t="s">
        <v>121</v>
      </c>
      <c r="D9" s="63" t="s">
        <v>121</v>
      </c>
      <c r="E9" s="63"/>
      <c r="F9" s="63" t="s">
        <v>121</v>
      </c>
      <c r="G9" s="63"/>
      <c r="H9" s="63" t="s">
        <v>123</v>
      </c>
      <c r="I9" s="64" t="s">
        <v>122</v>
      </c>
      <c r="J9" s="63" t="s">
        <v>124</v>
      </c>
      <c r="K9" s="63" t="s">
        <v>126</v>
      </c>
      <c r="L9" s="63" t="s">
        <v>125</v>
      </c>
      <c r="M9" s="63" t="s">
        <v>121</v>
      </c>
      <c r="N9" s="63" t="s">
        <v>125</v>
      </c>
      <c r="P9" s="58" t="s">
        <v>21</v>
      </c>
      <c r="Q9" s="68" t="s">
        <v>81</v>
      </c>
      <c r="S9" s="58" t="s">
        <v>33</v>
      </c>
      <c r="T9" s="56" t="s">
        <v>86</v>
      </c>
    </row>
    <row r="10" spans="1:20">
      <c r="A10" s="73" t="s">
        <v>134</v>
      </c>
      <c r="B10" s="74"/>
      <c r="C10" s="74" t="s">
        <v>121</v>
      </c>
      <c r="D10" s="74" t="s">
        <v>121</v>
      </c>
      <c r="E10" s="74"/>
      <c r="F10" s="74"/>
      <c r="G10" s="74" t="s">
        <v>121</v>
      </c>
      <c r="H10" s="75" t="s">
        <v>70</v>
      </c>
      <c r="I10" s="75" t="s">
        <v>122</v>
      </c>
      <c r="J10" s="75" t="s">
        <v>122</v>
      </c>
      <c r="K10" s="74" t="s">
        <v>126</v>
      </c>
      <c r="L10" s="74" t="s">
        <v>125</v>
      </c>
      <c r="M10" s="74" t="s">
        <v>121</v>
      </c>
      <c r="N10" s="74" t="s">
        <v>125</v>
      </c>
      <c r="P10" s="58" t="s">
        <v>22</v>
      </c>
      <c r="Q10" s="56" t="s">
        <v>82</v>
      </c>
      <c r="S10" s="58" t="s">
        <v>34</v>
      </c>
      <c r="T10" s="56" t="s">
        <v>87</v>
      </c>
    </row>
    <row r="11" spans="1:20">
      <c r="A11" s="67" t="s">
        <v>135</v>
      </c>
      <c r="B11" s="63"/>
      <c r="C11" s="63" t="s">
        <v>121</v>
      </c>
      <c r="D11" s="63"/>
      <c r="E11" s="63" t="s">
        <v>121</v>
      </c>
      <c r="F11" s="63"/>
      <c r="G11" s="63" t="s">
        <v>121</v>
      </c>
      <c r="H11" s="63" t="s">
        <v>123</v>
      </c>
      <c r="I11" s="63" t="s">
        <v>123</v>
      </c>
      <c r="J11" s="63" t="s">
        <v>124</v>
      </c>
      <c r="K11" s="63" t="s">
        <v>126</v>
      </c>
      <c r="L11" s="63" t="s">
        <v>125</v>
      </c>
      <c r="M11" s="63" t="s">
        <v>126</v>
      </c>
      <c r="N11" s="63" t="s">
        <v>125</v>
      </c>
      <c r="P11" s="58" t="s">
        <v>23</v>
      </c>
      <c r="Q11" s="68" t="s">
        <v>83</v>
      </c>
      <c r="S11" s="58" t="s">
        <v>35</v>
      </c>
      <c r="T11" s="56" t="s">
        <v>88</v>
      </c>
    </row>
    <row r="12" spans="1:20">
      <c r="A12" s="67" t="s">
        <v>136</v>
      </c>
      <c r="B12" s="63" t="s">
        <v>121</v>
      </c>
      <c r="C12" s="63"/>
      <c r="D12" s="63"/>
      <c r="E12" s="63" t="s">
        <v>121</v>
      </c>
      <c r="F12" s="63" t="s">
        <v>121</v>
      </c>
      <c r="G12" s="63"/>
      <c r="H12" s="64" t="s">
        <v>70</v>
      </c>
      <c r="I12" s="63" t="s">
        <v>123</v>
      </c>
      <c r="J12" s="64" t="s">
        <v>122</v>
      </c>
      <c r="K12" s="63" t="s">
        <v>126</v>
      </c>
      <c r="L12" s="63" t="s">
        <v>125</v>
      </c>
      <c r="M12" s="63" t="s">
        <v>126</v>
      </c>
      <c r="N12" s="63" t="s">
        <v>125</v>
      </c>
      <c r="P12" s="58" t="s">
        <v>24</v>
      </c>
      <c r="Q12" s="68" t="s">
        <v>84</v>
      </c>
      <c r="S12" s="58" t="s">
        <v>36</v>
      </c>
      <c r="T12" s="56" t="s">
        <v>89</v>
      </c>
    </row>
    <row r="13" spans="1:20">
      <c r="P13" s="58" t="s">
        <v>25</v>
      </c>
      <c r="Q13" s="56" t="s">
        <v>85</v>
      </c>
      <c r="S13" s="58" t="s">
        <v>37</v>
      </c>
      <c r="T13" s="56" t="s">
        <v>90</v>
      </c>
    </row>
    <row r="14" spans="1:20">
      <c r="S14" s="58" t="s">
        <v>96</v>
      </c>
      <c r="T14" s="56" t="s">
        <v>91</v>
      </c>
    </row>
    <row r="15" spans="1:20" ht="11" customHeight="1">
      <c r="A15" s="217" t="s">
        <v>128</v>
      </c>
      <c r="B15" s="198" t="s">
        <v>127</v>
      </c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200"/>
      <c r="S15" s="58" t="s">
        <v>97</v>
      </c>
      <c r="T15" s="56" t="s">
        <v>92</v>
      </c>
    </row>
    <row r="16" spans="1:20" ht="20" customHeight="1">
      <c r="A16" s="218"/>
      <c r="B16" s="201"/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3"/>
      <c r="S16" s="58" t="s">
        <v>98</v>
      </c>
      <c r="T16" s="56" t="s">
        <v>93</v>
      </c>
    </row>
    <row r="17" spans="1:14">
      <c r="A17" s="66" t="s">
        <v>57</v>
      </c>
      <c r="B17" s="204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6"/>
    </row>
    <row r="18" spans="1:14" ht="51" customHeight="1">
      <c r="A18" s="67" t="s">
        <v>131</v>
      </c>
      <c r="B18" s="207" t="s">
        <v>142</v>
      </c>
      <c r="C18" s="208"/>
      <c r="D18" s="208"/>
      <c r="E18" s="209" t="s">
        <v>158</v>
      </c>
      <c r="F18" s="210"/>
      <c r="G18" s="211"/>
      <c r="H18" s="196" t="s">
        <v>156</v>
      </c>
      <c r="I18" s="196"/>
      <c r="J18" s="196"/>
      <c r="K18" s="196"/>
      <c r="L18" s="196"/>
      <c r="M18" s="196"/>
      <c r="N18" s="196"/>
    </row>
    <row r="19" spans="1:14" ht="88" customHeight="1">
      <c r="A19" s="67" t="s">
        <v>129</v>
      </c>
      <c r="B19" s="207" t="s">
        <v>157</v>
      </c>
      <c r="C19" s="208"/>
      <c r="D19" s="208"/>
      <c r="E19" s="209" t="s">
        <v>175</v>
      </c>
      <c r="F19" s="210"/>
      <c r="G19" s="211"/>
      <c r="H19" s="196" t="s">
        <v>159</v>
      </c>
      <c r="I19" s="196"/>
      <c r="J19" s="196"/>
      <c r="K19" s="196"/>
      <c r="L19" s="196"/>
      <c r="M19" s="196"/>
      <c r="N19" s="196"/>
    </row>
    <row r="20" spans="1:14" ht="78" customHeight="1">
      <c r="A20" s="80" t="s">
        <v>130</v>
      </c>
      <c r="B20" s="215" t="s">
        <v>178</v>
      </c>
      <c r="C20" s="216"/>
      <c r="D20" s="216"/>
      <c r="E20" s="212" t="s">
        <v>161</v>
      </c>
      <c r="F20" s="213"/>
      <c r="G20" s="214"/>
      <c r="H20" s="197" t="s">
        <v>169</v>
      </c>
      <c r="I20" s="197"/>
      <c r="J20" s="197"/>
      <c r="K20" s="197"/>
      <c r="L20" s="197"/>
      <c r="M20" s="197"/>
      <c r="N20" s="197"/>
    </row>
    <row r="21" spans="1:14" ht="83" customHeight="1">
      <c r="A21" s="80" t="s">
        <v>132</v>
      </c>
      <c r="B21" s="215" t="s">
        <v>164</v>
      </c>
      <c r="C21" s="216"/>
      <c r="D21" s="216"/>
      <c r="E21" s="212" t="s">
        <v>174</v>
      </c>
      <c r="F21" s="213"/>
      <c r="G21" s="214"/>
      <c r="H21" s="197" t="s">
        <v>163</v>
      </c>
      <c r="I21" s="197"/>
      <c r="J21" s="197"/>
      <c r="K21" s="197"/>
      <c r="L21" s="197"/>
      <c r="M21" s="197"/>
      <c r="N21" s="197"/>
    </row>
    <row r="22" spans="1:14" ht="73" customHeight="1">
      <c r="A22" s="67" t="s">
        <v>133</v>
      </c>
      <c r="B22" s="207" t="s">
        <v>166</v>
      </c>
      <c r="C22" s="208"/>
      <c r="D22" s="208"/>
      <c r="E22" s="209" t="s">
        <v>167</v>
      </c>
      <c r="F22" s="210"/>
      <c r="G22" s="211"/>
      <c r="H22" s="196" t="s">
        <v>168</v>
      </c>
      <c r="I22" s="196"/>
      <c r="J22" s="196"/>
      <c r="K22" s="196"/>
      <c r="L22" s="196"/>
      <c r="M22" s="196"/>
      <c r="N22" s="196"/>
    </row>
    <row r="23" spans="1:14" ht="77" customHeight="1">
      <c r="A23" s="67" t="s">
        <v>134</v>
      </c>
      <c r="B23" s="207" t="s">
        <v>157</v>
      </c>
      <c r="C23" s="208"/>
      <c r="D23" s="208"/>
      <c r="E23" s="209" t="s">
        <v>172</v>
      </c>
      <c r="F23" s="210"/>
      <c r="G23" s="211"/>
      <c r="H23" s="196" t="s">
        <v>171</v>
      </c>
      <c r="I23" s="196"/>
      <c r="J23" s="196"/>
      <c r="K23" s="196"/>
      <c r="L23" s="196"/>
      <c r="M23" s="196"/>
      <c r="N23" s="196"/>
    </row>
    <row r="24" spans="1:14" ht="121" customHeight="1">
      <c r="A24" s="80" t="s">
        <v>135</v>
      </c>
      <c r="B24" s="215" t="s">
        <v>164</v>
      </c>
      <c r="C24" s="216"/>
      <c r="D24" s="216"/>
      <c r="E24" s="212" t="s">
        <v>176</v>
      </c>
      <c r="F24" s="213"/>
      <c r="G24" s="214"/>
      <c r="H24" s="197" t="s">
        <v>177</v>
      </c>
      <c r="I24" s="197"/>
      <c r="J24" s="197"/>
      <c r="K24" s="197"/>
      <c r="L24" s="197"/>
      <c r="M24" s="197"/>
      <c r="N24" s="197"/>
    </row>
    <row r="25" spans="1:14" ht="98" customHeight="1">
      <c r="A25" s="80" t="s">
        <v>136</v>
      </c>
      <c r="B25" s="215" t="s">
        <v>164</v>
      </c>
      <c r="C25" s="216"/>
      <c r="D25" s="216"/>
      <c r="E25" s="212" t="s">
        <v>180</v>
      </c>
      <c r="F25" s="213"/>
      <c r="G25" s="214"/>
      <c r="H25" s="197" t="s">
        <v>179</v>
      </c>
      <c r="I25" s="197"/>
      <c r="J25" s="197"/>
      <c r="K25" s="197"/>
      <c r="L25" s="197"/>
      <c r="M25" s="197"/>
      <c r="N25" s="197"/>
    </row>
    <row r="109" ht="30" customHeight="1"/>
  </sheetData>
  <mergeCells count="37">
    <mergeCell ref="P1:Q1"/>
    <mergeCell ref="S7:T7"/>
    <mergeCell ref="B3:C3"/>
    <mergeCell ref="D3:E3"/>
    <mergeCell ref="F3:G3"/>
    <mergeCell ref="S1:T1"/>
    <mergeCell ref="A1:N1"/>
    <mergeCell ref="A2:A3"/>
    <mergeCell ref="B2:G2"/>
    <mergeCell ref="H2:J3"/>
    <mergeCell ref="K2:N3"/>
    <mergeCell ref="A15:A16"/>
    <mergeCell ref="B22:D22"/>
    <mergeCell ref="B23:D23"/>
    <mergeCell ref="B24:D24"/>
    <mergeCell ref="B25:D25"/>
    <mergeCell ref="H18:N18"/>
    <mergeCell ref="H19:N19"/>
    <mergeCell ref="H20:N20"/>
    <mergeCell ref="H21:N21"/>
    <mergeCell ref="H22:N22"/>
    <mergeCell ref="H23:N23"/>
    <mergeCell ref="H24:N24"/>
    <mergeCell ref="H25:N25"/>
    <mergeCell ref="B15:N17"/>
    <mergeCell ref="B18:D18"/>
    <mergeCell ref="E18:G18"/>
    <mergeCell ref="E19:G19"/>
    <mergeCell ref="E20:G20"/>
    <mergeCell ref="E21:G21"/>
    <mergeCell ref="E22:G22"/>
    <mergeCell ref="E23:G23"/>
    <mergeCell ref="E24:G24"/>
    <mergeCell ref="E25:G25"/>
    <mergeCell ref="B19:D19"/>
    <mergeCell ref="B20:D20"/>
    <mergeCell ref="B21:D21"/>
  </mergeCells>
  <phoneticPr fontId="9" type="noConversion"/>
  <pageMargins left="0.75" right="0.75" top="1" bottom="1" header="0.5" footer="0.5"/>
  <pageSetup scale="68" orientation="portrait" horizontalDpi="4294967292" verticalDpi="4294967292"/>
  <colBreaks count="3" manualBreakCount="3">
    <brk id="27" max="1048575" man="1"/>
    <brk id="28" max="1048575" man="1"/>
    <brk id="31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0"/>
  <sheetViews>
    <sheetView topLeftCell="AP57" workbookViewId="0">
      <selection activeCell="AX114" sqref="AX114"/>
    </sheetView>
  </sheetViews>
  <sheetFormatPr baseColWidth="10" defaultRowHeight="15" x14ac:dyDescent="0"/>
  <sheetData>
    <row r="1" spans="1:51" ht="25">
      <c r="A1" s="231" t="s">
        <v>339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3"/>
    </row>
    <row r="2" spans="1:51" ht="20">
      <c r="A2" s="257"/>
      <c r="B2" s="168" t="s">
        <v>137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9"/>
    </row>
    <row r="3" spans="1:51" ht="20">
      <c r="A3" s="258"/>
      <c r="B3" s="35" t="s">
        <v>0</v>
      </c>
      <c r="C3" s="35" t="s">
        <v>1</v>
      </c>
      <c r="D3" s="35" t="s">
        <v>2</v>
      </c>
      <c r="E3" s="35" t="s">
        <v>3</v>
      </c>
      <c r="F3" s="170" t="s">
        <v>8</v>
      </c>
      <c r="G3" s="35" t="s">
        <v>0</v>
      </c>
      <c r="H3" s="35" t="s">
        <v>1</v>
      </c>
      <c r="I3" s="35" t="s">
        <v>2</v>
      </c>
      <c r="J3" s="35" t="s">
        <v>3</v>
      </c>
      <c r="K3" s="35" t="s">
        <v>4</v>
      </c>
      <c r="L3" s="10" t="s">
        <v>5</v>
      </c>
      <c r="M3" s="23"/>
      <c r="N3" s="94"/>
      <c r="O3" s="156" t="s">
        <v>114</v>
      </c>
      <c r="P3" s="157"/>
      <c r="Q3" s="3"/>
      <c r="R3" s="171" t="s">
        <v>46</v>
      </c>
      <c r="S3" s="172"/>
      <c r="T3" s="172"/>
      <c r="U3" s="173"/>
      <c r="V3" s="3"/>
      <c r="W3" s="174" t="s">
        <v>52</v>
      </c>
      <c r="X3" s="175"/>
      <c r="Y3" s="176"/>
      <c r="Z3" s="178" t="s">
        <v>48</v>
      </c>
      <c r="AA3" s="179"/>
      <c r="AB3" s="179"/>
      <c r="AC3" s="180"/>
      <c r="AD3" s="3"/>
      <c r="AE3" s="178" t="s">
        <v>54</v>
      </c>
      <c r="AF3" s="179"/>
      <c r="AG3" s="179"/>
      <c r="AH3" s="179"/>
      <c r="AI3" s="179"/>
      <c r="AJ3" s="180"/>
      <c r="AK3" s="3"/>
      <c r="AL3" s="174" t="s">
        <v>55</v>
      </c>
      <c r="AM3" s="175"/>
      <c r="AN3" s="176"/>
      <c r="AO3" s="178" t="s">
        <v>49</v>
      </c>
      <c r="AP3" s="179"/>
      <c r="AQ3" s="179"/>
      <c r="AR3" s="180"/>
      <c r="AS3" s="4"/>
      <c r="AT3" s="174" t="s">
        <v>51</v>
      </c>
      <c r="AU3" s="175"/>
      <c r="AV3" s="36"/>
      <c r="AW3" s="174" t="s">
        <v>27</v>
      </c>
      <c r="AX3" s="175"/>
      <c r="AY3" s="50"/>
    </row>
    <row r="4" spans="1:51" ht="30">
      <c r="A4" s="258"/>
      <c r="B4" s="35" t="s">
        <v>1</v>
      </c>
      <c r="C4" s="2">
        <v>1</v>
      </c>
      <c r="D4" s="37">
        <v>3</v>
      </c>
      <c r="E4" s="37">
        <v>3</v>
      </c>
      <c r="F4" s="170"/>
      <c r="G4" s="35" t="s">
        <v>1</v>
      </c>
      <c r="H4" s="38">
        <f>C4/C7</f>
        <v>0.60000000000000009</v>
      </c>
      <c r="I4" s="37">
        <f>D4/D7</f>
        <v>0.6</v>
      </c>
      <c r="J4" s="37">
        <f>E4/E7</f>
        <v>0.6</v>
      </c>
      <c r="K4" s="37">
        <f>SUM(H4:J4)</f>
        <v>1.8000000000000003</v>
      </c>
      <c r="L4" s="2">
        <f>K4/C9</f>
        <v>0.60000000000000009</v>
      </c>
      <c r="M4" s="24"/>
      <c r="N4" s="94"/>
      <c r="O4" s="58" t="s">
        <v>17</v>
      </c>
      <c r="P4" s="56" t="s">
        <v>78</v>
      </c>
      <c r="Q4" s="18"/>
      <c r="R4" s="17" t="s">
        <v>26</v>
      </c>
      <c r="S4" s="35" t="s">
        <v>1</v>
      </c>
      <c r="T4" s="35" t="s">
        <v>2</v>
      </c>
      <c r="U4" s="35" t="s">
        <v>3</v>
      </c>
      <c r="V4" s="13"/>
      <c r="W4" s="32" t="s">
        <v>26</v>
      </c>
      <c r="X4" s="107" t="s">
        <v>53</v>
      </c>
      <c r="Y4" s="176"/>
      <c r="Z4" s="35" t="s">
        <v>32</v>
      </c>
      <c r="AA4" s="108" t="s">
        <v>47</v>
      </c>
      <c r="AB4" s="178" t="s">
        <v>43</v>
      </c>
      <c r="AC4" s="180"/>
      <c r="AD4" s="4"/>
      <c r="AE4" s="10" t="s">
        <v>26</v>
      </c>
      <c r="AF4" s="35" t="s">
        <v>35</v>
      </c>
      <c r="AG4" s="35" t="s">
        <v>36</v>
      </c>
      <c r="AH4" s="35" t="s">
        <v>37</v>
      </c>
      <c r="AI4" s="35" t="s">
        <v>97</v>
      </c>
      <c r="AJ4" s="35" t="s">
        <v>98</v>
      </c>
      <c r="AK4" s="4"/>
      <c r="AL4" s="10" t="s">
        <v>26</v>
      </c>
      <c r="AM4" s="107" t="s">
        <v>53</v>
      </c>
      <c r="AN4" s="176"/>
      <c r="AO4" s="10" t="s">
        <v>28</v>
      </c>
      <c r="AP4" s="10" t="s">
        <v>47</v>
      </c>
      <c r="AQ4" s="181" t="s">
        <v>43</v>
      </c>
      <c r="AR4" s="182"/>
      <c r="AS4" s="4"/>
      <c r="AT4" s="35" t="s">
        <v>26</v>
      </c>
      <c r="AU4" s="107" t="s">
        <v>53</v>
      </c>
      <c r="AV4" s="36"/>
      <c r="AW4" s="108" t="s">
        <v>26</v>
      </c>
      <c r="AX4" s="108" t="s">
        <v>50</v>
      </c>
      <c r="AY4" s="50"/>
    </row>
    <row r="5" spans="1:51">
      <c r="A5" s="258"/>
      <c r="B5" s="35" t="s">
        <v>2</v>
      </c>
      <c r="C5" s="37">
        <f>1/D4</f>
        <v>0.33333333333333331</v>
      </c>
      <c r="D5" s="2">
        <v>1</v>
      </c>
      <c r="E5" s="37">
        <v>1</v>
      </c>
      <c r="F5" s="170"/>
      <c r="G5" s="35" t="s">
        <v>2</v>
      </c>
      <c r="H5" s="37">
        <f>C5/C7</f>
        <v>0.2</v>
      </c>
      <c r="I5" s="38">
        <f>D5/D7</f>
        <v>0.2</v>
      </c>
      <c r="J5" s="37">
        <f>E5/E7</f>
        <v>0.2</v>
      </c>
      <c r="K5" s="37">
        <f>SUM(H5:J5)</f>
        <v>0.60000000000000009</v>
      </c>
      <c r="L5" s="2">
        <f>K5/C9</f>
        <v>0.20000000000000004</v>
      </c>
      <c r="M5" s="24"/>
      <c r="N5" s="94"/>
      <c r="O5" s="58" t="s">
        <v>18</v>
      </c>
      <c r="P5" s="56" t="s">
        <v>77</v>
      </c>
      <c r="Q5" s="18"/>
      <c r="R5" s="11" t="s">
        <v>17</v>
      </c>
      <c r="S5" s="9">
        <v>1</v>
      </c>
      <c r="T5" s="9">
        <v>-0.5</v>
      </c>
      <c r="U5" s="9">
        <v>0</v>
      </c>
      <c r="V5" s="3"/>
      <c r="W5" s="11" t="s">
        <v>17</v>
      </c>
      <c r="X5" s="1">
        <f>(S5*L4)+(T5*L5)+(U5*L6)</f>
        <v>0.50000000000000011</v>
      </c>
      <c r="Y5" s="176"/>
      <c r="Z5" s="15" t="s">
        <v>34</v>
      </c>
      <c r="AA5" s="15">
        <v>1</v>
      </c>
      <c r="AB5" s="15">
        <f>1/(1+AA5)</f>
        <v>0.5</v>
      </c>
      <c r="AC5" s="15"/>
      <c r="AD5" s="4"/>
      <c r="AE5" s="11" t="s">
        <v>17</v>
      </c>
      <c r="AF5" s="28">
        <v>1</v>
      </c>
      <c r="AG5" s="28">
        <v>0</v>
      </c>
      <c r="AH5" s="28">
        <v>0</v>
      </c>
      <c r="AI5" s="28">
        <v>-1</v>
      </c>
      <c r="AJ5" s="28">
        <v>0</v>
      </c>
      <c r="AK5" s="4"/>
      <c r="AL5" s="11" t="s">
        <v>17</v>
      </c>
      <c r="AM5" s="1">
        <f>(AF5*AC6)+(AG5*AC7)+(AC8*AH5)+(AI5*AC10)+(AC11*AJ5)</f>
        <v>0.16666666666666669</v>
      </c>
      <c r="AN5" s="176"/>
      <c r="AO5" s="15" t="s">
        <v>29</v>
      </c>
      <c r="AP5" s="15">
        <v>1</v>
      </c>
      <c r="AQ5" s="15">
        <f>1/(1+AP5)</f>
        <v>0.5</v>
      </c>
      <c r="AR5" s="15"/>
      <c r="AS5" s="4"/>
      <c r="AT5" s="11" t="s">
        <v>17</v>
      </c>
      <c r="AU5" s="1">
        <f>AR6</f>
        <v>0.5</v>
      </c>
      <c r="AV5" s="36"/>
      <c r="AW5" s="40" t="s">
        <v>63</v>
      </c>
      <c r="AX5" s="40">
        <v>0</v>
      </c>
      <c r="AY5" s="50"/>
    </row>
    <row r="6" spans="1:51" ht="30">
      <c r="A6" s="258"/>
      <c r="B6" s="35" t="s">
        <v>3</v>
      </c>
      <c r="C6" s="37">
        <f>1/E4</f>
        <v>0.33333333333333331</v>
      </c>
      <c r="D6" s="37">
        <f>1/E5</f>
        <v>1</v>
      </c>
      <c r="E6" s="2">
        <v>1</v>
      </c>
      <c r="F6" s="170"/>
      <c r="G6" s="35" t="s">
        <v>3</v>
      </c>
      <c r="H6" s="37">
        <f>C6/C7</f>
        <v>0.2</v>
      </c>
      <c r="I6" s="37">
        <f>D6/D7</f>
        <v>0.2</v>
      </c>
      <c r="J6" s="38">
        <f>E6/E7</f>
        <v>0.2</v>
      </c>
      <c r="K6" s="37">
        <f>SUM(H6:J6)</f>
        <v>0.60000000000000009</v>
      </c>
      <c r="L6" s="2">
        <f>K6/C9</f>
        <v>0.20000000000000004</v>
      </c>
      <c r="M6" s="24"/>
      <c r="N6" s="94"/>
      <c r="O6" s="58" t="s">
        <v>20</v>
      </c>
      <c r="P6" s="56" t="s">
        <v>80</v>
      </c>
      <c r="Q6" s="18"/>
      <c r="R6" s="11" t="s">
        <v>18</v>
      </c>
      <c r="S6" s="9">
        <v>-0.5</v>
      </c>
      <c r="T6" s="9">
        <v>1</v>
      </c>
      <c r="U6" s="9">
        <v>0</v>
      </c>
      <c r="V6" s="19"/>
      <c r="W6" s="11" t="s">
        <v>18</v>
      </c>
      <c r="X6" s="1">
        <f>(S6*L4)+(T6*L5)+(U6*L6)</f>
        <v>-0.1</v>
      </c>
      <c r="Y6" s="176"/>
      <c r="Z6" s="16" t="s">
        <v>35</v>
      </c>
      <c r="AA6" s="16" t="s">
        <v>44</v>
      </c>
      <c r="AB6" s="16">
        <v>1</v>
      </c>
      <c r="AC6" s="16">
        <f>AB6*AB5</f>
        <v>0.5</v>
      </c>
      <c r="AD6" s="4"/>
      <c r="AE6" s="11" t="s">
        <v>18</v>
      </c>
      <c r="AF6" s="28">
        <v>-1</v>
      </c>
      <c r="AG6" s="28">
        <v>0</v>
      </c>
      <c r="AH6" s="28">
        <v>0</v>
      </c>
      <c r="AI6" s="28">
        <v>1</v>
      </c>
      <c r="AJ6" s="28">
        <v>0</v>
      </c>
      <c r="AK6" s="4"/>
      <c r="AL6" s="11" t="s">
        <v>18</v>
      </c>
      <c r="AM6" s="1">
        <f>(AF6*AC6)+(AG6*AC7)+(AC8*AH6)+(AI6*AC10)+(AC11*AJ6)</f>
        <v>-0.16666666666666669</v>
      </c>
      <c r="AN6" s="176"/>
      <c r="AO6" s="16" t="s">
        <v>45</v>
      </c>
      <c r="AP6" s="16" t="s">
        <v>44</v>
      </c>
      <c r="AQ6" s="16">
        <v>1</v>
      </c>
      <c r="AR6" s="16">
        <f>AQ6*AQ5</f>
        <v>0.5</v>
      </c>
      <c r="AS6" s="4"/>
      <c r="AT6" s="11" t="s">
        <v>18</v>
      </c>
      <c r="AU6" s="1">
        <f>AR7</f>
        <v>0.5</v>
      </c>
      <c r="AV6" s="36"/>
      <c r="AW6" s="40" t="s">
        <v>16</v>
      </c>
      <c r="AX6" s="41">
        <v>0</v>
      </c>
      <c r="AY6" s="50"/>
    </row>
    <row r="7" spans="1:51">
      <c r="A7" s="258"/>
      <c r="B7" s="107" t="s">
        <v>4</v>
      </c>
      <c r="C7" s="39">
        <f>SUM(C4:C6)</f>
        <v>1.6666666666666665</v>
      </c>
      <c r="D7" s="39">
        <f>SUM(D4:D6)</f>
        <v>5</v>
      </c>
      <c r="E7" s="39">
        <f>SUM(E4:E6)</f>
        <v>5</v>
      </c>
      <c r="F7" s="170"/>
      <c r="G7" s="107" t="s">
        <v>4</v>
      </c>
      <c r="H7" s="39">
        <f>SUM(H4:H6)</f>
        <v>1</v>
      </c>
      <c r="I7" s="39">
        <f>SUM(I4:I6)</f>
        <v>1</v>
      </c>
      <c r="J7" s="39">
        <f>SUM(J4:J6)</f>
        <v>1</v>
      </c>
      <c r="K7" s="39">
        <f>SUM(K4:K6)</f>
        <v>3.0000000000000004</v>
      </c>
      <c r="L7" s="39">
        <f>SUM(L4:L6)</f>
        <v>1.0000000000000002</v>
      </c>
      <c r="M7" s="25"/>
      <c r="N7" s="94"/>
      <c r="O7" s="58" t="s">
        <v>21</v>
      </c>
      <c r="P7" s="56" t="s">
        <v>81</v>
      </c>
      <c r="Q7" s="18"/>
      <c r="R7" s="11" t="s">
        <v>20</v>
      </c>
      <c r="S7" s="9">
        <v>0</v>
      </c>
      <c r="T7" s="9">
        <v>0.5</v>
      </c>
      <c r="U7" s="9">
        <v>0</v>
      </c>
      <c r="V7" s="19"/>
      <c r="W7" s="11" t="s">
        <v>20</v>
      </c>
      <c r="X7" s="1">
        <f>(S7*L4)+(T7*L5)+(U7*L6)</f>
        <v>0.10000000000000002</v>
      </c>
      <c r="Y7" s="176"/>
      <c r="Z7" s="16" t="s">
        <v>36</v>
      </c>
      <c r="AA7" s="16" t="s">
        <v>44</v>
      </c>
      <c r="AB7" s="16">
        <v>1</v>
      </c>
      <c r="AC7" s="16">
        <f>AB7*AB5</f>
        <v>0.5</v>
      </c>
      <c r="AD7" s="4"/>
      <c r="AE7" s="11" t="s">
        <v>20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4"/>
      <c r="AL7" s="11" t="s">
        <v>20</v>
      </c>
      <c r="AM7" s="1">
        <f>(AF7*AC6)+(AG7*AC7)+(AH7*AC8)+(AI7*AC10)+(AJ7*AC11)</f>
        <v>0</v>
      </c>
      <c r="AN7" s="176"/>
      <c r="AO7" s="16" t="s">
        <v>58</v>
      </c>
      <c r="AP7" s="16" t="s">
        <v>44</v>
      </c>
      <c r="AQ7" s="16">
        <v>1</v>
      </c>
      <c r="AR7" s="16">
        <f>AQ7*AQ5</f>
        <v>0.5</v>
      </c>
      <c r="AS7" s="4"/>
      <c r="AT7" s="11" t="s">
        <v>20</v>
      </c>
      <c r="AU7" s="1">
        <f>AR9</f>
        <v>0.33333333333333331</v>
      </c>
      <c r="AV7" s="36"/>
      <c r="AW7" s="42" t="s">
        <v>17</v>
      </c>
      <c r="AX7" s="42">
        <f>X5+AM5+AU5</f>
        <v>1.1666666666666667</v>
      </c>
      <c r="AY7" s="50"/>
    </row>
    <row r="8" spans="1:51" ht="45">
      <c r="A8" s="258"/>
      <c r="B8" s="54"/>
      <c r="C8" s="54"/>
      <c r="D8" s="54"/>
      <c r="E8" s="54"/>
      <c r="F8" s="54"/>
      <c r="G8" s="54"/>
      <c r="H8" s="54"/>
      <c r="I8" s="54"/>
      <c r="J8" s="54"/>
      <c r="M8" s="47"/>
      <c r="N8" s="94"/>
      <c r="O8" s="58" t="s">
        <v>23</v>
      </c>
      <c r="P8" s="56" t="s">
        <v>83</v>
      </c>
      <c r="Q8" s="4"/>
      <c r="R8" s="11" t="s">
        <v>21</v>
      </c>
      <c r="S8" s="9">
        <v>0</v>
      </c>
      <c r="T8" s="9">
        <v>-0.5</v>
      </c>
      <c r="U8" s="9">
        <v>0</v>
      </c>
      <c r="V8" s="19"/>
      <c r="W8" s="11" t="s">
        <v>21</v>
      </c>
      <c r="X8" s="1">
        <f>(S8*L4)+(T8*L5)+(U8*L6)</f>
        <v>-0.10000000000000002</v>
      </c>
      <c r="Y8" s="176"/>
      <c r="Z8" s="16" t="s">
        <v>37</v>
      </c>
      <c r="AA8" s="16" t="s">
        <v>44</v>
      </c>
      <c r="AB8" s="16">
        <v>1</v>
      </c>
      <c r="AC8" s="16">
        <f>AB8*AB5</f>
        <v>0.5</v>
      </c>
      <c r="AD8" s="4"/>
      <c r="AE8" s="11" t="s">
        <v>21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4"/>
      <c r="AL8" s="11" t="s">
        <v>21</v>
      </c>
      <c r="AM8" s="1">
        <f>(AF8*AC6)+(AG8*AC7)+(AH8*AC8)+(AI8*AC10)+(AJ8*AC11)</f>
        <v>0</v>
      </c>
      <c r="AN8" s="176"/>
      <c r="AO8" s="15" t="s">
        <v>30</v>
      </c>
      <c r="AP8" s="15">
        <v>2</v>
      </c>
      <c r="AQ8" s="15">
        <f>1/(1+AP8)</f>
        <v>0.33333333333333331</v>
      </c>
      <c r="AR8" s="15"/>
      <c r="AS8" s="4"/>
      <c r="AT8" s="11" t="s">
        <v>21</v>
      </c>
      <c r="AU8" s="1">
        <f>AR10</f>
        <v>0.33333333333333331</v>
      </c>
      <c r="AV8" s="36"/>
      <c r="AW8" s="42" t="s">
        <v>18</v>
      </c>
      <c r="AX8" s="42">
        <f>X6+AM6++AU6</f>
        <v>0.23333333333333328</v>
      </c>
      <c r="AY8" s="50"/>
    </row>
    <row r="9" spans="1:51" ht="30">
      <c r="A9" s="258"/>
      <c r="B9" s="108" t="s">
        <v>6</v>
      </c>
      <c r="C9" s="35">
        <v>3</v>
      </c>
      <c r="D9" s="4"/>
      <c r="E9" s="4"/>
      <c r="F9" s="4"/>
      <c r="G9" s="4"/>
      <c r="H9" s="4"/>
      <c r="I9" s="4"/>
      <c r="J9" s="4"/>
      <c r="M9" s="4"/>
      <c r="N9" s="94"/>
      <c r="O9" s="58" t="s">
        <v>24</v>
      </c>
      <c r="P9" s="56" t="s">
        <v>84</v>
      </c>
      <c r="Q9" s="4"/>
      <c r="R9" s="11" t="s">
        <v>23</v>
      </c>
      <c r="S9" s="9">
        <v>1</v>
      </c>
      <c r="T9" s="9">
        <v>0</v>
      </c>
      <c r="U9" s="9">
        <v>-0.5</v>
      </c>
      <c r="V9" s="19"/>
      <c r="W9" s="11" t="s">
        <v>23</v>
      </c>
      <c r="X9" s="1">
        <f>(S9*L4)+(T9*L5)+(U9*L6)</f>
        <v>0.50000000000000011</v>
      </c>
      <c r="Y9" s="176"/>
      <c r="Z9" s="31" t="s">
        <v>96</v>
      </c>
      <c r="AA9" s="31">
        <v>2</v>
      </c>
      <c r="AB9" s="31">
        <f>1/(1+AA9)</f>
        <v>0.33333333333333331</v>
      </c>
      <c r="AC9" s="31"/>
      <c r="AD9" s="4"/>
      <c r="AE9" s="11" t="s">
        <v>23</v>
      </c>
      <c r="AF9" s="28">
        <v>1</v>
      </c>
      <c r="AG9" s="28">
        <v>0</v>
      </c>
      <c r="AH9" s="28">
        <v>0</v>
      </c>
      <c r="AI9" s="28">
        <v>-1</v>
      </c>
      <c r="AJ9" s="28">
        <v>0</v>
      </c>
      <c r="AK9" s="4"/>
      <c r="AL9" s="11" t="s">
        <v>23</v>
      </c>
      <c r="AM9" s="1">
        <f>(AC6*AF9)+(AG9*AC7)+(AC8*AH9)+(AI9*AC10)+(AC11*AJ9)</f>
        <v>0.16666666666666669</v>
      </c>
      <c r="AN9" s="176"/>
      <c r="AO9" s="16" t="s">
        <v>59</v>
      </c>
      <c r="AP9" s="16" t="s">
        <v>44</v>
      </c>
      <c r="AQ9" s="16">
        <v>1</v>
      </c>
      <c r="AR9" s="16">
        <f>AQ9*AQ8</f>
        <v>0.33333333333333331</v>
      </c>
      <c r="AS9" s="4"/>
      <c r="AT9" s="11" t="s">
        <v>23</v>
      </c>
      <c r="AU9" s="1">
        <f>AR12</f>
        <v>0.25</v>
      </c>
      <c r="AV9" s="36"/>
      <c r="AW9" s="41" t="s">
        <v>19</v>
      </c>
      <c r="AX9" s="41">
        <v>0</v>
      </c>
      <c r="AY9" s="50"/>
    </row>
    <row r="10" spans="1:51">
      <c r="A10" s="258"/>
      <c r="B10" s="53"/>
      <c r="C10" s="53"/>
      <c r="D10" s="53"/>
      <c r="E10" s="53"/>
      <c r="F10" s="53"/>
      <c r="G10" s="53"/>
      <c r="H10" s="53"/>
      <c r="I10" s="53"/>
      <c r="J10" s="53"/>
      <c r="M10" s="26"/>
      <c r="N10" s="94"/>
      <c r="O10" s="4"/>
      <c r="P10" s="4"/>
      <c r="Q10" s="4"/>
      <c r="R10" s="11" t="s">
        <v>24</v>
      </c>
      <c r="S10" s="9">
        <v>-0.5</v>
      </c>
      <c r="T10" s="9">
        <v>0</v>
      </c>
      <c r="U10" s="9">
        <v>1</v>
      </c>
      <c r="V10" s="19"/>
      <c r="W10" s="11" t="s">
        <v>24</v>
      </c>
      <c r="X10" s="1">
        <f>(S10*L4)+(T10*67)+(U10*L6)</f>
        <v>-0.1</v>
      </c>
      <c r="Y10" s="176"/>
      <c r="Z10" s="16" t="s">
        <v>97</v>
      </c>
      <c r="AA10" s="16" t="s">
        <v>44</v>
      </c>
      <c r="AB10" s="16">
        <v>1</v>
      </c>
      <c r="AC10" s="16">
        <f>AB10*AB9</f>
        <v>0.33333333333333331</v>
      </c>
      <c r="AD10" s="4"/>
      <c r="AE10" s="11" t="s">
        <v>24</v>
      </c>
      <c r="AF10" s="28">
        <v>-1</v>
      </c>
      <c r="AG10" s="28">
        <v>0</v>
      </c>
      <c r="AH10" s="28">
        <v>0</v>
      </c>
      <c r="AI10" s="28">
        <v>1</v>
      </c>
      <c r="AJ10" s="28">
        <v>0</v>
      </c>
      <c r="AK10" s="4"/>
      <c r="AL10" s="11" t="s">
        <v>24</v>
      </c>
      <c r="AM10" s="1">
        <f>(AC6*AF10)+(AC7*AG10)+(AC8*AH10)+(AI10*AC10)+(AC11*AJ10)</f>
        <v>-0.16666666666666669</v>
      </c>
      <c r="AN10" s="176"/>
      <c r="AO10" s="16" t="s">
        <v>60</v>
      </c>
      <c r="AP10" s="16" t="s">
        <v>44</v>
      </c>
      <c r="AQ10" s="16">
        <v>1</v>
      </c>
      <c r="AR10" s="16">
        <f>AQ10*AQ8</f>
        <v>0.33333333333333331</v>
      </c>
      <c r="AS10" s="4"/>
      <c r="AT10" s="11" t="s">
        <v>24</v>
      </c>
      <c r="AU10" s="1">
        <f>AR13</f>
        <v>0.25</v>
      </c>
      <c r="AV10" s="36"/>
      <c r="AW10" s="42" t="s">
        <v>20</v>
      </c>
      <c r="AX10" s="42">
        <f>X7+AM7+AU7</f>
        <v>0.43333333333333335</v>
      </c>
      <c r="AY10" s="50"/>
    </row>
    <row r="11" spans="1:51">
      <c r="A11" s="258"/>
      <c r="B11" s="183" t="s">
        <v>14</v>
      </c>
      <c r="C11" s="183"/>
      <c r="D11" s="4"/>
      <c r="E11" s="35" t="s">
        <v>38</v>
      </c>
      <c r="F11" s="35" t="s">
        <v>39</v>
      </c>
      <c r="G11" s="35" t="s">
        <v>40</v>
      </c>
      <c r="H11" s="10" t="s">
        <v>41</v>
      </c>
      <c r="I11" s="10" t="s">
        <v>42</v>
      </c>
      <c r="J11" s="4"/>
      <c r="M11" s="4"/>
      <c r="N11" s="94"/>
      <c r="O11" s="156" t="s">
        <v>112</v>
      </c>
      <c r="P11" s="157"/>
      <c r="Q11" s="4"/>
      <c r="R11" s="33"/>
      <c r="S11" s="25"/>
      <c r="T11" s="25"/>
      <c r="U11" s="25"/>
      <c r="V11" s="30"/>
      <c r="W11" s="29"/>
      <c r="X11" s="29"/>
      <c r="Y11" s="176"/>
      <c r="Z11" s="16" t="s">
        <v>98</v>
      </c>
      <c r="AA11" s="16" t="s">
        <v>44</v>
      </c>
      <c r="AB11" s="16">
        <v>1</v>
      </c>
      <c r="AC11" s="16">
        <f>AB11*AB9</f>
        <v>0.33333333333333331</v>
      </c>
      <c r="AD11" s="4"/>
      <c r="AE11" s="29"/>
      <c r="AF11" s="25"/>
      <c r="AG11" s="25"/>
      <c r="AH11" s="25"/>
      <c r="AI11" s="25"/>
      <c r="AJ11" s="25"/>
      <c r="AK11" s="4"/>
      <c r="AL11" s="29"/>
      <c r="AM11" s="29"/>
      <c r="AN11" s="176"/>
      <c r="AO11" s="15" t="s">
        <v>31</v>
      </c>
      <c r="AP11" s="15">
        <v>3</v>
      </c>
      <c r="AQ11" s="15">
        <f>1/(1+AP11)</f>
        <v>0.25</v>
      </c>
      <c r="AR11" s="15"/>
      <c r="AS11" s="4"/>
      <c r="AT11" s="29"/>
      <c r="AU11" s="29"/>
      <c r="AV11" s="46"/>
      <c r="AW11" s="42" t="s">
        <v>21</v>
      </c>
      <c r="AX11" s="42">
        <f>X8+AM8+AU8</f>
        <v>0.23333333333333328</v>
      </c>
      <c r="AY11" s="50"/>
    </row>
    <row r="12" spans="1:51" ht="30">
      <c r="A12" s="258"/>
      <c r="B12" s="108" t="s">
        <v>7</v>
      </c>
      <c r="C12" s="76">
        <f>SUM(L4*C7,L5*D7,L6*E7)</f>
        <v>3</v>
      </c>
      <c r="D12" s="4"/>
      <c r="E12" s="35">
        <v>1</v>
      </c>
      <c r="F12" s="35">
        <v>3</v>
      </c>
      <c r="G12" s="35">
        <v>5</v>
      </c>
      <c r="H12" s="35">
        <v>7</v>
      </c>
      <c r="I12" s="35">
        <v>9</v>
      </c>
      <c r="J12" s="4"/>
      <c r="M12" s="4"/>
      <c r="N12" s="94"/>
      <c r="O12" s="57" t="s">
        <v>99</v>
      </c>
      <c r="P12" s="56" t="s">
        <v>102</v>
      </c>
      <c r="Q12" s="4"/>
      <c r="R12" s="33"/>
      <c r="S12" s="25"/>
      <c r="T12" s="25"/>
      <c r="U12" s="25"/>
      <c r="V12" s="30"/>
      <c r="W12" s="29"/>
      <c r="X12" s="29"/>
      <c r="Y12" s="176"/>
      <c r="Z12" s="30"/>
      <c r="AA12" s="30"/>
      <c r="AB12" s="30"/>
      <c r="AC12" s="30"/>
      <c r="AD12" s="4"/>
      <c r="AE12" s="29"/>
      <c r="AF12" s="25"/>
      <c r="AG12" s="25"/>
      <c r="AH12" s="25"/>
      <c r="AI12" s="25"/>
      <c r="AJ12" s="25"/>
      <c r="AK12" s="4"/>
      <c r="AL12" s="156" t="s">
        <v>115</v>
      </c>
      <c r="AM12" s="157"/>
      <c r="AN12" s="176"/>
      <c r="AO12" s="16" t="s">
        <v>61</v>
      </c>
      <c r="AP12" s="16" t="s">
        <v>44</v>
      </c>
      <c r="AQ12" s="16">
        <v>1</v>
      </c>
      <c r="AR12" s="16">
        <f>AQ12*AQ11</f>
        <v>0.25</v>
      </c>
      <c r="AS12" s="4"/>
      <c r="AT12" s="29"/>
      <c r="AU12" s="29"/>
      <c r="AV12" s="46"/>
      <c r="AW12" s="41" t="s">
        <v>22</v>
      </c>
      <c r="AX12" s="41">
        <v>0</v>
      </c>
      <c r="AY12" s="50"/>
    </row>
    <row r="13" spans="1:51" ht="30">
      <c r="A13" s="258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26"/>
      <c r="N13" s="94"/>
      <c r="O13" s="57" t="s">
        <v>100</v>
      </c>
      <c r="P13" s="56" t="s">
        <v>103</v>
      </c>
      <c r="Q13" s="4"/>
      <c r="R13" s="4"/>
      <c r="S13" s="18"/>
      <c r="T13" s="18"/>
      <c r="U13" s="18"/>
      <c r="V13" s="19"/>
      <c r="W13" s="4"/>
      <c r="X13" s="4"/>
      <c r="Y13" s="176"/>
      <c r="Z13" s="30"/>
      <c r="AA13" s="30"/>
      <c r="AB13" s="30"/>
      <c r="AC13" s="30"/>
      <c r="AD13" s="4"/>
      <c r="AE13" s="29"/>
      <c r="AF13" s="25"/>
      <c r="AG13" s="25"/>
      <c r="AH13" s="25"/>
      <c r="AI13" s="25"/>
      <c r="AJ13" s="25"/>
      <c r="AK13" s="4"/>
      <c r="AL13" s="58" t="s">
        <v>34</v>
      </c>
      <c r="AM13" s="56" t="s">
        <v>87</v>
      </c>
      <c r="AN13" s="176"/>
      <c r="AO13" s="16" t="s">
        <v>62</v>
      </c>
      <c r="AP13" s="16" t="s">
        <v>44</v>
      </c>
      <c r="AQ13" s="16">
        <v>1</v>
      </c>
      <c r="AR13" s="16">
        <f>AQ13*AQ11</f>
        <v>0.25</v>
      </c>
      <c r="AS13" s="4"/>
      <c r="AT13" s="29"/>
      <c r="AU13" s="29"/>
      <c r="AV13" s="46"/>
      <c r="AW13" s="42" t="s">
        <v>23</v>
      </c>
      <c r="AX13" s="42">
        <f>X9+AM9+AU9</f>
        <v>0.91666666666666674</v>
      </c>
      <c r="AY13" s="50"/>
    </row>
    <row r="14" spans="1:51" ht="30">
      <c r="A14" s="258"/>
      <c r="B14" s="185" t="s">
        <v>11</v>
      </c>
      <c r="C14" s="186"/>
      <c r="D14" s="6" t="s">
        <v>12</v>
      </c>
      <c r="E14" s="6">
        <v>1</v>
      </c>
      <c r="F14" s="6">
        <v>2</v>
      </c>
      <c r="G14" s="6">
        <v>3</v>
      </c>
      <c r="H14" s="6">
        <v>4</v>
      </c>
      <c r="I14" s="6">
        <v>5</v>
      </c>
      <c r="J14" s="6">
        <v>6</v>
      </c>
      <c r="K14" s="6">
        <v>7</v>
      </c>
      <c r="L14" s="6">
        <v>9</v>
      </c>
      <c r="M14" s="6">
        <v>10</v>
      </c>
      <c r="N14" s="94"/>
      <c r="O14" s="57" t="s">
        <v>101</v>
      </c>
      <c r="P14" s="56" t="s">
        <v>104</v>
      </c>
      <c r="Q14" s="4"/>
      <c r="R14" s="4"/>
      <c r="S14" s="18"/>
      <c r="T14" s="18"/>
      <c r="U14" s="18"/>
      <c r="V14" s="4"/>
      <c r="W14" s="4"/>
      <c r="X14" s="4"/>
      <c r="Y14" s="176"/>
      <c r="AB14" s="30"/>
      <c r="AC14" s="30"/>
      <c r="AD14" s="4"/>
      <c r="AE14" s="29"/>
      <c r="AF14" s="25"/>
      <c r="AG14" s="25"/>
      <c r="AH14" s="25"/>
      <c r="AI14" s="25"/>
      <c r="AJ14" s="25"/>
      <c r="AK14" s="4"/>
      <c r="AL14" s="109" t="s">
        <v>35</v>
      </c>
      <c r="AM14" s="84" t="s">
        <v>88</v>
      </c>
      <c r="AN14" s="176"/>
      <c r="AO14" s="19"/>
      <c r="AP14" s="19"/>
      <c r="AQ14" s="19"/>
      <c r="AR14" s="19"/>
      <c r="AS14" s="4"/>
      <c r="AT14" s="29"/>
      <c r="AU14" s="29"/>
      <c r="AV14" s="46"/>
      <c r="AW14" s="42" t="s">
        <v>24</v>
      </c>
      <c r="AX14" s="42">
        <f>X10+AM10+AU10</f>
        <v>-1.6666666666666718E-2</v>
      </c>
      <c r="AY14" s="50"/>
    </row>
    <row r="15" spans="1:51">
      <c r="A15" s="258"/>
      <c r="B15" s="187"/>
      <c r="C15" s="188"/>
      <c r="D15" s="6" t="s">
        <v>13</v>
      </c>
      <c r="E15" s="35">
        <v>0</v>
      </c>
      <c r="F15" s="35">
        <v>0</v>
      </c>
      <c r="G15" s="35">
        <v>0.57999999999999996</v>
      </c>
      <c r="H15" s="35">
        <v>0.9</v>
      </c>
      <c r="I15" s="35">
        <v>1.1200000000000001</v>
      </c>
      <c r="J15" s="35">
        <v>1.24</v>
      </c>
      <c r="K15" s="35">
        <v>1.32</v>
      </c>
      <c r="L15" s="35">
        <v>1.46</v>
      </c>
      <c r="M15" s="35">
        <v>1.49</v>
      </c>
      <c r="N15" s="94"/>
      <c r="Q15" s="4"/>
      <c r="R15" s="4"/>
      <c r="S15" s="18"/>
      <c r="T15" s="18"/>
      <c r="U15" s="18"/>
      <c r="V15" s="4"/>
      <c r="W15" s="4"/>
      <c r="X15" s="4"/>
      <c r="Y15" s="176"/>
      <c r="AB15" s="30"/>
      <c r="AC15" s="30"/>
      <c r="AD15" s="4"/>
      <c r="AE15" s="29"/>
      <c r="AF15" s="25"/>
      <c r="AG15" s="25"/>
      <c r="AH15" s="25"/>
      <c r="AI15" s="25"/>
      <c r="AJ15" s="25"/>
      <c r="AK15" s="4"/>
      <c r="AL15" s="109" t="s">
        <v>36</v>
      </c>
      <c r="AM15" s="84" t="s">
        <v>89</v>
      </c>
      <c r="AN15" s="176"/>
      <c r="AO15" s="30"/>
      <c r="AP15" s="30"/>
      <c r="AQ15" s="30"/>
      <c r="AR15" s="30"/>
      <c r="AS15" s="4"/>
      <c r="AT15" s="29"/>
      <c r="AU15" s="29"/>
      <c r="AV15" s="46"/>
      <c r="AW15" s="41" t="s">
        <v>25</v>
      </c>
      <c r="AX15" s="41">
        <v>0</v>
      </c>
      <c r="AY15" s="50"/>
    </row>
    <row r="16" spans="1:51">
      <c r="A16" s="258"/>
      <c r="B16" s="189" t="s">
        <v>9</v>
      </c>
      <c r="C16" s="190"/>
      <c r="D16" s="7">
        <v>0.57999999999999996</v>
      </c>
      <c r="E16" s="191"/>
      <c r="F16" s="192"/>
      <c r="G16" s="192"/>
      <c r="H16" s="192"/>
      <c r="I16" s="192"/>
      <c r="J16" s="192"/>
      <c r="K16" s="48"/>
      <c r="L16" s="48"/>
      <c r="M16" s="48"/>
      <c r="N16" s="94"/>
      <c r="Q16" s="4"/>
      <c r="R16" s="4"/>
      <c r="S16" s="18"/>
      <c r="T16" s="18"/>
      <c r="U16" s="18"/>
      <c r="V16" s="4"/>
      <c r="W16" s="4"/>
      <c r="X16" s="4"/>
      <c r="Y16" s="17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109" t="s">
        <v>37</v>
      </c>
      <c r="AM16" s="84" t="s">
        <v>90</v>
      </c>
      <c r="AN16" s="176"/>
      <c r="AO16" s="156" t="s">
        <v>113</v>
      </c>
      <c r="AP16" s="157"/>
      <c r="AQ16" s="4"/>
      <c r="AR16" s="4"/>
      <c r="AS16" s="4"/>
      <c r="AT16" s="4"/>
      <c r="AU16" s="4"/>
      <c r="AV16" s="46"/>
      <c r="AW16" s="4"/>
      <c r="AX16" s="4"/>
      <c r="AY16" s="50"/>
    </row>
    <row r="17" spans="1:51" ht="30">
      <c r="A17" s="258"/>
      <c r="B17" s="52"/>
      <c r="C17" s="52"/>
      <c r="D17" s="52"/>
      <c r="E17" s="52"/>
      <c r="H17" s="52"/>
      <c r="I17" s="52"/>
      <c r="J17" s="52"/>
      <c r="K17" s="52"/>
      <c r="L17" s="52"/>
      <c r="M17" s="47"/>
      <c r="N17" s="94"/>
      <c r="Q17" s="4"/>
      <c r="R17" s="4"/>
      <c r="S17" s="18"/>
      <c r="T17" s="18"/>
      <c r="U17" s="18"/>
      <c r="V17" s="4"/>
      <c r="W17" s="4"/>
      <c r="X17" s="4"/>
      <c r="Y17" s="176"/>
      <c r="Z17" s="4"/>
      <c r="AC17" s="4"/>
      <c r="AD17" s="4"/>
      <c r="AE17" s="4"/>
      <c r="AF17" s="4"/>
      <c r="AG17" s="4"/>
      <c r="AH17" s="4"/>
      <c r="AI17" s="4"/>
      <c r="AJ17" s="4"/>
      <c r="AK17" s="4"/>
      <c r="AL17" s="58" t="s">
        <v>96</v>
      </c>
      <c r="AM17" s="56" t="s">
        <v>91</v>
      </c>
      <c r="AN17" s="176"/>
      <c r="AO17" s="44" t="s">
        <v>29</v>
      </c>
      <c r="AP17" s="44" t="s">
        <v>76</v>
      </c>
      <c r="AQ17" s="4"/>
      <c r="AR17" s="4"/>
      <c r="AS17" s="4"/>
      <c r="AT17" s="4"/>
      <c r="AU17" s="4"/>
      <c r="AV17" s="46"/>
      <c r="AW17" s="4"/>
      <c r="AX17" s="4"/>
      <c r="AY17" s="50"/>
    </row>
    <row r="18" spans="1:51" ht="30">
      <c r="A18" s="258"/>
      <c r="B18" s="161" t="s">
        <v>15</v>
      </c>
      <c r="C18" s="161"/>
      <c r="D18" s="161"/>
      <c r="E18" s="4"/>
      <c r="H18" s="4"/>
      <c r="I18" s="4"/>
      <c r="J18" s="4"/>
      <c r="K18" s="4"/>
      <c r="L18" s="4"/>
      <c r="M18" s="4"/>
      <c r="N18" s="94"/>
      <c r="Q18" s="4"/>
      <c r="R18" s="4"/>
      <c r="S18" s="18"/>
      <c r="T18" s="18"/>
      <c r="U18" s="18"/>
      <c r="V18" s="4"/>
      <c r="W18" s="4"/>
      <c r="X18" s="4"/>
      <c r="Y18" s="176"/>
      <c r="Z18" s="227" t="s">
        <v>182</v>
      </c>
      <c r="AA18" s="228"/>
      <c r="AC18" s="4"/>
      <c r="AD18" s="4"/>
      <c r="AE18" s="4"/>
      <c r="AF18" s="4"/>
      <c r="AG18" s="4"/>
      <c r="AH18" s="4"/>
      <c r="AI18" s="4"/>
      <c r="AJ18" s="4"/>
      <c r="AK18" s="4"/>
      <c r="AL18" s="109" t="s">
        <v>97</v>
      </c>
      <c r="AM18" s="84" t="s">
        <v>92</v>
      </c>
      <c r="AN18" s="176"/>
      <c r="AO18" s="44" t="s">
        <v>30</v>
      </c>
      <c r="AP18" s="44" t="s">
        <v>79</v>
      </c>
      <c r="AQ18" s="4"/>
      <c r="AR18" s="4"/>
      <c r="AS18" s="4"/>
      <c r="AT18" s="4"/>
      <c r="AU18" s="4"/>
      <c r="AV18" s="46"/>
      <c r="AW18" s="4"/>
      <c r="AX18" s="4"/>
      <c r="AY18" s="50"/>
    </row>
    <row r="19" spans="1:51" ht="30">
      <c r="A19" s="258"/>
      <c r="B19" s="5" t="s">
        <v>10</v>
      </c>
      <c r="C19" s="8">
        <f>(C12-3)/3</f>
        <v>0</v>
      </c>
      <c r="D19" s="77">
        <f>C19*100</f>
        <v>0</v>
      </c>
      <c r="E19" s="4"/>
      <c r="H19" s="4"/>
      <c r="I19" s="4"/>
      <c r="J19" s="4"/>
      <c r="K19" s="4"/>
      <c r="L19" s="4"/>
      <c r="M19" s="4"/>
      <c r="N19" s="94"/>
      <c r="Q19" s="4"/>
      <c r="R19" s="4"/>
      <c r="S19" s="18"/>
      <c r="T19" s="18"/>
      <c r="U19" s="18"/>
      <c r="V19" s="4"/>
      <c r="W19" s="4"/>
      <c r="X19" s="4"/>
      <c r="Y19" s="176"/>
      <c r="Z19" s="225" t="s">
        <v>208</v>
      </c>
      <c r="AA19" s="226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109" t="s">
        <v>98</v>
      </c>
      <c r="AM19" s="84" t="s">
        <v>93</v>
      </c>
      <c r="AN19" s="176"/>
      <c r="AO19" s="44" t="s">
        <v>31</v>
      </c>
      <c r="AP19" s="44" t="s">
        <v>82</v>
      </c>
      <c r="AQ19" s="4"/>
      <c r="AR19" s="4"/>
      <c r="AS19" s="4"/>
      <c r="AT19" s="4"/>
      <c r="AU19" s="4"/>
      <c r="AV19" s="46"/>
      <c r="AW19" s="4"/>
      <c r="AX19" s="4"/>
      <c r="AY19" s="50"/>
    </row>
    <row r="20" spans="1:51">
      <c r="A20" s="259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06"/>
      <c r="N20" s="49"/>
      <c r="O20" s="106"/>
      <c r="P20" s="106"/>
      <c r="Q20" s="106"/>
      <c r="R20" s="106"/>
      <c r="S20" s="79"/>
      <c r="T20" s="79"/>
      <c r="U20" s="79"/>
      <c r="V20" s="106"/>
      <c r="W20" s="106"/>
      <c r="X20" s="106"/>
      <c r="Y20" s="177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51"/>
    </row>
    <row r="22" spans="1:51" ht="20">
      <c r="A22" s="257"/>
      <c r="B22" s="168" t="s">
        <v>140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9"/>
    </row>
    <row r="23" spans="1:51" ht="20">
      <c r="A23" s="258"/>
      <c r="B23" s="35" t="s">
        <v>0</v>
      </c>
      <c r="C23" s="35" t="s">
        <v>1</v>
      </c>
      <c r="D23" s="35" t="s">
        <v>2</v>
      </c>
      <c r="E23" s="35" t="s">
        <v>3</v>
      </c>
      <c r="F23" s="170" t="s">
        <v>8</v>
      </c>
      <c r="G23" s="35" t="s">
        <v>0</v>
      </c>
      <c r="H23" s="35" t="s">
        <v>1</v>
      </c>
      <c r="I23" s="35" t="s">
        <v>2</v>
      </c>
      <c r="J23" s="35" t="s">
        <v>3</v>
      </c>
      <c r="K23" s="35" t="s">
        <v>4</v>
      </c>
      <c r="L23" s="10" t="s">
        <v>5</v>
      </c>
      <c r="M23" s="23"/>
      <c r="N23" s="94"/>
      <c r="O23" s="156" t="s">
        <v>114</v>
      </c>
      <c r="P23" s="157"/>
      <c r="Q23" s="3"/>
      <c r="R23" s="171" t="s">
        <v>46</v>
      </c>
      <c r="S23" s="172"/>
      <c r="T23" s="172"/>
      <c r="U23" s="173"/>
      <c r="V23" s="3"/>
      <c r="W23" s="174" t="s">
        <v>52</v>
      </c>
      <c r="X23" s="175"/>
      <c r="Y23" s="176"/>
      <c r="Z23" s="178" t="s">
        <v>48</v>
      </c>
      <c r="AA23" s="179"/>
      <c r="AB23" s="179"/>
      <c r="AC23" s="180"/>
      <c r="AD23" s="3"/>
      <c r="AE23" s="178" t="s">
        <v>54</v>
      </c>
      <c r="AF23" s="179"/>
      <c r="AG23" s="179"/>
      <c r="AH23" s="179"/>
      <c r="AI23" s="179"/>
      <c r="AJ23" s="180"/>
      <c r="AK23" s="3"/>
      <c r="AL23" s="174" t="s">
        <v>55</v>
      </c>
      <c r="AM23" s="175"/>
      <c r="AN23" s="176"/>
      <c r="AO23" s="178" t="s">
        <v>49</v>
      </c>
      <c r="AP23" s="179"/>
      <c r="AQ23" s="179"/>
      <c r="AR23" s="180"/>
      <c r="AS23" s="4"/>
      <c r="AT23" s="174" t="s">
        <v>51</v>
      </c>
      <c r="AU23" s="175"/>
      <c r="AV23" s="36"/>
      <c r="AW23" s="174" t="s">
        <v>27</v>
      </c>
      <c r="AX23" s="175"/>
      <c r="AY23" s="50"/>
    </row>
    <row r="24" spans="1:51" ht="30">
      <c r="A24" s="258"/>
      <c r="B24" s="35" t="s">
        <v>1</v>
      </c>
      <c r="C24" s="2">
        <v>1</v>
      </c>
      <c r="D24" s="37">
        <v>5</v>
      </c>
      <c r="E24" s="37">
        <v>3</v>
      </c>
      <c r="F24" s="170"/>
      <c r="G24" s="35" t="s">
        <v>1</v>
      </c>
      <c r="H24" s="38">
        <f>C24/C27</f>
        <v>0.65217391304347827</v>
      </c>
      <c r="I24" s="37">
        <f>D24/D27</f>
        <v>0.55555555555555558</v>
      </c>
      <c r="J24" s="37">
        <f>E24/E27</f>
        <v>0.69230769230769218</v>
      </c>
      <c r="K24" s="37">
        <f>SUM(H24:J24)</f>
        <v>1.9000371609067259</v>
      </c>
      <c r="L24" s="2">
        <f>K24/C29</f>
        <v>0.63334572030224201</v>
      </c>
      <c r="M24" s="24"/>
      <c r="N24" s="94"/>
      <c r="O24" s="58" t="s">
        <v>17</v>
      </c>
      <c r="P24" s="56" t="s">
        <v>78</v>
      </c>
      <c r="Q24" s="18"/>
      <c r="R24" s="17" t="s">
        <v>26</v>
      </c>
      <c r="S24" s="35" t="s">
        <v>1</v>
      </c>
      <c r="T24" s="35" t="s">
        <v>2</v>
      </c>
      <c r="U24" s="35" t="s">
        <v>3</v>
      </c>
      <c r="V24" s="13"/>
      <c r="W24" s="32" t="s">
        <v>26</v>
      </c>
      <c r="X24" s="107" t="s">
        <v>53</v>
      </c>
      <c r="Y24" s="176"/>
      <c r="Z24" s="35" t="s">
        <v>32</v>
      </c>
      <c r="AA24" s="108" t="s">
        <v>47</v>
      </c>
      <c r="AB24" s="178" t="s">
        <v>43</v>
      </c>
      <c r="AC24" s="180"/>
      <c r="AD24" s="4"/>
      <c r="AE24" s="10" t="s">
        <v>26</v>
      </c>
      <c r="AF24" s="35" t="s">
        <v>35</v>
      </c>
      <c r="AG24" s="35" t="s">
        <v>36</v>
      </c>
      <c r="AH24" s="35" t="s">
        <v>37</v>
      </c>
      <c r="AI24" s="35" t="s">
        <v>97</v>
      </c>
      <c r="AJ24" s="35" t="s">
        <v>98</v>
      </c>
      <c r="AK24" s="4"/>
      <c r="AL24" s="10" t="s">
        <v>26</v>
      </c>
      <c r="AM24" s="107" t="s">
        <v>53</v>
      </c>
      <c r="AN24" s="176"/>
      <c r="AO24" s="10" t="s">
        <v>28</v>
      </c>
      <c r="AP24" s="10" t="s">
        <v>47</v>
      </c>
      <c r="AQ24" s="181" t="s">
        <v>43</v>
      </c>
      <c r="AR24" s="182"/>
      <c r="AS24" s="4"/>
      <c r="AT24" s="35" t="s">
        <v>26</v>
      </c>
      <c r="AU24" s="107" t="s">
        <v>53</v>
      </c>
      <c r="AV24" s="36"/>
      <c r="AW24" s="108" t="s">
        <v>26</v>
      </c>
      <c r="AX24" s="108" t="s">
        <v>50</v>
      </c>
      <c r="AY24" s="50"/>
    </row>
    <row r="25" spans="1:51">
      <c r="A25" s="258"/>
      <c r="B25" s="35" t="s">
        <v>2</v>
      </c>
      <c r="C25" s="37">
        <f>1/D24</f>
        <v>0.2</v>
      </c>
      <c r="D25" s="2">
        <v>1</v>
      </c>
      <c r="E25" s="37">
        <f>1/D26</f>
        <v>0.33333333333333331</v>
      </c>
      <c r="F25" s="170"/>
      <c r="G25" s="35" t="s">
        <v>2</v>
      </c>
      <c r="H25" s="37">
        <f>C25/C27</f>
        <v>0.13043478260869568</v>
      </c>
      <c r="I25" s="38">
        <f>D25/D27</f>
        <v>0.1111111111111111</v>
      </c>
      <c r="J25" s="37">
        <f>E25/E27</f>
        <v>7.6923076923076913E-2</v>
      </c>
      <c r="K25" s="37">
        <f>SUM(H25:J25)</f>
        <v>0.31846897064288371</v>
      </c>
      <c r="L25" s="2">
        <f>K25/C29</f>
        <v>0.1061563235476279</v>
      </c>
      <c r="M25" s="24"/>
      <c r="N25" s="94"/>
      <c r="O25" s="58" t="s">
        <v>18</v>
      </c>
      <c r="P25" s="56" t="s">
        <v>77</v>
      </c>
      <c r="Q25" s="18"/>
      <c r="R25" s="11" t="s">
        <v>17</v>
      </c>
      <c r="S25" s="9">
        <v>1</v>
      </c>
      <c r="T25" s="9">
        <v>-0.5</v>
      </c>
      <c r="U25" s="9">
        <v>0</v>
      </c>
      <c r="V25" s="3"/>
      <c r="W25" s="11" t="s">
        <v>17</v>
      </c>
      <c r="X25" s="1">
        <f>(S25*L24)+(T25*L25)+(U25*L26)</f>
        <v>0.58026755852842804</v>
      </c>
      <c r="Y25" s="176"/>
      <c r="Z25" s="15" t="s">
        <v>34</v>
      </c>
      <c r="AA25" s="15">
        <v>1</v>
      </c>
      <c r="AB25" s="15">
        <f>1/(1+AA25)</f>
        <v>0.5</v>
      </c>
      <c r="AC25" s="15"/>
      <c r="AD25" s="4"/>
      <c r="AE25" s="11" t="s">
        <v>17</v>
      </c>
      <c r="AF25" s="28">
        <v>1</v>
      </c>
      <c r="AG25" s="28">
        <v>0</v>
      </c>
      <c r="AH25" s="28">
        <v>0</v>
      </c>
      <c r="AI25" s="28">
        <v>-1</v>
      </c>
      <c r="AJ25" s="28">
        <v>0</v>
      </c>
      <c r="AK25" s="4"/>
      <c r="AL25" s="11" t="s">
        <v>17</v>
      </c>
      <c r="AM25" s="1">
        <f>(AF25*AC26)+(AG25*AC27)+(AC28*AH25)+(AI25*AC30)+(AC31*AJ25)</f>
        <v>0.16666666666666669</v>
      </c>
      <c r="AN25" s="176"/>
      <c r="AO25" s="15" t="s">
        <v>29</v>
      </c>
      <c r="AP25" s="15">
        <v>1</v>
      </c>
      <c r="AQ25" s="15">
        <f>1/(1+AP25)</f>
        <v>0.5</v>
      </c>
      <c r="AR25" s="15"/>
      <c r="AS25" s="4"/>
      <c r="AT25" s="11" t="s">
        <v>17</v>
      </c>
      <c r="AU25" s="1">
        <f>AR26</f>
        <v>0.5</v>
      </c>
      <c r="AV25" s="36"/>
      <c r="AW25" s="40" t="s">
        <v>63</v>
      </c>
      <c r="AX25" s="40">
        <v>0</v>
      </c>
      <c r="AY25" s="50"/>
    </row>
    <row r="26" spans="1:51" ht="30">
      <c r="A26" s="258"/>
      <c r="B26" s="35" t="s">
        <v>3</v>
      </c>
      <c r="C26" s="37">
        <f>1/E24</f>
        <v>0.33333333333333331</v>
      </c>
      <c r="D26" s="37">
        <v>3</v>
      </c>
      <c r="E26" s="2">
        <v>1</v>
      </c>
      <c r="F26" s="170"/>
      <c r="G26" s="35" t="s">
        <v>3</v>
      </c>
      <c r="H26" s="37">
        <f>C26/C27</f>
        <v>0.21739130434782608</v>
      </c>
      <c r="I26" s="37">
        <f>D26/D27</f>
        <v>0.33333333333333331</v>
      </c>
      <c r="J26" s="38">
        <f>E26/E27</f>
        <v>0.23076923076923073</v>
      </c>
      <c r="K26" s="37">
        <f>SUM(H26:J26)</f>
        <v>0.78149386845039015</v>
      </c>
      <c r="L26" s="2">
        <f>K26/C29</f>
        <v>0.26049795615013005</v>
      </c>
      <c r="M26" s="24"/>
      <c r="N26" s="94"/>
      <c r="O26" s="58" t="s">
        <v>20</v>
      </c>
      <c r="P26" s="56" t="s">
        <v>80</v>
      </c>
      <c r="Q26" s="18"/>
      <c r="R26" s="11" t="s">
        <v>18</v>
      </c>
      <c r="S26" s="9">
        <v>-0.5</v>
      </c>
      <c r="T26" s="9">
        <v>1</v>
      </c>
      <c r="U26" s="9">
        <v>0</v>
      </c>
      <c r="V26" s="19"/>
      <c r="W26" s="11" t="s">
        <v>18</v>
      </c>
      <c r="X26" s="1">
        <f>(S26*L24)+(T26*L25)+(U26*L26)</f>
        <v>-0.21051653660349312</v>
      </c>
      <c r="Y26" s="176"/>
      <c r="Z26" s="16" t="s">
        <v>35</v>
      </c>
      <c r="AA26" s="16" t="s">
        <v>44</v>
      </c>
      <c r="AB26" s="16">
        <v>1</v>
      </c>
      <c r="AC26" s="16">
        <f>AB26*AB25</f>
        <v>0.5</v>
      </c>
      <c r="AD26" s="4"/>
      <c r="AE26" s="11" t="s">
        <v>18</v>
      </c>
      <c r="AF26" s="28">
        <v>-1</v>
      </c>
      <c r="AG26" s="28">
        <v>0</v>
      </c>
      <c r="AH26" s="28">
        <v>0</v>
      </c>
      <c r="AI26" s="28">
        <v>1</v>
      </c>
      <c r="AJ26" s="28">
        <v>0</v>
      </c>
      <c r="AK26" s="4"/>
      <c r="AL26" s="11" t="s">
        <v>18</v>
      </c>
      <c r="AM26" s="1">
        <f>(AF26*AC26)+(AG26*AC27)+(AC28*AH26)+(AI26*AC30)+(AC31*AJ26)</f>
        <v>-0.16666666666666669</v>
      </c>
      <c r="AN26" s="176"/>
      <c r="AO26" s="16" t="s">
        <v>45</v>
      </c>
      <c r="AP26" s="16" t="s">
        <v>44</v>
      </c>
      <c r="AQ26" s="16">
        <v>1</v>
      </c>
      <c r="AR26" s="16">
        <f>AQ26*AQ25</f>
        <v>0.5</v>
      </c>
      <c r="AS26" s="4"/>
      <c r="AT26" s="11" t="s">
        <v>18</v>
      </c>
      <c r="AU26" s="1">
        <f>AR27</f>
        <v>0.5</v>
      </c>
      <c r="AV26" s="36"/>
      <c r="AW26" s="40" t="s">
        <v>16</v>
      </c>
      <c r="AX26" s="41">
        <v>0</v>
      </c>
      <c r="AY26" s="50"/>
    </row>
    <row r="27" spans="1:51">
      <c r="A27" s="258"/>
      <c r="B27" s="107" t="s">
        <v>4</v>
      </c>
      <c r="C27" s="39">
        <f>SUM(C24:C26)</f>
        <v>1.5333333333333332</v>
      </c>
      <c r="D27" s="39">
        <f>SUM(D24:D26)</f>
        <v>9</v>
      </c>
      <c r="E27" s="39">
        <f>SUM(E24:E26)</f>
        <v>4.3333333333333339</v>
      </c>
      <c r="F27" s="170"/>
      <c r="G27" s="107" t="s">
        <v>4</v>
      </c>
      <c r="H27" s="39">
        <f>SUM(H24:H26)</f>
        <v>1</v>
      </c>
      <c r="I27" s="39">
        <f>SUM(I24:I26)</f>
        <v>1</v>
      </c>
      <c r="J27" s="39">
        <f>SUM(J24:J26)</f>
        <v>0.99999999999999978</v>
      </c>
      <c r="K27" s="39">
        <f>SUM(K24:K26)</f>
        <v>2.9999999999999996</v>
      </c>
      <c r="L27" s="39">
        <f>SUM(L24:L26)</f>
        <v>1</v>
      </c>
      <c r="M27" s="25"/>
      <c r="N27" s="94"/>
      <c r="O27" s="58" t="s">
        <v>21</v>
      </c>
      <c r="P27" s="56" t="s">
        <v>81</v>
      </c>
      <c r="Q27" s="18"/>
      <c r="R27" s="11" t="s">
        <v>20</v>
      </c>
      <c r="S27" s="9">
        <v>0</v>
      </c>
      <c r="T27" s="9">
        <v>0.5</v>
      </c>
      <c r="U27" s="9">
        <v>0</v>
      </c>
      <c r="V27" s="19"/>
      <c r="W27" s="11" t="s">
        <v>20</v>
      </c>
      <c r="X27" s="1">
        <f>(S27*L24)+(T27*L25)+(U27*L26)</f>
        <v>5.3078161773813949E-2</v>
      </c>
      <c r="Y27" s="176"/>
      <c r="Z27" s="16" t="s">
        <v>36</v>
      </c>
      <c r="AA27" s="16" t="s">
        <v>44</v>
      </c>
      <c r="AB27" s="16">
        <v>1</v>
      </c>
      <c r="AC27" s="16">
        <f>AB27*AB25</f>
        <v>0.5</v>
      </c>
      <c r="AD27" s="4"/>
      <c r="AE27" s="11" t="s">
        <v>20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4"/>
      <c r="AL27" s="11" t="s">
        <v>20</v>
      </c>
      <c r="AM27" s="1">
        <f>(AF27*AC26)+(AG27*AC27)+(AH27*AC28)+(AI27*AC30)+(AJ27*AC31)</f>
        <v>0</v>
      </c>
      <c r="AN27" s="176"/>
      <c r="AO27" s="16" t="s">
        <v>58</v>
      </c>
      <c r="AP27" s="16" t="s">
        <v>44</v>
      </c>
      <c r="AQ27" s="16">
        <v>1</v>
      </c>
      <c r="AR27" s="16">
        <f>AQ27*AQ25</f>
        <v>0.5</v>
      </c>
      <c r="AS27" s="4"/>
      <c r="AT27" s="11" t="s">
        <v>20</v>
      </c>
      <c r="AU27" s="1">
        <f>AR29</f>
        <v>0.33333333333333331</v>
      </c>
      <c r="AV27" s="36"/>
      <c r="AW27" s="42" t="s">
        <v>17</v>
      </c>
      <c r="AX27" s="42">
        <f>X25+AM25+AU25</f>
        <v>1.2469342251950948</v>
      </c>
      <c r="AY27" s="50"/>
    </row>
    <row r="28" spans="1:51" ht="45">
      <c r="A28" s="258"/>
      <c r="B28" s="54"/>
      <c r="C28" s="54"/>
      <c r="D28" s="54"/>
      <c r="E28" s="54"/>
      <c r="F28" s="54"/>
      <c r="G28" s="54"/>
      <c r="H28" s="54"/>
      <c r="I28" s="54"/>
      <c r="J28" s="54"/>
      <c r="M28" s="47"/>
      <c r="N28" s="94"/>
      <c r="O28" s="58" t="s">
        <v>23</v>
      </c>
      <c r="P28" s="56" t="s">
        <v>83</v>
      </c>
      <c r="Q28" s="4"/>
      <c r="R28" s="11" t="s">
        <v>21</v>
      </c>
      <c r="S28" s="9">
        <v>0</v>
      </c>
      <c r="T28" s="9">
        <v>-0.5</v>
      </c>
      <c r="U28" s="9">
        <v>0</v>
      </c>
      <c r="V28" s="19"/>
      <c r="W28" s="11" t="s">
        <v>21</v>
      </c>
      <c r="X28" s="1">
        <f>(S28*L24)+(T28*L25)+(U28*L26)</f>
        <v>-5.3078161773813949E-2</v>
      </c>
      <c r="Y28" s="176"/>
      <c r="Z28" s="16" t="s">
        <v>37</v>
      </c>
      <c r="AA28" s="16" t="s">
        <v>44</v>
      </c>
      <c r="AB28" s="16">
        <v>1</v>
      </c>
      <c r="AC28" s="16">
        <f>AB28*AB25</f>
        <v>0.5</v>
      </c>
      <c r="AD28" s="4"/>
      <c r="AE28" s="11" t="s">
        <v>21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4"/>
      <c r="AL28" s="11" t="s">
        <v>21</v>
      </c>
      <c r="AM28" s="1">
        <f>(AF28*AC26)+(AG28*AC27)+(AH28*AC28)+(AI28*AC30)+(AJ28*AC31)</f>
        <v>0</v>
      </c>
      <c r="AN28" s="176"/>
      <c r="AO28" s="15" t="s">
        <v>30</v>
      </c>
      <c r="AP28" s="15">
        <v>2</v>
      </c>
      <c r="AQ28" s="15">
        <f>1/(1+AP28)</f>
        <v>0.33333333333333331</v>
      </c>
      <c r="AR28" s="15"/>
      <c r="AS28" s="4"/>
      <c r="AT28" s="11" t="s">
        <v>21</v>
      </c>
      <c r="AU28" s="1">
        <f>AR30</f>
        <v>0.33333333333333331</v>
      </c>
      <c r="AV28" s="36"/>
      <c r="AW28" s="42" t="s">
        <v>18</v>
      </c>
      <c r="AX28" s="42">
        <f>X26+AM26++AU26</f>
        <v>0.12281679672984019</v>
      </c>
      <c r="AY28" s="50"/>
    </row>
    <row r="29" spans="1:51" ht="30">
      <c r="A29" s="258"/>
      <c r="B29" s="108" t="s">
        <v>6</v>
      </c>
      <c r="C29" s="35">
        <v>3</v>
      </c>
      <c r="D29" s="4"/>
      <c r="E29" s="4"/>
      <c r="F29" s="4"/>
      <c r="G29" s="4"/>
      <c r="H29" s="4"/>
      <c r="I29" s="4"/>
      <c r="J29" s="4"/>
      <c r="M29" s="4"/>
      <c r="N29" s="94"/>
      <c r="O29" s="58" t="s">
        <v>24</v>
      </c>
      <c r="P29" s="56" t="s">
        <v>84</v>
      </c>
      <c r="Q29" s="4"/>
      <c r="R29" s="11" t="s">
        <v>23</v>
      </c>
      <c r="S29" s="9">
        <v>1</v>
      </c>
      <c r="T29" s="9">
        <v>0</v>
      </c>
      <c r="U29" s="9">
        <v>-0.5</v>
      </c>
      <c r="V29" s="19"/>
      <c r="W29" s="11" t="s">
        <v>23</v>
      </c>
      <c r="X29" s="1">
        <f>(S29*L24)+(T29*L25)+(U29*L26)</f>
        <v>0.50309674222717704</v>
      </c>
      <c r="Y29" s="176"/>
      <c r="Z29" s="31" t="s">
        <v>96</v>
      </c>
      <c r="AA29" s="31">
        <v>2</v>
      </c>
      <c r="AB29" s="31">
        <f>1/(1+AA29)</f>
        <v>0.33333333333333331</v>
      </c>
      <c r="AC29" s="31"/>
      <c r="AD29" s="4"/>
      <c r="AE29" s="11" t="s">
        <v>23</v>
      </c>
      <c r="AF29" s="28">
        <v>1</v>
      </c>
      <c r="AG29" s="28">
        <v>0</v>
      </c>
      <c r="AH29" s="28">
        <v>0</v>
      </c>
      <c r="AI29" s="28">
        <v>-1</v>
      </c>
      <c r="AJ29" s="28">
        <v>0</v>
      </c>
      <c r="AK29" s="4"/>
      <c r="AL29" s="11" t="s">
        <v>23</v>
      </c>
      <c r="AM29" s="1">
        <f>(AC26*AF29)+(AG29*AC27)+(AC28*AH29)+(AI29*AC30)+(AC31*AJ29)</f>
        <v>0.16666666666666669</v>
      </c>
      <c r="AN29" s="176"/>
      <c r="AO29" s="16" t="s">
        <v>59</v>
      </c>
      <c r="AP29" s="16" t="s">
        <v>44</v>
      </c>
      <c r="AQ29" s="16">
        <v>1</v>
      </c>
      <c r="AR29" s="16">
        <f>AQ29*AQ28</f>
        <v>0.33333333333333331</v>
      </c>
      <c r="AS29" s="4"/>
      <c r="AT29" s="11" t="s">
        <v>23</v>
      </c>
      <c r="AU29" s="1">
        <f>AR32</f>
        <v>0.25</v>
      </c>
      <c r="AV29" s="36"/>
      <c r="AW29" s="41" t="s">
        <v>19</v>
      </c>
      <c r="AX29" s="41">
        <v>0</v>
      </c>
      <c r="AY29" s="50"/>
    </row>
    <row r="30" spans="1:51">
      <c r="A30" s="258"/>
      <c r="B30" s="53"/>
      <c r="C30" s="53"/>
      <c r="D30" s="53"/>
      <c r="E30" s="53"/>
      <c r="F30" s="53"/>
      <c r="G30" s="53"/>
      <c r="H30" s="53"/>
      <c r="I30" s="53"/>
      <c r="J30" s="53"/>
      <c r="M30" s="26"/>
      <c r="N30" s="94"/>
      <c r="O30" s="4"/>
      <c r="P30" s="4"/>
      <c r="Q30" s="4"/>
      <c r="R30" s="11" t="s">
        <v>24</v>
      </c>
      <c r="S30" s="9">
        <v>-0.5</v>
      </c>
      <c r="T30" s="9">
        <v>0</v>
      </c>
      <c r="U30" s="9">
        <v>1</v>
      </c>
      <c r="V30" s="19"/>
      <c r="W30" s="11" t="s">
        <v>24</v>
      </c>
      <c r="X30" s="1">
        <f>(S30*L24)+(T30*67)+(U30*L26)</f>
        <v>-5.6174904000990955E-2</v>
      </c>
      <c r="Y30" s="176"/>
      <c r="Z30" s="16" t="s">
        <v>97</v>
      </c>
      <c r="AA30" s="16" t="s">
        <v>44</v>
      </c>
      <c r="AB30" s="16">
        <v>1</v>
      </c>
      <c r="AC30" s="16">
        <f>AB30*AB29</f>
        <v>0.33333333333333331</v>
      </c>
      <c r="AD30" s="4"/>
      <c r="AE30" s="11" t="s">
        <v>24</v>
      </c>
      <c r="AF30" s="28">
        <v>-1</v>
      </c>
      <c r="AG30" s="28">
        <v>0</v>
      </c>
      <c r="AH30" s="28">
        <v>0</v>
      </c>
      <c r="AI30" s="28">
        <v>1</v>
      </c>
      <c r="AJ30" s="28">
        <v>0</v>
      </c>
      <c r="AK30" s="4"/>
      <c r="AL30" s="11" t="s">
        <v>24</v>
      </c>
      <c r="AM30" s="1">
        <f>(AC26*AF30)+(AC27*AG30)+(AC28*AH30)+(AI30*AC30)+(AC31*AJ30)</f>
        <v>-0.16666666666666669</v>
      </c>
      <c r="AN30" s="176"/>
      <c r="AO30" s="16" t="s">
        <v>60</v>
      </c>
      <c r="AP30" s="16" t="s">
        <v>44</v>
      </c>
      <c r="AQ30" s="16">
        <v>1</v>
      </c>
      <c r="AR30" s="16">
        <f>AQ30*AQ28</f>
        <v>0.33333333333333331</v>
      </c>
      <c r="AS30" s="4"/>
      <c r="AT30" s="11" t="s">
        <v>24</v>
      </c>
      <c r="AU30" s="1">
        <f>AR33</f>
        <v>0.25</v>
      </c>
      <c r="AV30" s="36"/>
      <c r="AW30" s="42" t="s">
        <v>20</v>
      </c>
      <c r="AX30" s="42">
        <f>X27+AM27+AU27</f>
        <v>0.38641149510714728</v>
      </c>
      <c r="AY30" s="50"/>
    </row>
    <row r="31" spans="1:51">
      <c r="A31" s="258"/>
      <c r="B31" s="183" t="s">
        <v>14</v>
      </c>
      <c r="C31" s="183"/>
      <c r="D31" s="4"/>
      <c r="E31" s="35" t="s">
        <v>38</v>
      </c>
      <c r="F31" s="35" t="s">
        <v>39</v>
      </c>
      <c r="G31" s="35" t="s">
        <v>40</v>
      </c>
      <c r="H31" s="10" t="s">
        <v>41</v>
      </c>
      <c r="I31" s="10" t="s">
        <v>42</v>
      </c>
      <c r="J31" s="4"/>
      <c r="M31" s="4"/>
      <c r="N31" s="94"/>
      <c r="O31" s="156" t="s">
        <v>112</v>
      </c>
      <c r="P31" s="157"/>
      <c r="Q31" s="4"/>
      <c r="R31" s="33"/>
      <c r="S31" s="25"/>
      <c r="T31" s="25"/>
      <c r="U31" s="25"/>
      <c r="V31" s="30"/>
      <c r="W31" s="29"/>
      <c r="X31" s="29"/>
      <c r="Y31" s="176"/>
      <c r="Z31" s="16" t="s">
        <v>98</v>
      </c>
      <c r="AA31" s="16" t="s">
        <v>44</v>
      </c>
      <c r="AB31" s="16">
        <v>1</v>
      </c>
      <c r="AC31" s="16">
        <f>AB31*AB29</f>
        <v>0.33333333333333331</v>
      </c>
      <c r="AD31" s="4"/>
      <c r="AE31" s="29"/>
      <c r="AF31" s="25"/>
      <c r="AG31" s="25"/>
      <c r="AH31" s="25"/>
      <c r="AI31" s="25"/>
      <c r="AJ31" s="25"/>
      <c r="AK31" s="4"/>
      <c r="AL31" s="29"/>
      <c r="AM31" s="29"/>
      <c r="AN31" s="176"/>
      <c r="AO31" s="15" t="s">
        <v>31</v>
      </c>
      <c r="AP31" s="15">
        <v>3</v>
      </c>
      <c r="AQ31" s="15">
        <f>1/(1+AP31)</f>
        <v>0.25</v>
      </c>
      <c r="AR31" s="15"/>
      <c r="AS31" s="4"/>
      <c r="AT31" s="29"/>
      <c r="AU31" s="29"/>
      <c r="AV31" s="46"/>
      <c r="AW31" s="42" t="s">
        <v>21</v>
      </c>
      <c r="AX31" s="42">
        <f>X28+AM28+AU28</f>
        <v>0.28025517155951934</v>
      </c>
      <c r="AY31" s="50"/>
    </row>
    <row r="32" spans="1:51" ht="30">
      <c r="A32" s="258"/>
      <c r="B32" s="108" t="s">
        <v>7</v>
      </c>
      <c r="C32" s="76">
        <f>SUM(L24*C27,L25*D27,L26*E27)</f>
        <v>3.0553614930426525</v>
      </c>
      <c r="D32" s="4"/>
      <c r="E32" s="35">
        <v>1</v>
      </c>
      <c r="F32" s="35">
        <v>3</v>
      </c>
      <c r="G32" s="35">
        <v>5</v>
      </c>
      <c r="H32" s="35">
        <v>7</v>
      </c>
      <c r="I32" s="35">
        <v>9</v>
      </c>
      <c r="J32" s="4"/>
      <c r="M32" s="4"/>
      <c r="N32" s="94"/>
      <c r="O32" s="57" t="s">
        <v>99</v>
      </c>
      <c r="P32" s="56" t="s">
        <v>102</v>
      </c>
      <c r="Q32" s="4"/>
      <c r="R32" s="33"/>
      <c r="S32" s="25"/>
      <c r="T32" s="25"/>
      <c r="U32" s="25"/>
      <c r="V32" s="30"/>
      <c r="W32" s="29"/>
      <c r="X32" s="29"/>
      <c r="Y32" s="176"/>
      <c r="Z32" s="30"/>
      <c r="AA32" s="30"/>
      <c r="AB32" s="30"/>
      <c r="AC32" s="30"/>
      <c r="AD32" s="4"/>
      <c r="AE32" s="29"/>
      <c r="AF32" s="25"/>
      <c r="AG32" s="25"/>
      <c r="AH32" s="25"/>
      <c r="AI32" s="25"/>
      <c r="AJ32" s="25"/>
      <c r="AK32" s="4"/>
      <c r="AL32" s="156" t="s">
        <v>115</v>
      </c>
      <c r="AM32" s="157"/>
      <c r="AN32" s="176"/>
      <c r="AO32" s="16" t="s">
        <v>61</v>
      </c>
      <c r="AP32" s="16" t="s">
        <v>44</v>
      </c>
      <c r="AQ32" s="16">
        <v>1</v>
      </c>
      <c r="AR32" s="16">
        <f>AQ32*AQ31</f>
        <v>0.25</v>
      </c>
      <c r="AS32" s="4"/>
      <c r="AT32" s="29"/>
      <c r="AU32" s="29"/>
      <c r="AV32" s="46"/>
      <c r="AW32" s="41" t="s">
        <v>22</v>
      </c>
      <c r="AX32" s="41">
        <v>0</v>
      </c>
      <c r="AY32" s="50"/>
    </row>
    <row r="33" spans="1:51" ht="30">
      <c r="A33" s="258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26"/>
      <c r="N33" s="94"/>
      <c r="O33" s="57" t="s">
        <v>100</v>
      </c>
      <c r="P33" s="56" t="s">
        <v>103</v>
      </c>
      <c r="Q33" s="4"/>
      <c r="R33" s="4"/>
      <c r="S33" s="18"/>
      <c r="T33" s="18"/>
      <c r="U33" s="18"/>
      <c r="V33" s="19"/>
      <c r="W33" s="4"/>
      <c r="X33" s="4"/>
      <c r="Y33" s="176"/>
      <c r="Z33" s="30"/>
      <c r="AA33" s="30"/>
      <c r="AB33" s="30"/>
      <c r="AC33" s="30"/>
      <c r="AD33" s="4"/>
      <c r="AE33" s="29"/>
      <c r="AF33" s="25"/>
      <c r="AG33" s="25"/>
      <c r="AH33" s="25"/>
      <c r="AI33" s="25"/>
      <c r="AJ33" s="25"/>
      <c r="AK33" s="4"/>
      <c r="AL33" s="58" t="s">
        <v>34</v>
      </c>
      <c r="AM33" s="56" t="s">
        <v>87</v>
      </c>
      <c r="AN33" s="176"/>
      <c r="AO33" s="16" t="s">
        <v>62</v>
      </c>
      <c r="AP33" s="16" t="s">
        <v>44</v>
      </c>
      <c r="AQ33" s="16">
        <v>1</v>
      </c>
      <c r="AR33" s="16">
        <f>AQ33*AQ31</f>
        <v>0.25</v>
      </c>
      <c r="AS33" s="4"/>
      <c r="AT33" s="29"/>
      <c r="AU33" s="29"/>
      <c r="AV33" s="46"/>
      <c r="AW33" s="42" t="s">
        <v>23</v>
      </c>
      <c r="AX33" s="42">
        <f>X29+AM29+AU29</f>
        <v>0.91976340889384378</v>
      </c>
      <c r="AY33" s="50"/>
    </row>
    <row r="34" spans="1:51" ht="30">
      <c r="A34" s="258"/>
      <c r="B34" s="185" t="s">
        <v>11</v>
      </c>
      <c r="C34" s="186"/>
      <c r="D34" s="6" t="s">
        <v>12</v>
      </c>
      <c r="E34" s="6">
        <v>1</v>
      </c>
      <c r="F34" s="6">
        <v>2</v>
      </c>
      <c r="G34" s="6">
        <v>3</v>
      </c>
      <c r="H34" s="6">
        <v>4</v>
      </c>
      <c r="I34" s="6">
        <v>5</v>
      </c>
      <c r="J34" s="6">
        <v>6</v>
      </c>
      <c r="K34" s="6">
        <v>7</v>
      </c>
      <c r="L34" s="6">
        <v>9</v>
      </c>
      <c r="M34" s="6">
        <v>10</v>
      </c>
      <c r="N34" s="94"/>
      <c r="O34" s="57" t="s">
        <v>101</v>
      </c>
      <c r="P34" s="56" t="s">
        <v>104</v>
      </c>
      <c r="Q34" s="4"/>
      <c r="R34" s="4"/>
      <c r="S34" s="18"/>
      <c r="T34" s="18"/>
      <c r="U34" s="18"/>
      <c r="V34" s="4"/>
      <c r="W34" s="4"/>
      <c r="X34" s="4"/>
      <c r="Y34" s="176"/>
      <c r="AB34" s="30"/>
      <c r="AC34" s="30"/>
      <c r="AD34" s="4"/>
      <c r="AE34" s="29"/>
      <c r="AF34" s="25"/>
      <c r="AG34" s="25"/>
      <c r="AH34" s="25"/>
      <c r="AI34" s="25"/>
      <c r="AJ34" s="25"/>
      <c r="AK34" s="4"/>
      <c r="AL34" s="109" t="s">
        <v>35</v>
      </c>
      <c r="AM34" s="84" t="s">
        <v>88</v>
      </c>
      <c r="AN34" s="176"/>
      <c r="AO34" s="19"/>
      <c r="AP34" s="19"/>
      <c r="AQ34" s="19"/>
      <c r="AR34" s="19"/>
      <c r="AS34" s="4"/>
      <c r="AT34" s="29"/>
      <c r="AU34" s="29"/>
      <c r="AV34" s="46"/>
      <c r="AW34" s="42" t="s">
        <v>24</v>
      </c>
      <c r="AX34" s="42">
        <f>X30+AM30+AU30</f>
        <v>2.715842933234236E-2</v>
      </c>
      <c r="AY34" s="50"/>
    </row>
    <row r="35" spans="1:51">
      <c r="A35" s="258"/>
      <c r="B35" s="187"/>
      <c r="C35" s="188"/>
      <c r="D35" s="6" t="s">
        <v>13</v>
      </c>
      <c r="E35" s="35">
        <v>0</v>
      </c>
      <c r="F35" s="35">
        <v>0</v>
      </c>
      <c r="G35" s="35">
        <v>0.57999999999999996</v>
      </c>
      <c r="H35" s="35">
        <v>0.9</v>
      </c>
      <c r="I35" s="35">
        <v>1.1200000000000001</v>
      </c>
      <c r="J35" s="35">
        <v>1.24</v>
      </c>
      <c r="K35" s="35">
        <v>1.32</v>
      </c>
      <c r="L35" s="35">
        <v>1.46</v>
      </c>
      <c r="M35" s="35">
        <v>1.49</v>
      </c>
      <c r="N35" s="94"/>
      <c r="Q35" s="4"/>
      <c r="R35" s="4"/>
      <c r="S35" s="18"/>
      <c r="T35" s="18"/>
      <c r="U35" s="18"/>
      <c r="V35" s="4"/>
      <c r="W35" s="4"/>
      <c r="X35" s="4"/>
      <c r="Y35" s="176"/>
      <c r="AB35" s="30"/>
      <c r="AC35" s="30"/>
      <c r="AD35" s="4"/>
      <c r="AE35" s="29"/>
      <c r="AF35" s="25"/>
      <c r="AG35" s="25"/>
      <c r="AH35" s="25"/>
      <c r="AI35" s="25"/>
      <c r="AJ35" s="25"/>
      <c r="AK35" s="4"/>
      <c r="AL35" s="109" t="s">
        <v>36</v>
      </c>
      <c r="AM35" s="84" t="s">
        <v>89</v>
      </c>
      <c r="AN35" s="176"/>
      <c r="AO35" s="30"/>
      <c r="AP35" s="30"/>
      <c r="AQ35" s="30"/>
      <c r="AR35" s="30"/>
      <c r="AS35" s="4"/>
      <c r="AT35" s="29"/>
      <c r="AU35" s="29"/>
      <c r="AV35" s="46"/>
      <c r="AW35" s="41" t="s">
        <v>25</v>
      </c>
      <c r="AX35" s="41">
        <v>0</v>
      </c>
      <c r="AY35" s="50"/>
    </row>
    <row r="36" spans="1:51">
      <c r="A36" s="258"/>
      <c r="B36" s="189" t="s">
        <v>9</v>
      </c>
      <c r="C36" s="190"/>
      <c r="D36" s="7">
        <v>0.57999999999999996</v>
      </c>
      <c r="E36" s="191"/>
      <c r="F36" s="192"/>
      <c r="G36" s="192"/>
      <c r="H36" s="192"/>
      <c r="I36" s="192"/>
      <c r="J36" s="192"/>
      <c r="K36" s="48"/>
      <c r="L36" s="48"/>
      <c r="M36" s="48"/>
      <c r="N36" s="94"/>
      <c r="Q36" s="4"/>
      <c r="R36" s="4"/>
      <c r="S36" s="18"/>
      <c r="T36" s="18"/>
      <c r="U36" s="18"/>
      <c r="V36" s="4"/>
      <c r="W36" s="4"/>
      <c r="X36" s="4"/>
      <c r="Y36" s="176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109" t="s">
        <v>37</v>
      </c>
      <c r="AM36" s="84" t="s">
        <v>90</v>
      </c>
      <c r="AN36" s="176"/>
      <c r="AO36" s="156" t="s">
        <v>113</v>
      </c>
      <c r="AP36" s="157"/>
      <c r="AQ36" s="4"/>
      <c r="AR36" s="4"/>
      <c r="AS36" s="4"/>
      <c r="AT36" s="4"/>
      <c r="AU36" s="4"/>
      <c r="AV36" s="46"/>
      <c r="AW36" s="4"/>
      <c r="AX36" s="4"/>
      <c r="AY36" s="50"/>
    </row>
    <row r="37" spans="1:51" ht="30">
      <c r="A37" s="258"/>
      <c r="B37" s="52"/>
      <c r="C37" s="52"/>
      <c r="D37" s="52"/>
      <c r="E37" s="52"/>
      <c r="H37" s="52"/>
      <c r="I37" s="52"/>
      <c r="J37" s="52"/>
      <c r="K37" s="52"/>
      <c r="L37" s="52"/>
      <c r="M37" s="47"/>
      <c r="N37" s="94"/>
      <c r="Q37" s="4"/>
      <c r="R37" s="4"/>
      <c r="S37" s="18"/>
      <c r="T37" s="18"/>
      <c r="U37" s="18"/>
      <c r="V37" s="4"/>
      <c r="W37" s="4"/>
      <c r="X37" s="4"/>
      <c r="Y37" s="176"/>
      <c r="Z37" s="4"/>
      <c r="AC37" s="4"/>
      <c r="AD37" s="4"/>
      <c r="AE37" s="4"/>
      <c r="AF37" s="4"/>
      <c r="AG37" s="4"/>
      <c r="AH37" s="4"/>
      <c r="AI37" s="4"/>
      <c r="AJ37" s="4"/>
      <c r="AK37" s="4"/>
      <c r="AL37" s="58" t="s">
        <v>96</v>
      </c>
      <c r="AM37" s="56" t="s">
        <v>91</v>
      </c>
      <c r="AN37" s="176"/>
      <c r="AO37" s="44" t="s">
        <v>29</v>
      </c>
      <c r="AP37" s="44" t="s">
        <v>76</v>
      </c>
      <c r="AQ37" s="4"/>
      <c r="AR37" s="4"/>
      <c r="AS37" s="4"/>
      <c r="AT37" s="4"/>
      <c r="AU37" s="4"/>
      <c r="AV37" s="46"/>
      <c r="AW37" s="4"/>
      <c r="AX37" s="4"/>
      <c r="AY37" s="50"/>
    </row>
    <row r="38" spans="1:51" ht="30">
      <c r="A38" s="258"/>
      <c r="B38" s="161" t="s">
        <v>15</v>
      </c>
      <c r="C38" s="161"/>
      <c r="D38" s="161"/>
      <c r="E38" s="4"/>
      <c r="H38" s="4"/>
      <c r="I38" s="4"/>
      <c r="J38" s="4"/>
      <c r="K38" s="4"/>
      <c r="L38" s="4"/>
      <c r="M38" s="4"/>
      <c r="N38" s="94"/>
      <c r="Q38" s="4"/>
      <c r="R38" s="4"/>
      <c r="S38" s="18"/>
      <c r="T38" s="18"/>
      <c r="U38" s="18"/>
      <c r="V38" s="4"/>
      <c r="W38" s="4"/>
      <c r="X38" s="4"/>
      <c r="Y38" s="176"/>
      <c r="Z38" s="227" t="s">
        <v>182</v>
      </c>
      <c r="AA38" s="228"/>
      <c r="AC38" s="4"/>
      <c r="AD38" s="4"/>
      <c r="AE38" s="4"/>
      <c r="AF38" s="4"/>
      <c r="AG38" s="4"/>
      <c r="AH38" s="4"/>
      <c r="AI38" s="4"/>
      <c r="AJ38" s="4"/>
      <c r="AK38" s="4"/>
      <c r="AL38" s="109" t="s">
        <v>97</v>
      </c>
      <c r="AM38" s="84" t="s">
        <v>92</v>
      </c>
      <c r="AN38" s="176"/>
      <c r="AO38" s="44" t="s">
        <v>30</v>
      </c>
      <c r="AP38" s="44" t="s">
        <v>79</v>
      </c>
      <c r="AQ38" s="4"/>
      <c r="AR38" s="4"/>
      <c r="AS38" s="4"/>
      <c r="AT38" s="4"/>
      <c r="AU38" s="4"/>
      <c r="AV38" s="46"/>
      <c r="AW38" s="4"/>
      <c r="AX38" s="4"/>
      <c r="AY38" s="50"/>
    </row>
    <row r="39" spans="1:51" ht="30">
      <c r="A39" s="258"/>
      <c r="B39" s="5" t="s">
        <v>10</v>
      </c>
      <c r="C39" s="8">
        <f>(C32-3)/3</f>
        <v>1.8453831014217492E-2</v>
      </c>
      <c r="D39" s="77">
        <f>C39*100</f>
        <v>1.8453831014217492</v>
      </c>
      <c r="E39" s="4"/>
      <c r="H39" s="4"/>
      <c r="I39" s="4"/>
      <c r="J39" s="4"/>
      <c r="K39" s="4"/>
      <c r="L39" s="4"/>
      <c r="M39" s="4"/>
      <c r="N39" s="94"/>
      <c r="Q39" s="4"/>
      <c r="R39" s="4"/>
      <c r="S39" s="18"/>
      <c r="T39" s="18"/>
      <c r="U39" s="18"/>
      <c r="V39" s="4"/>
      <c r="W39" s="4"/>
      <c r="X39" s="4"/>
      <c r="Y39" s="176"/>
      <c r="Z39" s="225" t="s">
        <v>208</v>
      </c>
      <c r="AA39" s="226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109" t="s">
        <v>98</v>
      </c>
      <c r="AM39" s="84" t="s">
        <v>93</v>
      </c>
      <c r="AN39" s="176"/>
      <c r="AO39" s="44" t="s">
        <v>31</v>
      </c>
      <c r="AP39" s="44" t="s">
        <v>82</v>
      </c>
      <c r="AQ39" s="4"/>
      <c r="AR39" s="4"/>
      <c r="AS39" s="4"/>
      <c r="AT39" s="4"/>
      <c r="AU39" s="4"/>
      <c r="AV39" s="46"/>
      <c r="AW39" s="4"/>
      <c r="AX39" s="4"/>
      <c r="AY39" s="50"/>
    </row>
    <row r="40" spans="1:51">
      <c r="A40" s="259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06"/>
      <c r="N40" s="49"/>
      <c r="O40" s="106"/>
      <c r="P40" s="106"/>
      <c r="Q40" s="106"/>
      <c r="R40" s="106"/>
      <c r="S40" s="79"/>
      <c r="T40" s="79"/>
      <c r="U40" s="79"/>
      <c r="V40" s="106"/>
      <c r="W40" s="106"/>
      <c r="X40" s="106"/>
      <c r="Y40" s="177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51"/>
    </row>
    <row r="42" spans="1:51" ht="20">
      <c r="A42" s="257"/>
      <c r="B42" s="168" t="s">
        <v>160</v>
      </c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9"/>
    </row>
    <row r="43" spans="1:51" ht="20">
      <c r="A43" s="258"/>
      <c r="B43" s="35" t="s">
        <v>0</v>
      </c>
      <c r="C43" s="35" t="s">
        <v>1</v>
      </c>
      <c r="D43" s="35" t="s">
        <v>2</v>
      </c>
      <c r="E43" s="35" t="s">
        <v>3</v>
      </c>
      <c r="F43" s="170" t="s">
        <v>8</v>
      </c>
      <c r="G43" s="35" t="s">
        <v>0</v>
      </c>
      <c r="H43" s="35" t="s">
        <v>1</v>
      </c>
      <c r="I43" s="35" t="s">
        <v>2</v>
      </c>
      <c r="J43" s="35" t="s">
        <v>3</v>
      </c>
      <c r="K43" s="35" t="s">
        <v>4</v>
      </c>
      <c r="L43" s="10" t="s">
        <v>5</v>
      </c>
      <c r="M43" s="23"/>
      <c r="N43" s="94"/>
      <c r="O43" s="156" t="s">
        <v>114</v>
      </c>
      <c r="P43" s="157"/>
      <c r="Q43" s="3"/>
      <c r="R43" s="171" t="s">
        <v>46</v>
      </c>
      <c r="S43" s="172"/>
      <c r="T43" s="172"/>
      <c r="U43" s="173"/>
      <c r="V43" s="3"/>
      <c r="W43" s="174" t="s">
        <v>52</v>
      </c>
      <c r="X43" s="175"/>
      <c r="Y43" s="176"/>
      <c r="Z43" s="178" t="s">
        <v>48</v>
      </c>
      <c r="AA43" s="179"/>
      <c r="AB43" s="179"/>
      <c r="AC43" s="180"/>
      <c r="AD43" s="3"/>
      <c r="AE43" s="178" t="s">
        <v>54</v>
      </c>
      <c r="AF43" s="179"/>
      <c r="AG43" s="179"/>
      <c r="AH43" s="179"/>
      <c r="AI43" s="179"/>
      <c r="AJ43" s="180"/>
      <c r="AK43" s="3"/>
      <c r="AL43" s="174" t="s">
        <v>55</v>
      </c>
      <c r="AM43" s="175"/>
      <c r="AN43" s="176"/>
      <c r="AO43" s="178" t="s">
        <v>49</v>
      </c>
      <c r="AP43" s="179"/>
      <c r="AQ43" s="179"/>
      <c r="AR43" s="180"/>
      <c r="AS43" s="4"/>
      <c r="AT43" s="174" t="s">
        <v>51</v>
      </c>
      <c r="AU43" s="175"/>
      <c r="AV43" s="36"/>
      <c r="AW43" s="174" t="s">
        <v>27</v>
      </c>
      <c r="AX43" s="175"/>
      <c r="AY43" s="50"/>
    </row>
    <row r="44" spans="1:51" ht="30">
      <c r="A44" s="258"/>
      <c r="B44" s="35" t="s">
        <v>1</v>
      </c>
      <c r="C44" s="2">
        <v>1</v>
      </c>
      <c r="D44" s="37">
        <f>1/C45</f>
        <v>0.33333333333333331</v>
      </c>
      <c r="E44" s="37">
        <v>3</v>
      </c>
      <c r="F44" s="170"/>
      <c r="G44" s="35" t="s">
        <v>1</v>
      </c>
      <c r="H44" s="38">
        <f>C44/C47</f>
        <v>0.23076923076923078</v>
      </c>
      <c r="I44" s="37">
        <f>D44/D47</f>
        <v>0.21739130434782608</v>
      </c>
      <c r="J44" s="37">
        <f>E44/E47</f>
        <v>0.33333333333333331</v>
      </c>
      <c r="K44" s="37">
        <f>SUM(H44:J44)</f>
        <v>0.78149386845039026</v>
      </c>
      <c r="L44" s="2">
        <f>K44/C49</f>
        <v>0.26049795615013011</v>
      </c>
      <c r="M44" s="24"/>
      <c r="N44" s="94"/>
      <c r="O44" s="58" t="s">
        <v>17</v>
      </c>
      <c r="P44" s="56" t="s">
        <v>78</v>
      </c>
      <c r="Q44" s="18"/>
      <c r="R44" s="17" t="s">
        <v>26</v>
      </c>
      <c r="S44" s="35" t="s">
        <v>1</v>
      </c>
      <c r="T44" s="35" t="s">
        <v>2</v>
      </c>
      <c r="U44" s="35" t="s">
        <v>3</v>
      </c>
      <c r="V44" s="13"/>
      <c r="W44" s="32" t="s">
        <v>26</v>
      </c>
      <c r="X44" s="107" t="s">
        <v>53</v>
      </c>
      <c r="Y44" s="176"/>
      <c r="Z44" s="35" t="s">
        <v>32</v>
      </c>
      <c r="AA44" s="108" t="s">
        <v>47</v>
      </c>
      <c r="AB44" s="178" t="s">
        <v>43</v>
      </c>
      <c r="AC44" s="180"/>
      <c r="AD44" s="4"/>
      <c r="AE44" s="10" t="s">
        <v>26</v>
      </c>
      <c r="AF44" s="35" t="s">
        <v>35</v>
      </c>
      <c r="AG44" s="35" t="s">
        <v>36</v>
      </c>
      <c r="AH44" s="35" t="s">
        <v>37</v>
      </c>
      <c r="AI44" s="35" t="s">
        <v>97</v>
      </c>
      <c r="AJ44" s="35" t="s">
        <v>98</v>
      </c>
      <c r="AK44" s="4"/>
      <c r="AL44" s="10" t="s">
        <v>26</v>
      </c>
      <c r="AM44" s="107" t="s">
        <v>53</v>
      </c>
      <c r="AN44" s="176"/>
      <c r="AO44" s="10" t="s">
        <v>28</v>
      </c>
      <c r="AP44" s="10" t="s">
        <v>47</v>
      </c>
      <c r="AQ44" s="181" t="s">
        <v>43</v>
      </c>
      <c r="AR44" s="182"/>
      <c r="AS44" s="4"/>
      <c r="AT44" s="35" t="s">
        <v>26</v>
      </c>
      <c r="AU44" s="107" t="s">
        <v>53</v>
      </c>
      <c r="AV44" s="36"/>
      <c r="AW44" s="108" t="s">
        <v>26</v>
      </c>
      <c r="AX44" s="108" t="s">
        <v>50</v>
      </c>
      <c r="AY44" s="50"/>
    </row>
    <row r="45" spans="1:51">
      <c r="A45" s="258"/>
      <c r="B45" s="35" t="s">
        <v>2</v>
      </c>
      <c r="C45" s="37">
        <v>3</v>
      </c>
      <c r="D45" s="2">
        <v>1</v>
      </c>
      <c r="E45" s="37">
        <v>5</v>
      </c>
      <c r="F45" s="170"/>
      <c r="G45" s="35" t="s">
        <v>2</v>
      </c>
      <c r="H45" s="37">
        <f>C45/C47</f>
        <v>0.6923076923076924</v>
      </c>
      <c r="I45" s="38">
        <f>D45/D47</f>
        <v>0.65217391304347827</v>
      </c>
      <c r="J45" s="37">
        <f>E45/E47</f>
        <v>0.55555555555555558</v>
      </c>
      <c r="K45" s="37">
        <f>SUM(H45:J45)</f>
        <v>1.9000371609067261</v>
      </c>
      <c r="L45" s="2">
        <f>K45/C49</f>
        <v>0.63334572030224201</v>
      </c>
      <c r="M45" s="24"/>
      <c r="N45" s="94"/>
      <c r="O45" s="58" t="s">
        <v>18</v>
      </c>
      <c r="P45" s="56" t="s">
        <v>77</v>
      </c>
      <c r="Q45" s="18"/>
      <c r="R45" s="11" t="s">
        <v>17</v>
      </c>
      <c r="S45" s="9">
        <v>1</v>
      </c>
      <c r="T45" s="9">
        <v>-0.5</v>
      </c>
      <c r="U45" s="9">
        <v>0</v>
      </c>
      <c r="V45" s="3"/>
      <c r="W45" s="11" t="s">
        <v>17</v>
      </c>
      <c r="X45" s="1">
        <f>(S45*L44)+(T45*L45)+(U45*L46)</f>
        <v>-5.61749040009909E-2</v>
      </c>
      <c r="Y45" s="176"/>
      <c r="Z45" s="15" t="s">
        <v>34</v>
      </c>
      <c r="AA45" s="15">
        <v>1</v>
      </c>
      <c r="AB45" s="15">
        <f>1/(1+AA45)</f>
        <v>0.5</v>
      </c>
      <c r="AC45" s="15"/>
      <c r="AD45" s="4"/>
      <c r="AE45" s="11" t="s">
        <v>17</v>
      </c>
      <c r="AF45" s="28">
        <v>1</v>
      </c>
      <c r="AG45" s="28">
        <v>0</v>
      </c>
      <c r="AH45" s="28">
        <v>0</v>
      </c>
      <c r="AI45" s="28">
        <v>-1</v>
      </c>
      <c r="AJ45" s="28">
        <v>0</v>
      </c>
      <c r="AK45" s="4"/>
      <c r="AL45" s="11" t="s">
        <v>17</v>
      </c>
      <c r="AM45" s="1">
        <f>(AF45*AC46)+(AG45*AC47)+(AC48*AH45)+(AI45*AC50)+(AC51*AJ45)</f>
        <v>0.16666666666666669</v>
      </c>
      <c r="AN45" s="176"/>
      <c r="AO45" s="15" t="s">
        <v>29</v>
      </c>
      <c r="AP45" s="15">
        <v>1</v>
      </c>
      <c r="AQ45" s="15">
        <f>1/(1+AP45)</f>
        <v>0.5</v>
      </c>
      <c r="AR45" s="15"/>
      <c r="AS45" s="4"/>
      <c r="AT45" s="11" t="s">
        <v>17</v>
      </c>
      <c r="AU45" s="1">
        <f>AR46</f>
        <v>0.5</v>
      </c>
      <c r="AV45" s="36"/>
      <c r="AW45" s="40" t="s">
        <v>63</v>
      </c>
      <c r="AX45" s="40">
        <v>0</v>
      </c>
      <c r="AY45" s="50"/>
    </row>
    <row r="46" spans="1:51" ht="30">
      <c r="A46" s="258"/>
      <c r="B46" s="35" t="s">
        <v>3</v>
      </c>
      <c r="C46" s="37">
        <f>1/E44</f>
        <v>0.33333333333333331</v>
      </c>
      <c r="D46" s="37">
        <f>1/E45</f>
        <v>0.2</v>
      </c>
      <c r="E46" s="2">
        <v>1</v>
      </c>
      <c r="F46" s="170"/>
      <c r="G46" s="35" t="s">
        <v>3</v>
      </c>
      <c r="H46" s="37">
        <f>C46/C47</f>
        <v>7.6923076923076927E-2</v>
      </c>
      <c r="I46" s="37">
        <f>D46/D47</f>
        <v>0.13043478260869568</v>
      </c>
      <c r="J46" s="38">
        <f>E46/E47</f>
        <v>0.1111111111111111</v>
      </c>
      <c r="K46" s="37">
        <f>SUM(H46:J46)</f>
        <v>0.31846897064288371</v>
      </c>
      <c r="L46" s="2">
        <f>K46/C49</f>
        <v>0.1061563235476279</v>
      </c>
      <c r="M46" s="24"/>
      <c r="N46" s="94"/>
      <c r="O46" s="58" t="s">
        <v>20</v>
      </c>
      <c r="P46" s="56" t="s">
        <v>80</v>
      </c>
      <c r="Q46" s="18"/>
      <c r="R46" s="11" t="s">
        <v>18</v>
      </c>
      <c r="S46" s="9">
        <v>-0.5</v>
      </c>
      <c r="T46" s="9">
        <v>1</v>
      </c>
      <c r="U46" s="9">
        <v>0</v>
      </c>
      <c r="V46" s="19"/>
      <c r="W46" s="11" t="s">
        <v>18</v>
      </c>
      <c r="X46" s="1">
        <f>(S46*L44)+(T46*L45)+(U46*L46)</f>
        <v>0.50309674222717693</v>
      </c>
      <c r="Y46" s="176"/>
      <c r="Z46" s="16" t="s">
        <v>35</v>
      </c>
      <c r="AA46" s="16" t="s">
        <v>44</v>
      </c>
      <c r="AB46" s="16">
        <v>1</v>
      </c>
      <c r="AC46" s="16">
        <f>AB46*AB45</f>
        <v>0.5</v>
      </c>
      <c r="AD46" s="4"/>
      <c r="AE46" s="11" t="s">
        <v>18</v>
      </c>
      <c r="AF46" s="28">
        <v>-1</v>
      </c>
      <c r="AG46" s="28">
        <v>0</v>
      </c>
      <c r="AH46" s="28">
        <v>0</v>
      </c>
      <c r="AI46" s="28">
        <v>1</v>
      </c>
      <c r="AJ46" s="28">
        <v>0</v>
      </c>
      <c r="AK46" s="4"/>
      <c r="AL46" s="11" t="s">
        <v>18</v>
      </c>
      <c r="AM46" s="1">
        <f>(AF46*AC46)+(AG46*AC47)+(AC48*AH46)+(AI46*AC50)+(AC51*AJ46)</f>
        <v>-0.16666666666666669</v>
      </c>
      <c r="AN46" s="176"/>
      <c r="AO46" s="16" t="s">
        <v>45</v>
      </c>
      <c r="AP46" s="16" t="s">
        <v>44</v>
      </c>
      <c r="AQ46" s="16">
        <v>1</v>
      </c>
      <c r="AR46" s="16">
        <f>AQ46*AQ45</f>
        <v>0.5</v>
      </c>
      <c r="AS46" s="4"/>
      <c r="AT46" s="11" t="s">
        <v>18</v>
      </c>
      <c r="AU46" s="1">
        <f>AR47</f>
        <v>0.5</v>
      </c>
      <c r="AV46" s="36"/>
      <c r="AW46" s="40" t="s">
        <v>16</v>
      </c>
      <c r="AX46" s="41">
        <v>0</v>
      </c>
      <c r="AY46" s="50"/>
    </row>
    <row r="47" spans="1:51">
      <c r="A47" s="258"/>
      <c r="B47" s="107" t="s">
        <v>4</v>
      </c>
      <c r="C47" s="39">
        <f>SUM(C44:C46)</f>
        <v>4.333333333333333</v>
      </c>
      <c r="D47" s="39">
        <f>SUM(D44:D46)</f>
        <v>1.5333333333333332</v>
      </c>
      <c r="E47" s="39">
        <f>SUM(E44:E46)</f>
        <v>9</v>
      </c>
      <c r="F47" s="170"/>
      <c r="G47" s="107" t="s">
        <v>4</v>
      </c>
      <c r="H47" s="39">
        <f>SUM(H44:H46)</f>
        <v>1</v>
      </c>
      <c r="I47" s="39">
        <f>SUM(I44:I46)</f>
        <v>1</v>
      </c>
      <c r="J47" s="39">
        <f>SUM(J44:J46)</f>
        <v>1</v>
      </c>
      <c r="K47" s="39">
        <f>SUM(K44:K46)</f>
        <v>3</v>
      </c>
      <c r="L47" s="39">
        <f>SUM(L44:L46)</f>
        <v>1</v>
      </c>
      <c r="M47" s="25"/>
      <c r="N47" s="94"/>
      <c r="O47" s="58" t="s">
        <v>21</v>
      </c>
      <c r="P47" s="56" t="s">
        <v>81</v>
      </c>
      <c r="Q47" s="18"/>
      <c r="R47" s="11" t="s">
        <v>20</v>
      </c>
      <c r="S47" s="9">
        <v>0</v>
      </c>
      <c r="T47" s="9">
        <v>0.5</v>
      </c>
      <c r="U47" s="9">
        <v>0</v>
      </c>
      <c r="V47" s="19"/>
      <c r="W47" s="11" t="s">
        <v>20</v>
      </c>
      <c r="X47" s="1">
        <f>(S47*L44)+(T47*L45)+(U47*L46)</f>
        <v>0.31667286015112101</v>
      </c>
      <c r="Y47" s="176"/>
      <c r="Z47" s="16" t="s">
        <v>36</v>
      </c>
      <c r="AA47" s="16" t="s">
        <v>44</v>
      </c>
      <c r="AB47" s="16">
        <v>1</v>
      </c>
      <c r="AC47" s="16">
        <f>AB47*AB45</f>
        <v>0.5</v>
      </c>
      <c r="AD47" s="4"/>
      <c r="AE47" s="11" t="s">
        <v>20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4"/>
      <c r="AL47" s="11" t="s">
        <v>20</v>
      </c>
      <c r="AM47" s="1">
        <f>(AF47*AC46)+(AG47*AC47)+(AH47*AC48)+(AI47*AC50)+(AJ47*AC51)</f>
        <v>0</v>
      </c>
      <c r="AN47" s="176"/>
      <c r="AO47" s="16" t="s">
        <v>58</v>
      </c>
      <c r="AP47" s="16" t="s">
        <v>44</v>
      </c>
      <c r="AQ47" s="16">
        <v>1</v>
      </c>
      <c r="AR47" s="16">
        <f>AQ47*AQ45</f>
        <v>0.5</v>
      </c>
      <c r="AS47" s="4"/>
      <c r="AT47" s="11" t="s">
        <v>20</v>
      </c>
      <c r="AU47" s="1">
        <f>AR49</f>
        <v>0.33333333333333331</v>
      </c>
      <c r="AV47" s="36"/>
      <c r="AW47" s="42" t="s">
        <v>17</v>
      </c>
      <c r="AX47" s="42">
        <f>X45+AM45+AU45</f>
        <v>0.61049176266567584</v>
      </c>
      <c r="AY47" s="50"/>
    </row>
    <row r="48" spans="1:51" ht="45">
      <c r="A48" s="258"/>
      <c r="B48" s="54"/>
      <c r="C48" s="54"/>
      <c r="D48" s="54"/>
      <c r="E48" s="54"/>
      <c r="F48" s="54"/>
      <c r="G48" s="54"/>
      <c r="H48" s="54"/>
      <c r="I48" s="54"/>
      <c r="J48" s="54"/>
      <c r="M48" s="47"/>
      <c r="N48" s="94"/>
      <c r="O48" s="58" t="s">
        <v>23</v>
      </c>
      <c r="P48" s="56" t="s">
        <v>83</v>
      </c>
      <c r="Q48" s="4"/>
      <c r="R48" s="11" t="s">
        <v>21</v>
      </c>
      <c r="S48" s="9">
        <v>0</v>
      </c>
      <c r="T48" s="9">
        <v>-0.5</v>
      </c>
      <c r="U48" s="9">
        <v>0</v>
      </c>
      <c r="V48" s="19"/>
      <c r="W48" s="11" t="s">
        <v>21</v>
      </c>
      <c r="X48" s="1">
        <f>(S48*L44)+(T48*L45)+(U48*L46)</f>
        <v>-0.31667286015112101</v>
      </c>
      <c r="Y48" s="176"/>
      <c r="Z48" s="16" t="s">
        <v>37</v>
      </c>
      <c r="AA48" s="16" t="s">
        <v>44</v>
      </c>
      <c r="AB48" s="16">
        <v>1</v>
      </c>
      <c r="AC48" s="16">
        <f>AB48*AB45</f>
        <v>0.5</v>
      </c>
      <c r="AD48" s="4"/>
      <c r="AE48" s="11" t="s">
        <v>21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4"/>
      <c r="AL48" s="11" t="s">
        <v>21</v>
      </c>
      <c r="AM48" s="1">
        <f>(AF48*AC46)+(AG48*AC47)+(AH48*AC48)+(AI48*AC50)+(AJ48*AC51)</f>
        <v>0</v>
      </c>
      <c r="AN48" s="176"/>
      <c r="AO48" s="15" t="s">
        <v>30</v>
      </c>
      <c r="AP48" s="15">
        <v>2</v>
      </c>
      <c r="AQ48" s="15">
        <f>1/(1+AP48)</f>
        <v>0.33333333333333331</v>
      </c>
      <c r="AR48" s="15"/>
      <c r="AS48" s="4"/>
      <c r="AT48" s="11" t="s">
        <v>21</v>
      </c>
      <c r="AU48" s="1">
        <f>AR50</f>
        <v>0.33333333333333331</v>
      </c>
      <c r="AV48" s="36"/>
      <c r="AW48" s="42" t="s">
        <v>18</v>
      </c>
      <c r="AX48" s="42">
        <f>X46+AM46++AU46</f>
        <v>0.8364300755605103</v>
      </c>
      <c r="AY48" s="50"/>
    </row>
    <row r="49" spans="1:51" ht="30">
      <c r="A49" s="258"/>
      <c r="B49" s="108" t="s">
        <v>6</v>
      </c>
      <c r="C49" s="35">
        <v>3</v>
      </c>
      <c r="D49" s="4"/>
      <c r="E49" s="4"/>
      <c r="F49" s="4"/>
      <c r="G49" s="4"/>
      <c r="H49" s="4"/>
      <c r="I49" s="4"/>
      <c r="J49" s="4"/>
      <c r="M49" s="4"/>
      <c r="N49" s="94"/>
      <c r="O49" s="58" t="s">
        <v>24</v>
      </c>
      <c r="P49" s="56" t="s">
        <v>84</v>
      </c>
      <c r="Q49" s="4"/>
      <c r="R49" s="11" t="s">
        <v>23</v>
      </c>
      <c r="S49" s="9">
        <v>1</v>
      </c>
      <c r="T49" s="9">
        <v>0</v>
      </c>
      <c r="U49" s="9">
        <v>-0.5</v>
      </c>
      <c r="V49" s="19"/>
      <c r="W49" s="11" t="s">
        <v>23</v>
      </c>
      <c r="X49" s="1">
        <f>(S49*L44)+(T49*L45)+(U49*L46)</f>
        <v>0.20741979437631616</v>
      </c>
      <c r="Y49" s="176"/>
      <c r="Z49" s="31" t="s">
        <v>96</v>
      </c>
      <c r="AA49" s="31">
        <v>2</v>
      </c>
      <c r="AB49" s="31">
        <f>1/(1+AA49)</f>
        <v>0.33333333333333331</v>
      </c>
      <c r="AC49" s="31"/>
      <c r="AD49" s="4"/>
      <c r="AE49" s="11" t="s">
        <v>23</v>
      </c>
      <c r="AF49" s="28">
        <v>1</v>
      </c>
      <c r="AG49" s="28">
        <v>0</v>
      </c>
      <c r="AH49" s="28">
        <v>0</v>
      </c>
      <c r="AI49" s="28">
        <v>-1</v>
      </c>
      <c r="AJ49" s="28">
        <v>0</v>
      </c>
      <c r="AK49" s="4"/>
      <c r="AL49" s="11" t="s">
        <v>23</v>
      </c>
      <c r="AM49" s="1">
        <f>(AC46*AF49)+(AG49*AC47)+(AC48*AH49)+(AI49*AC50)+(AC51*AJ49)</f>
        <v>0.16666666666666669</v>
      </c>
      <c r="AN49" s="176"/>
      <c r="AO49" s="16" t="s">
        <v>59</v>
      </c>
      <c r="AP49" s="16" t="s">
        <v>44</v>
      </c>
      <c r="AQ49" s="16">
        <v>1</v>
      </c>
      <c r="AR49" s="16">
        <f>AQ49*AQ48</f>
        <v>0.33333333333333331</v>
      </c>
      <c r="AS49" s="4"/>
      <c r="AT49" s="11" t="s">
        <v>23</v>
      </c>
      <c r="AU49" s="1">
        <f>AR52</f>
        <v>0.25</v>
      </c>
      <c r="AV49" s="36"/>
      <c r="AW49" s="41" t="s">
        <v>19</v>
      </c>
      <c r="AX49" s="41">
        <v>0</v>
      </c>
      <c r="AY49" s="50"/>
    </row>
    <row r="50" spans="1:51">
      <c r="A50" s="258"/>
      <c r="B50" s="53"/>
      <c r="C50" s="53"/>
      <c r="D50" s="53"/>
      <c r="E50" s="53"/>
      <c r="F50" s="53"/>
      <c r="G50" s="53"/>
      <c r="H50" s="53"/>
      <c r="I50" s="53"/>
      <c r="J50" s="53"/>
      <c r="M50" s="26"/>
      <c r="N50" s="94"/>
      <c r="O50" s="4"/>
      <c r="P50" s="4"/>
      <c r="Q50" s="4"/>
      <c r="R50" s="11" t="s">
        <v>24</v>
      </c>
      <c r="S50" s="9">
        <v>-0.5</v>
      </c>
      <c r="T50" s="9">
        <v>0</v>
      </c>
      <c r="U50" s="9">
        <v>1</v>
      </c>
      <c r="V50" s="19"/>
      <c r="W50" s="11" t="s">
        <v>24</v>
      </c>
      <c r="X50" s="1">
        <f>(S50*L44)+(T50*67)+(U50*L46)</f>
        <v>-2.4092654527437155E-2</v>
      </c>
      <c r="Y50" s="176"/>
      <c r="Z50" s="16" t="s">
        <v>97</v>
      </c>
      <c r="AA50" s="16" t="s">
        <v>44</v>
      </c>
      <c r="AB50" s="16">
        <v>1</v>
      </c>
      <c r="AC50" s="16">
        <f>AB50*AB49</f>
        <v>0.33333333333333331</v>
      </c>
      <c r="AD50" s="4"/>
      <c r="AE50" s="11" t="s">
        <v>24</v>
      </c>
      <c r="AF50" s="28">
        <v>-1</v>
      </c>
      <c r="AG50" s="28">
        <v>0</v>
      </c>
      <c r="AH50" s="28">
        <v>0</v>
      </c>
      <c r="AI50" s="28">
        <v>1</v>
      </c>
      <c r="AJ50" s="28">
        <v>0</v>
      </c>
      <c r="AK50" s="4"/>
      <c r="AL50" s="11" t="s">
        <v>24</v>
      </c>
      <c r="AM50" s="1">
        <f>(AC46*AF50)+(AC47*AG50)+(AC48*AH50)+(AI50*AC50)+(AC51*AJ50)</f>
        <v>-0.16666666666666669</v>
      </c>
      <c r="AN50" s="176"/>
      <c r="AO50" s="16" t="s">
        <v>60</v>
      </c>
      <c r="AP50" s="16" t="s">
        <v>44</v>
      </c>
      <c r="AQ50" s="16">
        <v>1</v>
      </c>
      <c r="AR50" s="16">
        <f>AQ50*AQ48</f>
        <v>0.33333333333333331</v>
      </c>
      <c r="AS50" s="4"/>
      <c r="AT50" s="11" t="s">
        <v>24</v>
      </c>
      <c r="AU50" s="1">
        <f>AR53</f>
        <v>0.25</v>
      </c>
      <c r="AV50" s="36"/>
      <c r="AW50" s="42" t="s">
        <v>20</v>
      </c>
      <c r="AX50" s="42">
        <f>X47+AM47+AU47</f>
        <v>0.65000619348445432</v>
      </c>
      <c r="AY50" s="50"/>
    </row>
    <row r="51" spans="1:51">
      <c r="A51" s="258"/>
      <c r="B51" s="183" t="s">
        <v>14</v>
      </c>
      <c r="C51" s="183"/>
      <c r="D51" s="4"/>
      <c r="E51" s="35" t="s">
        <v>38</v>
      </c>
      <c r="F51" s="35" t="s">
        <v>39</v>
      </c>
      <c r="G51" s="35" t="s">
        <v>40</v>
      </c>
      <c r="H51" s="10" t="s">
        <v>41</v>
      </c>
      <c r="I51" s="10" t="s">
        <v>42</v>
      </c>
      <c r="J51" s="4"/>
      <c r="M51" s="4"/>
      <c r="N51" s="94"/>
      <c r="O51" s="156" t="s">
        <v>112</v>
      </c>
      <c r="P51" s="157"/>
      <c r="Q51" s="4"/>
      <c r="R51" s="33"/>
      <c r="S51" s="25"/>
      <c r="T51" s="25"/>
      <c r="U51" s="25"/>
      <c r="V51" s="30"/>
      <c r="W51" s="29"/>
      <c r="X51" s="29"/>
      <c r="Y51" s="176"/>
      <c r="Z51" s="16" t="s">
        <v>98</v>
      </c>
      <c r="AA51" s="16" t="s">
        <v>44</v>
      </c>
      <c r="AB51" s="16">
        <v>1</v>
      </c>
      <c r="AC51" s="16">
        <f>AB51*AB49</f>
        <v>0.33333333333333331</v>
      </c>
      <c r="AD51" s="4"/>
      <c r="AE51" s="29"/>
      <c r="AF51" s="25"/>
      <c r="AG51" s="25"/>
      <c r="AH51" s="25"/>
      <c r="AI51" s="25"/>
      <c r="AJ51" s="25"/>
      <c r="AK51" s="4"/>
      <c r="AL51" s="29"/>
      <c r="AM51" s="29"/>
      <c r="AN51" s="176"/>
      <c r="AO51" s="15" t="s">
        <v>31</v>
      </c>
      <c r="AP51" s="15">
        <v>3</v>
      </c>
      <c r="AQ51" s="15">
        <f>1/(1+AP51)</f>
        <v>0.25</v>
      </c>
      <c r="AR51" s="15"/>
      <c r="AS51" s="4"/>
      <c r="AT51" s="29"/>
      <c r="AU51" s="29"/>
      <c r="AV51" s="46"/>
      <c r="AW51" s="42" t="s">
        <v>21</v>
      </c>
      <c r="AX51" s="42">
        <f>X48+AM48+AU48</f>
        <v>1.666047318221231E-2</v>
      </c>
      <c r="AY51" s="50"/>
    </row>
    <row r="52" spans="1:51" ht="30">
      <c r="A52" s="258"/>
      <c r="B52" s="108" t="s">
        <v>7</v>
      </c>
      <c r="C52" s="76">
        <f>SUM(L44*C47,L45*D47,L46*E47)</f>
        <v>3.0553614930426529</v>
      </c>
      <c r="D52" s="4"/>
      <c r="E52" s="35">
        <v>1</v>
      </c>
      <c r="F52" s="35">
        <v>3</v>
      </c>
      <c r="G52" s="35">
        <v>5</v>
      </c>
      <c r="H52" s="35">
        <v>7</v>
      </c>
      <c r="I52" s="35">
        <v>9</v>
      </c>
      <c r="J52" s="4"/>
      <c r="M52" s="4"/>
      <c r="N52" s="94"/>
      <c r="O52" s="57" t="s">
        <v>99</v>
      </c>
      <c r="P52" s="56" t="s">
        <v>102</v>
      </c>
      <c r="Q52" s="4"/>
      <c r="R52" s="33"/>
      <c r="S52" s="25"/>
      <c r="T52" s="25"/>
      <c r="U52" s="25"/>
      <c r="V52" s="30"/>
      <c r="W52" s="29"/>
      <c r="X52" s="29"/>
      <c r="Y52" s="176"/>
      <c r="Z52" s="30"/>
      <c r="AA52" s="30"/>
      <c r="AB52" s="30"/>
      <c r="AC52" s="30"/>
      <c r="AD52" s="4"/>
      <c r="AE52" s="29"/>
      <c r="AF52" s="25"/>
      <c r="AG52" s="25"/>
      <c r="AH52" s="25"/>
      <c r="AI52" s="25"/>
      <c r="AJ52" s="25"/>
      <c r="AK52" s="4"/>
      <c r="AL52" s="156" t="s">
        <v>115</v>
      </c>
      <c r="AM52" s="157"/>
      <c r="AN52" s="176"/>
      <c r="AO52" s="16" t="s">
        <v>61</v>
      </c>
      <c r="AP52" s="16" t="s">
        <v>44</v>
      </c>
      <c r="AQ52" s="16">
        <v>1</v>
      </c>
      <c r="AR52" s="16">
        <f>AQ52*AQ51</f>
        <v>0.25</v>
      </c>
      <c r="AS52" s="4"/>
      <c r="AT52" s="29"/>
      <c r="AU52" s="29"/>
      <c r="AV52" s="46"/>
      <c r="AW52" s="41" t="s">
        <v>22</v>
      </c>
      <c r="AX52" s="41">
        <v>0</v>
      </c>
      <c r="AY52" s="50"/>
    </row>
    <row r="53" spans="1:51" ht="30">
      <c r="A53" s="258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26"/>
      <c r="N53" s="94"/>
      <c r="O53" s="57" t="s">
        <v>100</v>
      </c>
      <c r="P53" s="56" t="s">
        <v>103</v>
      </c>
      <c r="Q53" s="4"/>
      <c r="R53" s="4"/>
      <c r="S53" s="18"/>
      <c r="T53" s="18"/>
      <c r="U53" s="18"/>
      <c r="V53" s="19"/>
      <c r="W53" s="4"/>
      <c r="X53" s="4"/>
      <c r="Y53" s="176"/>
      <c r="Z53" s="30"/>
      <c r="AA53" s="30"/>
      <c r="AB53" s="30"/>
      <c r="AC53" s="30"/>
      <c r="AD53" s="4"/>
      <c r="AE53" s="29"/>
      <c r="AF53" s="25"/>
      <c r="AG53" s="25"/>
      <c r="AH53" s="25"/>
      <c r="AI53" s="25"/>
      <c r="AJ53" s="25"/>
      <c r="AK53" s="4"/>
      <c r="AL53" s="58" t="s">
        <v>34</v>
      </c>
      <c r="AM53" s="56" t="s">
        <v>87</v>
      </c>
      <c r="AN53" s="176"/>
      <c r="AO53" s="16" t="s">
        <v>62</v>
      </c>
      <c r="AP53" s="16" t="s">
        <v>44</v>
      </c>
      <c r="AQ53" s="16">
        <v>1</v>
      </c>
      <c r="AR53" s="16">
        <f>AQ53*AQ51</f>
        <v>0.25</v>
      </c>
      <c r="AS53" s="4"/>
      <c r="AT53" s="29"/>
      <c r="AU53" s="29"/>
      <c r="AV53" s="46"/>
      <c r="AW53" s="42" t="s">
        <v>23</v>
      </c>
      <c r="AX53" s="42">
        <f>X49+AM49+AU49</f>
        <v>0.62408646104298282</v>
      </c>
      <c r="AY53" s="50"/>
    </row>
    <row r="54" spans="1:51" ht="30">
      <c r="A54" s="258"/>
      <c r="B54" s="185" t="s">
        <v>11</v>
      </c>
      <c r="C54" s="186"/>
      <c r="D54" s="6" t="s">
        <v>12</v>
      </c>
      <c r="E54" s="6">
        <v>1</v>
      </c>
      <c r="F54" s="6">
        <v>2</v>
      </c>
      <c r="G54" s="6">
        <v>3</v>
      </c>
      <c r="H54" s="6">
        <v>4</v>
      </c>
      <c r="I54" s="6">
        <v>5</v>
      </c>
      <c r="J54" s="6">
        <v>6</v>
      </c>
      <c r="K54" s="6">
        <v>7</v>
      </c>
      <c r="L54" s="6">
        <v>9</v>
      </c>
      <c r="M54" s="6">
        <v>10</v>
      </c>
      <c r="N54" s="94"/>
      <c r="O54" s="57" t="s">
        <v>101</v>
      </c>
      <c r="P54" s="56" t="s">
        <v>104</v>
      </c>
      <c r="Q54" s="4"/>
      <c r="R54" s="4"/>
      <c r="S54" s="18"/>
      <c r="T54" s="18"/>
      <c r="U54" s="18"/>
      <c r="V54" s="4"/>
      <c r="W54" s="4"/>
      <c r="X54" s="4"/>
      <c r="Y54" s="176"/>
      <c r="AB54" s="30"/>
      <c r="AC54" s="30"/>
      <c r="AD54" s="4"/>
      <c r="AE54" s="29"/>
      <c r="AF54" s="25"/>
      <c r="AG54" s="25"/>
      <c r="AH54" s="25"/>
      <c r="AI54" s="25"/>
      <c r="AJ54" s="25"/>
      <c r="AK54" s="4"/>
      <c r="AL54" s="109" t="s">
        <v>35</v>
      </c>
      <c r="AM54" s="84" t="s">
        <v>88</v>
      </c>
      <c r="AN54" s="176"/>
      <c r="AO54" s="19"/>
      <c r="AP54" s="19"/>
      <c r="AQ54" s="19"/>
      <c r="AR54" s="19"/>
      <c r="AS54" s="4"/>
      <c r="AT54" s="29"/>
      <c r="AU54" s="29"/>
      <c r="AV54" s="46"/>
      <c r="AW54" s="42" t="s">
        <v>24</v>
      </c>
      <c r="AX54" s="42">
        <f>X50+AM50+AU50</f>
        <v>5.9240678805896174E-2</v>
      </c>
      <c r="AY54" s="50"/>
    </row>
    <row r="55" spans="1:51">
      <c r="A55" s="258"/>
      <c r="B55" s="187"/>
      <c r="C55" s="188"/>
      <c r="D55" s="6" t="s">
        <v>13</v>
      </c>
      <c r="E55" s="35">
        <v>0</v>
      </c>
      <c r="F55" s="35">
        <v>0</v>
      </c>
      <c r="G55" s="35">
        <v>0.57999999999999996</v>
      </c>
      <c r="H55" s="35">
        <v>0.9</v>
      </c>
      <c r="I55" s="35">
        <v>1.1200000000000001</v>
      </c>
      <c r="J55" s="35">
        <v>1.24</v>
      </c>
      <c r="K55" s="35">
        <v>1.32</v>
      </c>
      <c r="L55" s="35">
        <v>1.46</v>
      </c>
      <c r="M55" s="35">
        <v>1.49</v>
      </c>
      <c r="N55" s="94"/>
      <c r="Q55" s="4"/>
      <c r="R55" s="4"/>
      <c r="S55" s="18"/>
      <c r="T55" s="18"/>
      <c r="U55" s="18"/>
      <c r="V55" s="4"/>
      <c r="W55" s="4"/>
      <c r="X55" s="4"/>
      <c r="Y55" s="176"/>
      <c r="AB55" s="30"/>
      <c r="AC55" s="30"/>
      <c r="AD55" s="4"/>
      <c r="AE55" s="29"/>
      <c r="AF55" s="25"/>
      <c r="AG55" s="25"/>
      <c r="AH55" s="25"/>
      <c r="AI55" s="25"/>
      <c r="AJ55" s="25"/>
      <c r="AK55" s="4"/>
      <c r="AL55" s="109" t="s">
        <v>36</v>
      </c>
      <c r="AM55" s="84" t="s">
        <v>89</v>
      </c>
      <c r="AN55" s="176"/>
      <c r="AO55" s="30"/>
      <c r="AP55" s="30"/>
      <c r="AQ55" s="30"/>
      <c r="AR55" s="30"/>
      <c r="AS55" s="4"/>
      <c r="AT55" s="29"/>
      <c r="AU55" s="29"/>
      <c r="AV55" s="46"/>
      <c r="AW55" s="41" t="s">
        <v>25</v>
      </c>
      <c r="AX55" s="41">
        <v>0</v>
      </c>
      <c r="AY55" s="50"/>
    </row>
    <row r="56" spans="1:51">
      <c r="A56" s="258"/>
      <c r="B56" s="189" t="s">
        <v>9</v>
      </c>
      <c r="C56" s="190"/>
      <c r="D56" s="7">
        <v>0.57999999999999996</v>
      </c>
      <c r="E56" s="191"/>
      <c r="F56" s="192"/>
      <c r="G56" s="192"/>
      <c r="H56" s="192"/>
      <c r="I56" s="192"/>
      <c r="J56" s="192"/>
      <c r="K56" s="48"/>
      <c r="L56" s="48"/>
      <c r="M56" s="48"/>
      <c r="N56" s="94"/>
      <c r="Q56" s="4"/>
      <c r="R56" s="4"/>
      <c r="S56" s="18"/>
      <c r="T56" s="18"/>
      <c r="U56" s="18"/>
      <c r="V56" s="4"/>
      <c r="W56" s="4"/>
      <c r="X56" s="4"/>
      <c r="Y56" s="176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109" t="s">
        <v>37</v>
      </c>
      <c r="AM56" s="84" t="s">
        <v>90</v>
      </c>
      <c r="AN56" s="176"/>
      <c r="AO56" s="156" t="s">
        <v>113</v>
      </c>
      <c r="AP56" s="157"/>
      <c r="AQ56" s="4"/>
      <c r="AR56" s="4"/>
      <c r="AS56" s="4"/>
      <c r="AT56" s="4"/>
      <c r="AU56" s="4"/>
      <c r="AV56" s="46"/>
      <c r="AW56" s="4"/>
      <c r="AX56" s="4"/>
      <c r="AY56" s="50"/>
    </row>
    <row r="57" spans="1:51" ht="30">
      <c r="A57" s="258"/>
      <c r="B57" s="52"/>
      <c r="C57" s="52"/>
      <c r="D57" s="52"/>
      <c r="E57" s="52"/>
      <c r="H57" s="52"/>
      <c r="I57" s="52"/>
      <c r="J57" s="52"/>
      <c r="K57" s="52"/>
      <c r="L57" s="52"/>
      <c r="M57" s="47"/>
      <c r="N57" s="94"/>
      <c r="Q57" s="4"/>
      <c r="R57" s="4"/>
      <c r="S57" s="18"/>
      <c r="T57" s="18"/>
      <c r="U57" s="18"/>
      <c r="V57" s="4"/>
      <c r="W57" s="4"/>
      <c r="X57" s="4"/>
      <c r="Y57" s="176"/>
      <c r="Z57" s="4"/>
      <c r="AC57" s="4"/>
      <c r="AD57" s="4"/>
      <c r="AE57" s="4"/>
      <c r="AF57" s="4"/>
      <c r="AG57" s="4"/>
      <c r="AH57" s="4"/>
      <c r="AI57" s="4"/>
      <c r="AJ57" s="4"/>
      <c r="AK57" s="4"/>
      <c r="AL57" s="58" t="s">
        <v>96</v>
      </c>
      <c r="AM57" s="56" t="s">
        <v>91</v>
      </c>
      <c r="AN57" s="176"/>
      <c r="AO57" s="44" t="s">
        <v>29</v>
      </c>
      <c r="AP57" s="44" t="s">
        <v>76</v>
      </c>
      <c r="AQ57" s="4"/>
      <c r="AR57" s="4"/>
      <c r="AS57" s="4"/>
      <c r="AT57" s="4"/>
      <c r="AU57" s="4"/>
      <c r="AV57" s="46"/>
      <c r="AW57" s="4"/>
      <c r="AX57" s="4"/>
      <c r="AY57" s="50"/>
    </row>
    <row r="58" spans="1:51" ht="30">
      <c r="A58" s="258"/>
      <c r="B58" s="161" t="s">
        <v>15</v>
      </c>
      <c r="C58" s="161"/>
      <c r="D58" s="161"/>
      <c r="E58" s="4"/>
      <c r="H58" s="4"/>
      <c r="I58" s="4"/>
      <c r="J58" s="4"/>
      <c r="K58" s="4"/>
      <c r="L58" s="4"/>
      <c r="M58" s="4"/>
      <c r="N58" s="94"/>
      <c r="Q58" s="4"/>
      <c r="R58" s="4"/>
      <c r="S58" s="18"/>
      <c r="T58" s="18"/>
      <c r="U58" s="18"/>
      <c r="V58" s="4"/>
      <c r="W58" s="4"/>
      <c r="X58" s="4"/>
      <c r="Y58" s="176"/>
      <c r="Z58" s="227" t="s">
        <v>182</v>
      </c>
      <c r="AA58" s="228"/>
      <c r="AC58" s="4"/>
      <c r="AD58" s="4"/>
      <c r="AE58" s="4"/>
      <c r="AF58" s="4"/>
      <c r="AG58" s="4"/>
      <c r="AH58" s="4"/>
      <c r="AI58" s="4"/>
      <c r="AJ58" s="4"/>
      <c r="AK58" s="4"/>
      <c r="AL58" s="109" t="s">
        <v>97</v>
      </c>
      <c r="AM58" s="84" t="s">
        <v>92</v>
      </c>
      <c r="AN58" s="176"/>
      <c r="AO58" s="44" t="s">
        <v>30</v>
      </c>
      <c r="AP58" s="44" t="s">
        <v>79</v>
      </c>
      <c r="AQ58" s="4"/>
      <c r="AR58" s="4"/>
      <c r="AS58" s="4"/>
      <c r="AT58" s="4"/>
      <c r="AU58" s="4"/>
      <c r="AV58" s="46"/>
      <c r="AW58" s="4"/>
      <c r="AX58" s="4"/>
      <c r="AY58" s="50"/>
    </row>
    <row r="59" spans="1:51" ht="30">
      <c r="A59" s="258"/>
      <c r="B59" s="5" t="s">
        <v>10</v>
      </c>
      <c r="C59" s="8">
        <f>(C52-3)/3</f>
        <v>1.8453831014217641E-2</v>
      </c>
      <c r="D59" s="77">
        <f>C59*100</f>
        <v>1.8453831014217641</v>
      </c>
      <c r="E59" s="4"/>
      <c r="H59" s="4"/>
      <c r="I59" s="4"/>
      <c r="J59" s="4"/>
      <c r="K59" s="4"/>
      <c r="L59" s="4"/>
      <c r="M59" s="4"/>
      <c r="N59" s="94"/>
      <c r="Q59" s="4"/>
      <c r="R59" s="4"/>
      <c r="S59" s="18"/>
      <c r="T59" s="18"/>
      <c r="U59" s="18"/>
      <c r="V59" s="4"/>
      <c r="W59" s="4"/>
      <c r="X59" s="4"/>
      <c r="Y59" s="176"/>
      <c r="Z59" s="225" t="s">
        <v>208</v>
      </c>
      <c r="AA59" s="226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109" t="s">
        <v>98</v>
      </c>
      <c r="AM59" s="84" t="s">
        <v>93</v>
      </c>
      <c r="AN59" s="176"/>
      <c r="AO59" s="44" t="s">
        <v>31</v>
      </c>
      <c r="AP59" s="44" t="s">
        <v>82</v>
      </c>
      <c r="AQ59" s="4"/>
      <c r="AR59" s="4"/>
      <c r="AS59" s="4"/>
      <c r="AT59" s="4"/>
      <c r="AU59" s="4"/>
      <c r="AV59" s="46"/>
      <c r="AW59" s="4"/>
      <c r="AX59" s="4"/>
      <c r="AY59" s="50"/>
    </row>
    <row r="60" spans="1:51">
      <c r="A60" s="259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06"/>
      <c r="N60" s="49"/>
      <c r="O60" s="106"/>
      <c r="P60" s="106"/>
      <c r="Q60" s="106"/>
      <c r="R60" s="106"/>
      <c r="S60" s="79"/>
      <c r="T60" s="79"/>
      <c r="U60" s="79"/>
      <c r="V60" s="106"/>
      <c r="W60" s="106"/>
      <c r="X60" s="106"/>
      <c r="Y60" s="177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51"/>
    </row>
    <row r="62" spans="1:51" ht="20">
      <c r="A62" s="257"/>
      <c r="B62" s="168" t="s">
        <v>162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9"/>
    </row>
    <row r="63" spans="1:51" ht="20">
      <c r="A63" s="258"/>
      <c r="B63" s="35" t="s">
        <v>0</v>
      </c>
      <c r="C63" s="35" t="s">
        <v>1</v>
      </c>
      <c r="D63" s="35" t="s">
        <v>2</v>
      </c>
      <c r="E63" s="35" t="s">
        <v>3</v>
      </c>
      <c r="F63" s="170" t="s">
        <v>8</v>
      </c>
      <c r="G63" s="35" t="s">
        <v>0</v>
      </c>
      <c r="H63" s="35" t="s">
        <v>1</v>
      </c>
      <c r="I63" s="35" t="s">
        <v>2</v>
      </c>
      <c r="J63" s="35" t="s">
        <v>3</v>
      </c>
      <c r="K63" s="35" t="s">
        <v>4</v>
      </c>
      <c r="L63" s="10" t="s">
        <v>5</v>
      </c>
      <c r="M63" s="23"/>
      <c r="N63" s="94"/>
      <c r="O63" s="156" t="s">
        <v>114</v>
      </c>
      <c r="P63" s="157"/>
      <c r="Q63" s="3"/>
      <c r="R63" s="171" t="s">
        <v>46</v>
      </c>
      <c r="S63" s="172"/>
      <c r="T63" s="172"/>
      <c r="U63" s="173"/>
      <c r="V63" s="3"/>
      <c r="W63" s="174" t="s">
        <v>52</v>
      </c>
      <c r="X63" s="175"/>
      <c r="Y63" s="176"/>
      <c r="Z63" s="178" t="s">
        <v>48</v>
      </c>
      <c r="AA63" s="179"/>
      <c r="AB63" s="179"/>
      <c r="AC63" s="180"/>
      <c r="AD63" s="3"/>
      <c r="AE63" s="178" t="s">
        <v>54</v>
      </c>
      <c r="AF63" s="179"/>
      <c r="AG63" s="179"/>
      <c r="AH63" s="179"/>
      <c r="AI63" s="179"/>
      <c r="AJ63" s="180"/>
      <c r="AK63" s="3"/>
      <c r="AL63" s="174" t="s">
        <v>55</v>
      </c>
      <c r="AM63" s="175"/>
      <c r="AN63" s="176"/>
      <c r="AO63" s="178" t="s">
        <v>49</v>
      </c>
      <c r="AP63" s="179"/>
      <c r="AQ63" s="179"/>
      <c r="AR63" s="180"/>
      <c r="AS63" s="4"/>
      <c r="AT63" s="174" t="s">
        <v>51</v>
      </c>
      <c r="AU63" s="175"/>
      <c r="AV63" s="36"/>
      <c r="AW63" s="174" t="s">
        <v>27</v>
      </c>
      <c r="AX63" s="175"/>
      <c r="AY63" s="50"/>
    </row>
    <row r="64" spans="1:51" ht="30">
      <c r="A64" s="258"/>
      <c r="B64" s="35" t="s">
        <v>1</v>
      </c>
      <c r="C64" s="2">
        <v>1</v>
      </c>
      <c r="D64" s="37">
        <f>1/C65</f>
        <v>0.2</v>
      </c>
      <c r="E64" s="37">
        <f>1/C66</f>
        <v>0.33333333333333331</v>
      </c>
      <c r="F64" s="170"/>
      <c r="G64" s="35" t="s">
        <v>1</v>
      </c>
      <c r="H64" s="38">
        <f>C64/C67</f>
        <v>0.1111111111111111</v>
      </c>
      <c r="I64" s="37">
        <f>D64/D67</f>
        <v>0.13043478260869568</v>
      </c>
      <c r="J64" s="37">
        <f>E64/E67</f>
        <v>7.6923076923076913E-2</v>
      </c>
      <c r="K64" s="37">
        <f>SUM(H64:J64)</f>
        <v>0.31846897064288371</v>
      </c>
      <c r="L64" s="2">
        <f>K64/C69</f>
        <v>0.1061563235476279</v>
      </c>
      <c r="M64" s="24"/>
      <c r="N64" s="94"/>
      <c r="O64" s="58" t="s">
        <v>17</v>
      </c>
      <c r="P64" s="56" t="s">
        <v>78</v>
      </c>
      <c r="Q64" s="18"/>
      <c r="R64" s="17" t="s">
        <v>26</v>
      </c>
      <c r="S64" s="35" t="s">
        <v>1</v>
      </c>
      <c r="T64" s="35" t="s">
        <v>2</v>
      </c>
      <c r="U64" s="35" t="s">
        <v>3</v>
      </c>
      <c r="V64" s="13"/>
      <c r="W64" s="32" t="s">
        <v>26</v>
      </c>
      <c r="X64" s="107" t="s">
        <v>53</v>
      </c>
      <c r="Y64" s="176"/>
      <c r="Z64" s="35" t="s">
        <v>32</v>
      </c>
      <c r="AA64" s="108" t="s">
        <v>47</v>
      </c>
      <c r="AB64" s="178" t="s">
        <v>43</v>
      </c>
      <c r="AC64" s="180"/>
      <c r="AD64" s="4"/>
      <c r="AE64" s="10" t="s">
        <v>26</v>
      </c>
      <c r="AF64" s="35" t="s">
        <v>35</v>
      </c>
      <c r="AG64" s="35" t="s">
        <v>36</v>
      </c>
      <c r="AH64" s="35" t="s">
        <v>37</v>
      </c>
      <c r="AI64" s="35" t="s">
        <v>97</v>
      </c>
      <c r="AJ64" s="35" t="s">
        <v>98</v>
      </c>
      <c r="AK64" s="4"/>
      <c r="AL64" s="10" t="s">
        <v>26</v>
      </c>
      <c r="AM64" s="107" t="s">
        <v>53</v>
      </c>
      <c r="AN64" s="176"/>
      <c r="AO64" s="10" t="s">
        <v>28</v>
      </c>
      <c r="AP64" s="10" t="s">
        <v>47</v>
      </c>
      <c r="AQ64" s="181" t="s">
        <v>43</v>
      </c>
      <c r="AR64" s="182"/>
      <c r="AS64" s="4"/>
      <c r="AT64" s="35" t="s">
        <v>26</v>
      </c>
      <c r="AU64" s="107" t="s">
        <v>53</v>
      </c>
      <c r="AV64" s="36"/>
      <c r="AW64" s="108" t="s">
        <v>26</v>
      </c>
      <c r="AX64" s="108" t="s">
        <v>50</v>
      </c>
      <c r="AY64" s="50"/>
    </row>
    <row r="65" spans="1:51">
      <c r="A65" s="258"/>
      <c r="B65" s="35" t="s">
        <v>2</v>
      </c>
      <c r="C65" s="37">
        <v>5</v>
      </c>
      <c r="D65" s="2">
        <v>1</v>
      </c>
      <c r="E65" s="37">
        <v>3</v>
      </c>
      <c r="F65" s="170"/>
      <c r="G65" s="35" t="s">
        <v>2</v>
      </c>
      <c r="H65" s="37">
        <f>C65/C67</f>
        <v>0.55555555555555558</v>
      </c>
      <c r="I65" s="38">
        <f>D65/D67</f>
        <v>0.65217391304347827</v>
      </c>
      <c r="J65" s="37">
        <f>E65/E67</f>
        <v>0.69230769230769218</v>
      </c>
      <c r="K65" s="37">
        <f>SUM(H65:J65)</f>
        <v>1.9000371609067259</v>
      </c>
      <c r="L65" s="2">
        <f>K65/C69</f>
        <v>0.63334572030224201</v>
      </c>
      <c r="M65" s="24"/>
      <c r="N65" s="94"/>
      <c r="O65" s="58" t="s">
        <v>18</v>
      </c>
      <c r="P65" s="56" t="s">
        <v>77</v>
      </c>
      <c r="Q65" s="18"/>
      <c r="R65" s="11" t="s">
        <v>17</v>
      </c>
      <c r="S65" s="9">
        <v>1</v>
      </c>
      <c r="T65" s="9">
        <v>-0.5</v>
      </c>
      <c r="U65" s="9">
        <v>0</v>
      </c>
      <c r="V65" s="3"/>
      <c r="W65" s="11" t="s">
        <v>17</v>
      </c>
      <c r="X65" s="1">
        <f>(S65*L64)+(T65*L65)+(U65*L66)</f>
        <v>-0.21051653660349312</v>
      </c>
      <c r="Y65" s="176"/>
      <c r="Z65" s="15" t="s">
        <v>34</v>
      </c>
      <c r="AA65" s="15">
        <v>1</v>
      </c>
      <c r="AB65" s="15">
        <f>1/(1+AA65)</f>
        <v>0.5</v>
      </c>
      <c r="AC65" s="15"/>
      <c r="AD65" s="4"/>
      <c r="AE65" s="11" t="s">
        <v>17</v>
      </c>
      <c r="AF65" s="28">
        <v>1</v>
      </c>
      <c r="AG65" s="28">
        <v>0</v>
      </c>
      <c r="AH65" s="28">
        <v>0</v>
      </c>
      <c r="AI65" s="28">
        <v>-1</v>
      </c>
      <c r="AJ65" s="28">
        <v>0</v>
      </c>
      <c r="AK65" s="4"/>
      <c r="AL65" s="11" t="s">
        <v>17</v>
      </c>
      <c r="AM65" s="1">
        <f>(AF65*AC66)+(AG65*AC67)+(AC68*AH65)+(AI65*AC70)+(AC71*AJ65)</f>
        <v>0.16666666666666669</v>
      </c>
      <c r="AN65" s="176"/>
      <c r="AO65" s="15" t="s">
        <v>29</v>
      </c>
      <c r="AP65" s="15">
        <v>1</v>
      </c>
      <c r="AQ65" s="15">
        <f>1/(1+AP65)</f>
        <v>0.5</v>
      </c>
      <c r="AR65" s="15"/>
      <c r="AS65" s="4"/>
      <c r="AT65" s="11" t="s">
        <v>17</v>
      </c>
      <c r="AU65" s="1">
        <f>AR66</f>
        <v>0.5</v>
      </c>
      <c r="AV65" s="36"/>
      <c r="AW65" s="40" t="s">
        <v>63</v>
      </c>
      <c r="AX65" s="40">
        <v>0</v>
      </c>
      <c r="AY65" s="50"/>
    </row>
    <row r="66" spans="1:51" ht="30">
      <c r="A66" s="258"/>
      <c r="B66" s="35" t="s">
        <v>3</v>
      </c>
      <c r="C66" s="37">
        <v>3</v>
      </c>
      <c r="D66" s="37">
        <f>1/E65</f>
        <v>0.33333333333333331</v>
      </c>
      <c r="E66" s="2">
        <v>1</v>
      </c>
      <c r="F66" s="170"/>
      <c r="G66" s="35" t="s">
        <v>3</v>
      </c>
      <c r="H66" s="37">
        <f>C66/C67</f>
        <v>0.33333333333333331</v>
      </c>
      <c r="I66" s="37">
        <f>D66/D67</f>
        <v>0.21739130434782608</v>
      </c>
      <c r="J66" s="38">
        <f>E66/E67</f>
        <v>0.23076923076923073</v>
      </c>
      <c r="K66" s="37">
        <f>SUM(H66:J66)</f>
        <v>0.78149386845039015</v>
      </c>
      <c r="L66" s="2">
        <f>K66/C69</f>
        <v>0.26049795615013005</v>
      </c>
      <c r="M66" s="24"/>
      <c r="N66" s="94"/>
      <c r="O66" s="58" t="s">
        <v>20</v>
      </c>
      <c r="P66" s="56" t="s">
        <v>80</v>
      </c>
      <c r="Q66" s="18"/>
      <c r="R66" s="11" t="s">
        <v>18</v>
      </c>
      <c r="S66" s="9">
        <v>-0.5</v>
      </c>
      <c r="T66" s="9">
        <v>1</v>
      </c>
      <c r="U66" s="9">
        <v>0</v>
      </c>
      <c r="V66" s="19"/>
      <c r="W66" s="11" t="s">
        <v>18</v>
      </c>
      <c r="X66" s="1">
        <f>(S66*L64)+(T66*L65)+(U66*L66)</f>
        <v>0.58026755852842804</v>
      </c>
      <c r="Y66" s="176"/>
      <c r="Z66" s="16" t="s">
        <v>35</v>
      </c>
      <c r="AA66" s="16" t="s">
        <v>44</v>
      </c>
      <c r="AB66" s="16">
        <v>1</v>
      </c>
      <c r="AC66" s="16">
        <f>AB66*AB65</f>
        <v>0.5</v>
      </c>
      <c r="AD66" s="4"/>
      <c r="AE66" s="11" t="s">
        <v>18</v>
      </c>
      <c r="AF66" s="28">
        <v>-1</v>
      </c>
      <c r="AG66" s="28">
        <v>0</v>
      </c>
      <c r="AH66" s="28">
        <v>0</v>
      </c>
      <c r="AI66" s="28">
        <v>1</v>
      </c>
      <c r="AJ66" s="28">
        <v>0</v>
      </c>
      <c r="AK66" s="4"/>
      <c r="AL66" s="11" t="s">
        <v>18</v>
      </c>
      <c r="AM66" s="1">
        <f>(AF66*AC66)+(AG66*AC67)+(AC68*AH66)+(AI66*AC70)+(AC71*AJ66)</f>
        <v>-0.16666666666666669</v>
      </c>
      <c r="AN66" s="176"/>
      <c r="AO66" s="16" t="s">
        <v>45</v>
      </c>
      <c r="AP66" s="16" t="s">
        <v>44</v>
      </c>
      <c r="AQ66" s="16">
        <v>1</v>
      </c>
      <c r="AR66" s="16">
        <f>AQ66*AQ65</f>
        <v>0.5</v>
      </c>
      <c r="AS66" s="4"/>
      <c r="AT66" s="11" t="s">
        <v>18</v>
      </c>
      <c r="AU66" s="1">
        <f>AR67</f>
        <v>0.5</v>
      </c>
      <c r="AV66" s="36"/>
      <c r="AW66" s="40" t="s">
        <v>16</v>
      </c>
      <c r="AX66" s="41">
        <v>0</v>
      </c>
      <c r="AY66" s="50"/>
    </row>
    <row r="67" spans="1:51">
      <c r="A67" s="258"/>
      <c r="B67" s="107" t="s">
        <v>4</v>
      </c>
      <c r="C67" s="39">
        <f>SUM(C64:C66)</f>
        <v>9</v>
      </c>
      <c r="D67" s="39">
        <f>SUM(D64:D66)</f>
        <v>1.5333333333333332</v>
      </c>
      <c r="E67" s="39">
        <f>SUM(E64:E66)</f>
        <v>4.3333333333333339</v>
      </c>
      <c r="F67" s="170"/>
      <c r="G67" s="107" t="s">
        <v>4</v>
      </c>
      <c r="H67" s="39">
        <f>SUM(H64:H66)</f>
        <v>1</v>
      </c>
      <c r="I67" s="39">
        <f>SUM(I64:I66)</f>
        <v>1</v>
      </c>
      <c r="J67" s="39">
        <f>SUM(J64:J66)</f>
        <v>0.99999999999999978</v>
      </c>
      <c r="K67" s="39">
        <f>SUM(K64:K66)</f>
        <v>2.9999999999999996</v>
      </c>
      <c r="L67" s="39">
        <f>SUM(L64:L66)</f>
        <v>1</v>
      </c>
      <c r="M67" s="25"/>
      <c r="N67" s="94"/>
      <c r="O67" s="58" t="s">
        <v>21</v>
      </c>
      <c r="P67" s="56" t="s">
        <v>81</v>
      </c>
      <c r="Q67" s="18"/>
      <c r="R67" s="11" t="s">
        <v>20</v>
      </c>
      <c r="S67" s="9">
        <v>0</v>
      </c>
      <c r="T67" s="9">
        <v>0.5</v>
      </c>
      <c r="U67" s="9">
        <v>0</v>
      </c>
      <c r="V67" s="19"/>
      <c r="W67" s="11" t="s">
        <v>20</v>
      </c>
      <c r="X67" s="1">
        <f>(S67*L64)+(T67*L65)+(U67*L66)</f>
        <v>0.31667286015112101</v>
      </c>
      <c r="Y67" s="176"/>
      <c r="Z67" s="16" t="s">
        <v>36</v>
      </c>
      <c r="AA67" s="16" t="s">
        <v>44</v>
      </c>
      <c r="AB67" s="16">
        <v>1</v>
      </c>
      <c r="AC67" s="16">
        <f>AB67*AB65</f>
        <v>0.5</v>
      </c>
      <c r="AD67" s="4"/>
      <c r="AE67" s="11" t="s">
        <v>20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4"/>
      <c r="AL67" s="11" t="s">
        <v>20</v>
      </c>
      <c r="AM67" s="1">
        <f>(AF67*AC66)+(AG67*AC67)+(AH67*AC68)+(AI67*AC70)+(AJ67*AC71)</f>
        <v>0</v>
      </c>
      <c r="AN67" s="176"/>
      <c r="AO67" s="16" t="s">
        <v>58</v>
      </c>
      <c r="AP67" s="16" t="s">
        <v>44</v>
      </c>
      <c r="AQ67" s="16">
        <v>1</v>
      </c>
      <c r="AR67" s="16">
        <f>AQ67*AQ65</f>
        <v>0.5</v>
      </c>
      <c r="AS67" s="4"/>
      <c r="AT67" s="11" t="s">
        <v>20</v>
      </c>
      <c r="AU67" s="1">
        <f>AR69</f>
        <v>0.33333333333333331</v>
      </c>
      <c r="AV67" s="36"/>
      <c r="AW67" s="42" t="s">
        <v>17</v>
      </c>
      <c r="AX67" s="42">
        <f>X65+AM65+AU65</f>
        <v>0.45615013006317356</v>
      </c>
      <c r="AY67" s="50"/>
    </row>
    <row r="68" spans="1:51" ht="45">
      <c r="A68" s="258"/>
      <c r="B68" s="54"/>
      <c r="C68" s="54"/>
      <c r="D68" s="54"/>
      <c r="E68" s="54"/>
      <c r="F68" s="54"/>
      <c r="G68" s="54"/>
      <c r="H68" s="54"/>
      <c r="I68" s="54"/>
      <c r="J68" s="54"/>
      <c r="M68" s="47"/>
      <c r="N68" s="94"/>
      <c r="O68" s="58" t="s">
        <v>23</v>
      </c>
      <c r="P68" s="56" t="s">
        <v>83</v>
      </c>
      <c r="Q68" s="4"/>
      <c r="R68" s="11" t="s">
        <v>21</v>
      </c>
      <c r="S68" s="9">
        <v>0</v>
      </c>
      <c r="T68" s="9">
        <v>-0.5</v>
      </c>
      <c r="U68" s="9">
        <v>0</v>
      </c>
      <c r="V68" s="19"/>
      <c r="W68" s="11" t="s">
        <v>21</v>
      </c>
      <c r="X68" s="1">
        <f>(S68*L64)+(T68*L65)+(U68*L66)</f>
        <v>-0.31667286015112101</v>
      </c>
      <c r="Y68" s="176"/>
      <c r="Z68" s="16" t="s">
        <v>37</v>
      </c>
      <c r="AA68" s="16" t="s">
        <v>44</v>
      </c>
      <c r="AB68" s="16">
        <v>1</v>
      </c>
      <c r="AC68" s="16">
        <f>AB68*AB65</f>
        <v>0.5</v>
      </c>
      <c r="AD68" s="4"/>
      <c r="AE68" s="11" t="s">
        <v>21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4"/>
      <c r="AL68" s="11" t="s">
        <v>21</v>
      </c>
      <c r="AM68" s="1">
        <f>(AF68*AC66)+(AG68*AC67)+(AH68*AC68)+(AI68*AC70)+(AJ68*AC71)</f>
        <v>0</v>
      </c>
      <c r="AN68" s="176"/>
      <c r="AO68" s="15" t="s">
        <v>30</v>
      </c>
      <c r="AP68" s="15">
        <v>2</v>
      </c>
      <c r="AQ68" s="15">
        <f>1/(1+AP68)</f>
        <v>0.33333333333333331</v>
      </c>
      <c r="AR68" s="15"/>
      <c r="AS68" s="4"/>
      <c r="AT68" s="11" t="s">
        <v>21</v>
      </c>
      <c r="AU68" s="1">
        <f>AR70</f>
        <v>0.33333333333333331</v>
      </c>
      <c r="AV68" s="36"/>
      <c r="AW68" s="42" t="s">
        <v>18</v>
      </c>
      <c r="AX68" s="42">
        <f>X66+AM66++AU66</f>
        <v>0.9136008918617613</v>
      </c>
      <c r="AY68" s="50"/>
    </row>
    <row r="69" spans="1:51" ht="30">
      <c r="A69" s="258"/>
      <c r="B69" s="108" t="s">
        <v>6</v>
      </c>
      <c r="C69" s="35">
        <v>3</v>
      </c>
      <c r="D69" s="4"/>
      <c r="E69" s="4"/>
      <c r="F69" s="4"/>
      <c r="G69" s="4"/>
      <c r="H69" s="4"/>
      <c r="I69" s="4"/>
      <c r="J69" s="4"/>
      <c r="M69" s="4"/>
      <c r="N69" s="94"/>
      <c r="O69" s="58" t="s">
        <v>24</v>
      </c>
      <c r="P69" s="56" t="s">
        <v>84</v>
      </c>
      <c r="Q69" s="4"/>
      <c r="R69" s="11" t="s">
        <v>23</v>
      </c>
      <c r="S69" s="9">
        <v>1</v>
      </c>
      <c r="T69" s="9">
        <v>0</v>
      </c>
      <c r="U69" s="9">
        <v>-0.5</v>
      </c>
      <c r="V69" s="19"/>
      <c r="W69" s="11" t="s">
        <v>23</v>
      </c>
      <c r="X69" s="1">
        <f>(S69*L64)+(T69*L65)+(U69*L66)</f>
        <v>-2.4092654527437127E-2</v>
      </c>
      <c r="Y69" s="176"/>
      <c r="Z69" s="31" t="s">
        <v>96</v>
      </c>
      <c r="AA69" s="31">
        <v>2</v>
      </c>
      <c r="AB69" s="31">
        <f>1/(1+AA69)</f>
        <v>0.33333333333333331</v>
      </c>
      <c r="AC69" s="31"/>
      <c r="AD69" s="4"/>
      <c r="AE69" s="11" t="s">
        <v>23</v>
      </c>
      <c r="AF69" s="28">
        <v>1</v>
      </c>
      <c r="AG69" s="28">
        <v>0</v>
      </c>
      <c r="AH69" s="28">
        <v>0</v>
      </c>
      <c r="AI69" s="28">
        <v>-1</v>
      </c>
      <c r="AJ69" s="28">
        <v>0</v>
      </c>
      <c r="AK69" s="4"/>
      <c r="AL69" s="11" t="s">
        <v>23</v>
      </c>
      <c r="AM69" s="1">
        <f>(AC66*AF69)+(AG69*AC67)+(AC68*AH69)+(AI69*AC70)+(AC71*AJ69)</f>
        <v>0.16666666666666669</v>
      </c>
      <c r="AN69" s="176"/>
      <c r="AO69" s="16" t="s">
        <v>59</v>
      </c>
      <c r="AP69" s="16" t="s">
        <v>44</v>
      </c>
      <c r="AQ69" s="16">
        <v>1</v>
      </c>
      <c r="AR69" s="16">
        <f>AQ69*AQ68</f>
        <v>0.33333333333333331</v>
      </c>
      <c r="AS69" s="4"/>
      <c r="AT69" s="11" t="s">
        <v>23</v>
      </c>
      <c r="AU69" s="1">
        <f>AR72</f>
        <v>0.25</v>
      </c>
      <c r="AV69" s="36"/>
      <c r="AW69" s="41" t="s">
        <v>19</v>
      </c>
      <c r="AX69" s="41">
        <v>0</v>
      </c>
      <c r="AY69" s="50"/>
    </row>
    <row r="70" spans="1:51">
      <c r="A70" s="258"/>
      <c r="B70" s="53"/>
      <c r="C70" s="53"/>
      <c r="D70" s="53"/>
      <c r="E70" s="53"/>
      <c r="F70" s="53"/>
      <c r="G70" s="53"/>
      <c r="H70" s="53"/>
      <c r="I70" s="53"/>
      <c r="J70" s="53"/>
      <c r="M70" s="26"/>
      <c r="N70" s="94"/>
      <c r="O70" s="4"/>
      <c r="P70" s="4"/>
      <c r="Q70" s="4"/>
      <c r="R70" s="11" t="s">
        <v>24</v>
      </c>
      <c r="S70" s="9">
        <v>-0.5</v>
      </c>
      <c r="T70" s="9">
        <v>0</v>
      </c>
      <c r="U70" s="9">
        <v>1</v>
      </c>
      <c r="V70" s="19"/>
      <c r="W70" s="11" t="s">
        <v>24</v>
      </c>
      <c r="X70" s="1">
        <f>(S70*L64)+(T70*67)+(U70*L66)</f>
        <v>0.20741979437631611</v>
      </c>
      <c r="Y70" s="176"/>
      <c r="Z70" s="16" t="s">
        <v>97</v>
      </c>
      <c r="AA70" s="16" t="s">
        <v>44</v>
      </c>
      <c r="AB70" s="16">
        <v>1</v>
      </c>
      <c r="AC70" s="16">
        <f>AB70*AB69</f>
        <v>0.33333333333333331</v>
      </c>
      <c r="AD70" s="4"/>
      <c r="AE70" s="11" t="s">
        <v>24</v>
      </c>
      <c r="AF70" s="28">
        <v>-1</v>
      </c>
      <c r="AG70" s="28">
        <v>0</v>
      </c>
      <c r="AH70" s="28">
        <v>0</v>
      </c>
      <c r="AI70" s="28">
        <v>1</v>
      </c>
      <c r="AJ70" s="28">
        <v>0</v>
      </c>
      <c r="AK70" s="4"/>
      <c r="AL70" s="11" t="s">
        <v>24</v>
      </c>
      <c r="AM70" s="1">
        <f>(AC66*AF70)+(AC67*AG70)+(AC68*AH70)+(AI70*AC70)+(AC71*AJ70)</f>
        <v>-0.16666666666666669</v>
      </c>
      <c r="AN70" s="176"/>
      <c r="AO70" s="16" t="s">
        <v>60</v>
      </c>
      <c r="AP70" s="16" t="s">
        <v>44</v>
      </c>
      <c r="AQ70" s="16">
        <v>1</v>
      </c>
      <c r="AR70" s="16">
        <f>AQ70*AQ68</f>
        <v>0.33333333333333331</v>
      </c>
      <c r="AS70" s="4"/>
      <c r="AT70" s="11" t="s">
        <v>24</v>
      </c>
      <c r="AU70" s="1">
        <f>AR73</f>
        <v>0.25</v>
      </c>
      <c r="AV70" s="36"/>
      <c r="AW70" s="42" t="s">
        <v>20</v>
      </c>
      <c r="AX70" s="42">
        <f>X67+AM67+AU67</f>
        <v>0.65000619348445432</v>
      </c>
      <c r="AY70" s="50"/>
    </row>
    <row r="71" spans="1:51">
      <c r="A71" s="258"/>
      <c r="B71" s="183" t="s">
        <v>14</v>
      </c>
      <c r="C71" s="183"/>
      <c r="D71" s="4"/>
      <c r="E71" s="35" t="s">
        <v>38</v>
      </c>
      <c r="F71" s="35" t="s">
        <v>39</v>
      </c>
      <c r="G71" s="35" t="s">
        <v>40</v>
      </c>
      <c r="H71" s="10" t="s">
        <v>41</v>
      </c>
      <c r="I71" s="10" t="s">
        <v>42</v>
      </c>
      <c r="J71" s="4"/>
      <c r="M71" s="4"/>
      <c r="N71" s="94"/>
      <c r="O71" s="156" t="s">
        <v>112</v>
      </c>
      <c r="P71" s="157"/>
      <c r="Q71" s="4"/>
      <c r="R71" s="33"/>
      <c r="S71" s="25"/>
      <c r="T71" s="25"/>
      <c r="U71" s="25"/>
      <c r="V71" s="30"/>
      <c r="W71" s="29"/>
      <c r="X71" s="29"/>
      <c r="Y71" s="176"/>
      <c r="Z71" s="16" t="s">
        <v>98</v>
      </c>
      <c r="AA71" s="16" t="s">
        <v>44</v>
      </c>
      <c r="AB71" s="16">
        <v>1</v>
      </c>
      <c r="AC71" s="16">
        <f>AB71*AB69</f>
        <v>0.33333333333333331</v>
      </c>
      <c r="AD71" s="4"/>
      <c r="AE71" s="29"/>
      <c r="AF71" s="25"/>
      <c r="AG71" s="25"/>
      <c r="AH71" s="25"/>
      <c r="AI71" s="25"/>
      <c r="AJ71" s="25"/>
      <c r="AK71" s="4"/>
      <c r="AL71" s="29"/>
      <c r="AM71" s="29"/>
      <c r="AN71" s="176"/>
      <c r="AO71" s="15" t="s">
        <v>31</v>
      </c>
      <c r="AP71" s="15">
        <v>3</v>
      </c>
      <c r="AQ71" s="15">
        <f>1/(1+AP71)</f>
        <v>0.25</v>
      </c>
      <c r="AR71" s="15"/>
      <c r="AS71" s="4"/>
      <c r="AT71" s="29"/>
      <c r="AU71" s="29"/>
      <c r="AV71" s="46"/>
      <c r="AW71" s="42" t="s">
        <v>21</v>
      </c>
      <c r="AX71" s="42">
        <f>X68+AM68+AU68</f>
        <v>1.666047318221231E-2</v>
      </c>
      <c r="AY71" s="50"/>
    </row>
    <row r="72" spans="1:51" ht="30">
      <c r="A72" s="258"/>
      <c r="B72" s="108" t="s">
        <v>7</v>
      </c>
      <c r="C72" s="76">
        <f>SUM(L64*C67,L65*D67,L66*E67)</f>
        <v>3.0553614930426525</v>
      </c>
      <c r="D72" s="4"/>
      <c r="E72" s="35">
        <v>1</v>
      </c>
      <c r="F72" s="35">
        <v>3</v>
      </c>
      <c r="G72" s="35">
        <v>5</v>
      </c>
      <c r="H72" s="35">
        <v>7</v>
      </c>
      <c r="I72" s="35">
        <v>9</v>
      </c>
      <c r="J72" s="4"/>
      <c r="M72" s="4"/>
      <c r="N72" s="94"/>
      <c r="O72" s="57" t="s">
        <v>99</v>
      </c>
      <c r="P72" s="56" t="s">
        <v>102</v>
      </c>
      <c r="Q72" s="4"/>
      <c r="R72" s="33"/>
      <c r="S72" s="25"/>
      <c r="T72" s="25"/>
      <c r="U72" s="25"/>
      <c r="V72" s="30"/>
      <c r="W72" s="29"/>
      <c r="X72" s="29"/>
      <c r="Y72" s="176"/>
      <c r="Z72" s="30"/>
      <c r="AA72" s="30"/>
      <c r="AB72" s="30"/>
      <c r="AC72" s="30"/>
      <c r="AD72" s="4"/>
      <c r="AE72" s="29"/>
      <c r="AF72" s="25"/>
      <c r="AG72" s="25"/>
      <c r="AH72" s="25"/>
      <c r="AI72" s="25"/>
      <c r="AJ72" s="25"/>
      <c r="AK72" s="4"/>
      <c r="AL72" s="156" t="s">
        <v>115</v>
      </c>
      <c r="AM72" s="157"/>
      <c r="AN72" s="176"/>
      <c r="AO72" s="16" t="s">
        <v>61</v>
      </c>
      <c r="AP72" s="16" t="s">
        <v>44</v>
      </c>
      <c r="AQ72" s="16">
        <v>1</v>
      </c>
      <c r="AR72" s="16">
        <f>AQ72*AQ71</f>
        <v>0.25</v>
      </c>
      <c r="AS72" s="4"/>
      <c r="AT72" s="29"/>
      <c r="AU72" s="29"/>
      <c r="AV72" s="46"/>
      <c r="AW72" s="41" t="s">
        <v>22</v>
      </c>
      <c r="AX72" s="41">
        <v>0</v>
      </c>
      <c r="AY72" s="50"/>
    </row>
    <row r="73" spans="1:51" ht="30">
      <c r="A73" s="258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26"/>
      <c r="N73" s="94"/>
      <c r="O73" s="57" t="s">
        <v>100</v>
      </c>
      <c r="P73" s="56" t="s">
        <v>103</v>
      </c>
      <c r="Q73" s="4"/>
      <c r="R73" s="4"/>
      <c r="S73" s="18"/>
      <c r="T73" s="18"/>
      <c r="U73" s="18"/>
      <c r="V73" s="19"/>
      <c r="W73" s="4"/>
      <c r="X73" s="4"/>
      <c r="Y73" s="176"/>
      <c r="Z73" s="30"/>
      <c r="AA73" s="30"/>
      <c r="AB73" s="30"/>
      <c r="AC73" s="30"/>
      <c r="AD73" s="4"/>
      <c r="AE73" s="29"/>
      <c r="AF73" s="25"/>
      <c r="AG73" s="25"/>
      <c r="AH73" s="25"/>
      <c r="AI73" s="25"/>
      <c r="AJ73" s="25"/>
      <c r="AK73" s="4"/>
      <c r="AL73" s="58" t="s">
        <v>34</v>
      </c>
      <c r="AM73" s="56" t="s">
        <v>87</v>
      </c>
      <c r="AN73" s="176"/>
      <c r="AO73" s="16" t="s">
        <v>62</v>
      </c>
      <c r="AP73" s="16" t="s">
        <v>44</v>
      </c>
      <c r="AQ73" s="16">
        <v>1</v>
      </c>
      <c r="AR73" s="16">
        <f>AQ73*AQ71</f>
        <v>0.25</v>
      </c>
      <c r="AS73" s="4"/>
      <c r="AT73" s="29"/>
      <c r="AU73" s="29"/>
      <c r="AV73" s="46"/>
      <c r="AW73" s="42" t="s">
        <v>23</v>
      </c>
      <c r="AX73" s="42">
        <f>X69+AM69+AU69</f>
        <v>0.39257401213922954</v>
      </c>
      <c r="AY73" s="50"/>
    </row>
    <row r="74" spans="1:51" ht="30">
      <c r="A74" s="258"/>
      <c r="B74" s="185" t="s">
        <v>11</v>
      </c>
      <c r="C74" s="186"/>
      <c r="D74" s="6" t="s">
        <v>12</v>
      </c>
      <c r="E74" s="6">
        <v>1</v>
      </c>
      <c r="F74" s="6">
        <v>2</v>
      </c>
      <c r="G74" s="6">
        <v>3</v>
      </c>
      <c r="H74" s="6">
        <v>4</v>
      </c>
      <c r="I74" s="6">
        <v>5</v>
      </c>
      <c r="J74" s="6">
        <v>6</v>
      </c>
      <c r="K74" s="6">
        <v>7</v>
      </c>
      <c r="L74" s="6">
        <v>9</v>
      </c>
      <c r="M74" s="6">
        <v>10</v>
      </c>
      <c r="N74" s="94"/>
      <c r="O74" s="57" t="s">
        <v>101</v>
      </c>
      <c r="P74" s="56" t="s">
        <v>104</v>
      </c>
      <c r="Q74" s="4"/>
      <c r="R74" s="4"/>
      <c r="S74" s="18"/>
      <c r="T74" s="18"/>
      <c r="U74" s="18"/>
      <c r="V74" s="4"/>
      <c r="W74" s="4"/>
      <c r="X74" s="4"/>
      <c r="Y74" s="176"/>
      <c r="AB74" s="30"/>
      <c r="AC74" s="30"/>
      <c r="AD74" s="4"/>
      <c r="AE74" s="29"/>
      <c r="AF74" s="25"/>
      <c r="AG74" s="25"/>
      <c r="AH74" s="25"/>
      <c r="AI74" s="25"/>
      <c r="AJ74" s="25"/>
      <c r="AK74" s="4"/>
      <c r="AL74" s="109" t="s">
        <v>35</v>
      </c>
      <c r="AM74" s="84" t="s">
        <v>88</v>
      </c>
      <c r="AN74" s="176"/>
      <c r="AO74" s="19"/>
      <c r="AP74" s="19"/>
      <c r="AQ74" s="19"/>
      <c r="AR74" s="19"/>
      <c r="AS74" s="4"/>
      <c r="AT74" s="29"/>
      <c r="AU74" s="29"/>
      <c r="AV74" s="46"/>
      <c r="AW74" s="42" t="s">
        <v>24</v>
      </c>
      <c r="AX74" s="42">
        <f>X70+AM70+AU70</f>
        <v>0.29075312770964945</v>
      </c>
      <c r="AY74" s="50"/>
    </row>
    <row r="75" spans="1:51">
      <c r="A75" s="258"/>
      <c r="B75" s="187"/>
      <c r="C75" s="188"/>
      <c r="D75" s="6" t="s">
        <v>13</v>
      </c>
      <c r="E75" s="35">
        <v>0</v>
      </c>
      <c r="F75" s="35">
        <v>0</v>
      </c>
      <c r="G75" s="35">
        <v>0.57999999999999996</v>
      </c>
      <c r="H75" s="35">
        <v>0.9</v>
      </c>
      <c r="I75" s="35">
        <v>1.1200000000000001</v>
      </c>
      <c r="J75" s="35">
        <v>1.24</v>
      </c>
      <c r="K75" s="35">
        <v>1.32</v>
      </c>
      <c r="L75" s="35">
        <v>1.46</v>
      </c>
      <c r="M75" s="35">
        <v>1.49</v>
      </c>
      <c r="N75" s="94"/>
      <c r="Q75" s="4"/>
      <c r="R75" s="4"/>
      <c r="S75" s="18"/>
      <c r="T75" s="18"/>
      <c r="U75" s="18"/>
      <c r="V75" s="4"/>
      <c r="W75" s="4"/>
      <c r="X75" s="4"/>
      <c r="Y75" s="176"/>
      <c r="AB75" s="30"/>
      <c r="AC75" s="30"/>
      <c r="AD75" s="4"/>
      <c r="AE75" s="29"/>
      <c r="AF75" s="25"/>
      <c r="AG75" s="25"/>
      <c r="AH75" s="25"/>
      <c r="AI75" s="25"/>
      <c r="AJ75" s="25"/>
      <c r="AK75" s="4"/>
      <c r="AL75" s="109" t="s">
        <v>36</v>
      </c>
      <c r="AM75" s="84" t="s">
        <v>89</v>
      </c>
      <c r="AN75" s="176"/>
      <c r="AO75" s="30"/>
      <c r="AP75" s="30"/>
      <c r="AQ75" s="30"/>
      <c r="AR75" s="30"/>
      <c r="AS75" s="4"/>
      <c r="AT75" s="29"/>
      <c r="AU75" s="29"/>
      <c r="AV75" s="46"/>
      <c r="AW75" s="41" t="s">
        <v>25</v>
      </c>
      <c r="AX75" s="41">
        <v>0</v>
      </c>
      <c r="AY75" s="50"/>
    </row>
    <row r="76" spans="1:51">
      <c r="A76" s="258"/>
      <c r="B76" s="189" t="s">
        <v>9</v>
      </c>
      <c r="C76" s="190"/>
      <c r="D76" s="7">
        <v>0.57999999999999996</v>
      </c>
      <c r="E76" s="191"/>
      <c r="F76" s="192"/>
      <c r="G76" s="192"/>
      <c r="H76" s="192"/>
      <c r="I76" s="192"/>
      <c r="J76" s="192"/>
      <c r="K76" s="48"/>
      <c r="L76" s="48"/>
      <c r="M76" s="48"/>
      <c r="N76" s="94"/>
      <c r="Q76" s="4"/>
      <c r="R76" s="4"/>
      <c r="S76" s="18"/>
      <c r="T76" s="18"/>
      <c r="U76" s="18"/>
      <c r="V76" s="4"/>
      <c r="W76" s="4"/>
      <c r="X76" s="4"/>
      <c r="Y76" s="176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109" t="s">
        <v>37</v>
      </c>
      <c r="AM76" s="84" t="s">
        <v>90</v>
      </c>
      <c r="AN76" s="176"/>
      <c r="AO76" s="156" t="s">
        <v>113</v>
      </c>
      <c r="AP76" s="157"/>
      <c r="AQ76" s="4"/>
      <c r="AR76" s="4"/>
      <c r="AS76" s="4"/>
      <c r="AT76" s="4"/>
      <c r="AU76" s="4"/>
      <c r="AV76" s="46"/>
      <c r="AW76" s="4"/>
      <c r="AX76" s="4"/>
      <c r="AY76" s="50"/>
    </row>
    <row r="77" spans="1:51" ht="30">
      <c r="A77" s="258"/>
      <c r="B77" s="52"/>
      <c r="C77" s="52"/>
      <c r="D77" s="52"/>
      <c r="E77" s="52"/>
      <c r="H77" s="52"/>
      <c r="I77" s="52"/>
      <c r="J77" s="52"/>
      <c r="K77" s="52"/>
      <c r="L77" s="52"/>
      <c r="M77" s="47"/>
      <c r="N77" s="94"/>
      <c r="Q77" s="4"/>
      <c r="R77" s="4"/>
      <c r="S77" s="18"/>
      <c r="T77" s="18"/>
      <c r="U77" s="18"/>
      <c r="V77" s="4"/>
      <c r="W77" s="4"/>
      <c r="X77" s="4"/>
      <c r="Y77" s="176"/>
      <c r="Z77" s="4"/>
      <c r="AC77" s="4"/>
      <c r="AD77" s="4"/>
      <c r="AE77" s="4"/>
      <c r="AF77" s="4"/>
      <c r="AG77" s="4"/>
      <c r="AH77" s="4"/>
      <c r="AI77" s="4"/>
      <c r="AJ77" s="4"/>
      <c r="AK77" s="4"/>
      <c r="AL77" s="58" t="s">
        <v>96</v>
      </c>
      <c r="AM77" s="56" t="s">
        <v>91</v>
      </c>
      <c r="AN77" s="176"/>
      <c r="AO77" s="44" t="s">
        <v>29</v>
      </c>
      <c r="AP77" s="44" t="s">
        <v>76</v>
      </c>
      <c r="AQ77" s="4"/>
      <c r="AR77" s="4"/>
      <c r="AS77" s="4"/>
      <c r="AT77" s="4"/>
      <c r="AU77" s="4"/>
      <c r="AV77" s="46"/>
      <c r="AW77" s="4"/>
      <c r="AX77" s="4"/>
      <c r="AY77" s="50"/>
    </row>
    <row r="78" spans="1:51" ht="30">
      <c r="A78" s="258"/>
      <c r="B78" s="161" t="s">
        <v>15</v>
      </c>
      <c r="C78" s="161"/>
      <c r="D78" s="161"/>
      <c r="E78" s="4"/>
      <c r="H78" s="4"/>
      <c r="I78" s="4"/>
      <c r="J78" s="4"/>
      <c r="K78" s="4"/>
      <c r="L78" s="4"/>
      <c r="M78" s="4"/>
      <c r="N78" s="94"/>
      <c r="Q78" s="4"/>
      <c r="R78" s="4"/>
      <c r="S78" s="18"/>
      <c r="T78" s="18"/>
      <c r="U78" s="18"/>
      <c r="V78" s="4"/>
      <c r="W78" s="4"/>
      <c r="X78" s="4"/>
      <c r="Y78" s="176"/>
      <c r="Z78" s="227" t="s">
        <v>182</v>
      </c>
      <c r="AA78" s="228"/>
      <c r="AC78" s="4"/>
      <c r="AD78" s="4"/>
      <c r="AE78" s="4"/>
      <c r="AF78" s="4"/>
      <c r="AG78" s="4"/>
      <c r="AH78" s="4"/>
      <c r="AI78" s="4"/>
      <c r="AJ78" s="4"/>
      <c r="AK78" s="4"/>
      <c r="AL78" s="109" t="s">
        <v>97</v>
      </c>
      <c r="AM78" s="84" t="s">
        <v>92</v>
      </c>
      <c r="AN78" s="176"/>
      <c r="AO78" s="44" t="s">
        <v>30</v>
      </c>
      <c r="AP78" s="44" t="s">
        <v>79</v>
      </c>
      <c r="AQ78" s="4"/>
      <c r="AR78" s="4"/>
      <c r="AS78" s="4"/>
      <c r="AT78" s="4"/>
      <c r="AU78" s="4"/>
      <c r="AV78" s="46"/>
      <c r="AW78" s="4"/>
      <c r="AX78" s="4"/>
      <c r="AY78" s="50"/>
    </row>
    <row r="79" spans="1:51" ht="30">
      <c r="A79" s="258"/>
      <c r="B79" s="5" t="s">
        <v>10</v>
      </c>
      <c r="C79" s="8">
        <f>(C72-3)/3</f>
        <v>1.8453831014217492E-2</v>
      </c>
      <c r="D79" s="77">
        <f>C79*100</f>
        <v>1.8453831014217492</v>
      </c>
      <c r="E79" s="4"/>
      <c r="H79" s="4"/>
      <c r="I79" s="4"/>
      <c r="J79" s="4"/>
      <c r="K79" s="4"/>
      <c r="L79" s="4"/>
      <c r="M79" s="4"/>
      <c r="N79" s="94"/>
      <c r="Q79" s="4"/>
      <c r="R79" s="4"/>
      <c r="S79" s="18"/>
      <c r="T79" s="18"/>
      <c r="U79" s="18"/>
      <c r="V79" s="4"/>
      <c r="W79" s="4"/>
      <c r="X79" s="4"/>
      <c r="Y79" s="176"/>
      <c r="Z79" s="225" t="s">
        <v>208</v>
      </c>
      <c r="AA79" s="226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109" t="s">
        <v>98</v>
      </c>
      <c r="AM79" s="84" t="s">
        <v>93</v>
      </c>
      <c r="AN79" s="176"/>
      <c r="AO79" s="44" t="s">
        <v>31</v>
      </c>
      <c r="AP79" s="44" t="s">
        <v>82</v>
      </c>
      <c r="AQ79" s="4"/>
      <c r="AR79" s="4"/>
      <c r="AS79" s="4"/>
      <c r="AT79" s="4"/>
      <c r="AU79" s="4"/>
      <c r="AV79" s="46"/>
      <c r="AW79" s="4"/>
      <c r="AX79" s="4"/>
      <c r="AY79" s="50"/>
    </row>
    <row r="80" spans="1:51">
      <c r="A80" s="259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06"/>
      <c r="N80" s="49"/>
      <c r="O80" s="106"/>
      <c r="P80" s="106"/>
      <c r="Q80" s="106"/>
      <c r="R80" s="106"/>
      <c r="S80" s="79"/>
      <c r="T80" s="79"/>
      <c r="U80" s="79"/>
      <c r="V80" s="106"/>
      <c r="W80" s="106"/>
      <c r="X80" s="106"/>
      <c r="Y80" s="177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51"/>
    </row>
    <row r="82" spans="1:51" ht="20">
      <c r="A82" s="257"/>
      <c r="B82" s="168" t="s">
        <v>165</v>
      </c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  <c r="AY82" s="169"/>
    </row>
    <row r="83" spans="1:51" ht="20">
      <c r="A83" s="258"/>
      <c r="B83" s="35" t="s">
        <v>0</v>
      </c>
      <c r="C83" s="35" t="s">
        <v>1</v>
      </c>
      <c r="D83" s="35" t="s">
        <v>2</v>
      </c>
      <c r="E83" s="35" t="s">
        <v>3</v>
      </c>
      <c r="F83" s="170" t="s">
        <v>8</v>
      </c>
      <c r="G83" s="35" t="s">
        <v>0</v>
      </c>
      <c r="H83" s="35" t="s">
        <v>1</v>
      </c>
      <c r="I83" s="35" t="s">
        <v>2</v>
      </c>
      <c r="J83" s="35" t="s">
        <v>3</v>
      </c>
      <c r="K83" s="35" t="s">
        <v>4</v>
      </c>
      <c r="L83" s="10" t="s">
        <v>5</v>
      </c>
      <c r="M83" s="23"/>
      <c r="N83" s="94"/>
      <c r="O83" s="156" t="s">
        <v>114</v>
      </c>
      <c r="P83" s="157"/>
      <c r="Q83" s="3"/>
      <c r="R83" s="171" t="s">
        <v>46</v>
      </c>
      <c r="S83" s="172"/>
      <c r="T83" s="172"/>
      <c r="U83" s="173"/>
      <c r="V83" s="3"/>
      <c r="W83" s="174" t="s">
        <v>52</v>
      </c>
      <c r="X83" s="175"/>
      <c r="Y83" s="176"/>
      <c r="Z83" s="178" t="s">
        <v>48</v>
      </c>
      <c r="AA83" s="179"/>
      <c r="AB83" s="179"/>
      <c r="AC83" s="180"/>
      <c r="AD83" s="3"/>
      <c r="AE83" s="178" t="s">
        <v>54</v>
      </c>
      <c r="AF83" s="179"/>
      <c r="AG83" s="179"/>
      <c r="AH83" s="179"/>
      <c r="AI83" s="179"/>
      <c r="AJ83" s="180"/>
      <c r="AK83" s="3"/>
      <c r="AL83" s="174" t="s">
        <v>55</v>
      </c>
      <c r="AM83" s="175"/>
      <c r="AN83" s="176"/>
      <c r="AO83" s="178" t="s">
        <v>49</v>
      </c>
      <c r="AP83" s="179"/>
      <c r="AQ83" s="179"/>
      <c r="AR83" s="180"/>
      <c r="AS83" s="4"/>
      <c r="AT83" s="174" t="s">
        <v>51</v>
      </c>
      <c r="AU83" s="175"/>
      <c r="AV83" s="36"/>
      <c r="AW83" s="174" t="s">
        <v>27</v>
      </c>
      <c r="AX83" s="175"/>
      <c r="AY83" s="50"/>
    </row>
    <row r="84" spans="1:51" ht="30">
      <c r="A84" s="258"/>
      <c r="B84" s="35" t="s">
        <v>1</v>
      </c>
      <c r="C84" s="2">
        <v>1</v>
      </c>
      <c r="D84" s="37">
        <f>1/C85</f>
        <v>0.33333333333333331</v>
      </c>
      <c r="E84" s="37">
        <f>1/C86</f>
        <v>0.14285714285714285</v>
      </c>
      <c r="F84" s="170"/>
      <c r="G84" s="35" t="s">
        <v>1</v>
      </c>
      <c r="H84" s="38">
        <f>C84/C87</f>
        <v>9.0909090909090912E-2</v>
      </c>
      <c r="I84" s="37">
        <f>D84/D87</f>
        <v>5.2631578947368418E-2</v>
      </c>
      <c r="J84" s="37">
        <f>E84/E87</f>
        <v>0.10638297872340424</v>
      </c>
      <c r="K84" s="37">
        <f>SUM(H84:J84)</f>
        <v>0.24992364857986357</v>
      </c>
      <c r="L84" s="2">
        <f>K84/C89</f>
        <v>8.3307882859954524E-2</v>
      </c>
      <c r="M84" s="24"/>
      <c r="N84" s="94"/>
      <c r="O84" s="58" t="s">
        <v>17</v>
      </c>
      <c r="P84" s="56" t="s">
        <v>78</v>
      </c>
      <c r="Q84" s="18"/>
      <c r="R84" s="17" t="s">
        <v>26</v>
      </c>
      <c r="S84" s="35" t="s">
        <v>1</v>
      </c>
      <c r="T84" s="35" t="s">
        <v>2</v>
      </c>
      <c r="U84" s="35" t="s">
        <v>3</v>
      </c>
      <c r="V84" s="13"/>
      <c r="W84" s="32" t="s">
        <v>26</v>
      </c>
      <c r="X84" s="107" t="s">
        <v>53</v>
      </c>
      <c r="Y84" s="176"/>
      <c r="Z84" s="35" t="s">
        <v>32</v>
      </c>
      <c r="AA84" s="108" t="s">
        <v>47</v>
      </c>
      <c r="AB84" s="178" t="s">
        <v>43</v>
      </c>
      <c r="AC84" s="180"/>
      <c r="AD84" s="4"/>
      <c r="AE84" s="10" t="s">
        <v>26</v>
      </c>
      <c r="AF84" s="35" t="s">
        <v>35</v>
      </c>
      <c r="AG84" s="35" t="s">
        <v>36</v>
      </c>
      <c r="AH84" s="35" t="s">
        <v>37</v>
      </c>
      <c r="AI84" s="35" t="s">
        <v>97</v>
      </c>
      <c r="AJ84" s="35" t="s">
        <v>98</v>
      </c>
      <c r="AK84" s="4"/>
      <c r="AL84" s="10" t="s">
        <v>26</v>
      </c>
      <c r="AM84" s="107" t="s">
        <v>53</v>
      </c>
      <c r="AN84" s="176"/>
      <c r="AO84" s="10" t="s">
        <v>28</v>
      </c>
      <c r="AP84" s="10" t="s">
        <v>47</v>
      </c>
      <c r="AQ84" s="181" t="s">
        <v>43</v>
      </c>
      <c r="AR84" s="182"/>
      <c r="AS84" s="4"/>
      <c r="AT84" s="35" t="s">
        <v>26</v>
      </c>
      <c r="AU84" s="107" t="s">
        <v>53</v>
      </c>
      <c r="AV84" s="36"/>
      <c r="AW84" s="108" t="s">
        <v>26</v>
      </c>
      <c r="AX84" s="108" t="s">
        <v>50</v>
      </c>
      <c r="AY84" s="50"/>
    </row>
    <row r="85" spans="1:51">
      <c r="A85" s="258"/>
      <c r="B85" s="35" t="s">
        <v>2</v>
      </c>
      <c r="C85" s="37">
        <v>3</v>
      </c>
      <c r="D85" s="2">
        <v>1</v>
      </c>
      <c r="E85" s="37">
        <f>1/D86</f>
        <v>0.2</v>
      </c>
      <c r="F85" s="170"/>
      <c r="G85" s="35" t="s">
        <v>2</v>
      </c>
      <c r="H85" s="37">
        <f>C85/C87</f>
        <v>0.27272727272727271</v>
      </c>
      <c r="I85" s="38">
        <f>D85/D87</f>
        <v>0.15789473684210528</v>
      </c>
      <c r="J85" s="37">
        <f>E85/E87</f>
        <v>0.14893617021276595</v>
      </c>
      <c r="K85" s="37">
        <f>SUM(H85:J85)</f>
        <v>0.57955817978214397</v>
      </c>
      <c r="L85" s="2">
        <f>K85/C89</f>
        <v>0.19318605992738133</v>
      </c>
      <c r="M85" s="24"/>
      <c r="N85" s="94"/>
      <c r="O85" s="58" t="s">
        <v>18</v>
      </c>
      <c r="P85" s="56" t="s">
        <v>77</v>
      </c>
      <c r="Q85" s="18"/>
      <c r="R85" s="11" t="s">
        <v>17</v>
      </c>
      <c r="S85" s="9">
        <v>1</v>
      </c>
      <c r="T85" s="9">
        <v>-0.5</v>
      </c>
      <c r="U85" s="9">
        <v>0</v>
      </c>
      <c r="V85" s="3"/>
      <c r="W85" s="11" t="s">
        <v>17</v>
      </c>
      <c r="X85" s="1">
        <f>(S85*L84)+(T85*L85)+(U85*L86)</f>
        <v>-1.3285147103736142E-2</v>
      </c>
      <c r="Y85" s="176"/>
      <c r="Z85" s="15" t="s">
        <v>34</v>
      </c>
      <c r="AA85" s="15">
        <v>1</v>
      </c>
      <c r="AB85" s="15">
        <f>1/(1+AA85)</f>
        <v>0.5</v>
      </c>
      <c r="AC85" s="15"/>
      <c r="AD85" s="4"/>
      <c r="AE85" s="11" t="s">
        <v>17</v>
      </c>
      <c r="AF85" s="28">
        <v>1</v>
      </c>
      <c r="AG85" s="28">
        <v>0</v>
      </c>
      <c r="AH85" s="28">
        <v>0</v>
      </c>
      <c r="AI85" s="28">
        <v>-1</v>
      </c>
      <c r="AJ85" s="28">
        <v>0</v>
      </c>
      <c r="AK85" s="4"/>
      <c r="AL85" s="11" t="s">
        <v>17</v>
      </c>
      <c r="AM85" s="1">
        <f>(AF85*AC86)+(AG85*AC87)+(AC88*AH85)+(AI85*AC90)+(AC91*AJ85)</f>
        <v>0.16666666666666669</v>
      </c>
      <c r="AN85" s="176"/>
      <c r="AO85" s="15" t="s">
        <v>29</v>
      </c>
      <c r="AP85" s="15">
        <v>1</v>
      </c>
      <c r="AQ85" s="15">
        <f>1/(1+AP85)</f>
        <v>0.5</v>
      </c>
      <c r="AR85" s="15"/>
      <c r="AS85" s="4"/>
      <c r="AT85" s="11" t="s">
        <v>17</v>
      </c>
      <c r="AU85" s="1">
        <f>AR86</f>
        <v>0.5</v>
      </c>
      <c r="AV85" s="36"/>
      <c r="AW85" s="40" t="s">
        <v>63</v>
      </c>
      <c r="AX85" s="40">
        <v>0</v>
      </c>
      <c r="AY85" s="50"/>
    </row>
    <row r="86" spans="1:51" ht="30">
      <c r="A86" s="258"/>
      <c r="B86" s="35" t="s">
        <v>3</v>
      </c>
      <c r="C86" s="37">
        <v>7</v>
      </c>
      <c r="D86" s="37">
        <v>5</v>
      </c>
      <c r="E86" s="2">
        <v>1</v>
      </c>
      <c r="F86" s="170"/>
      <c r="G86" s="35" t="s">
        <v>3</v>
      </c>
      <c r="H86" s="37">
        <f>C86/C87</f>
        <v>0.63636363636363635</v>
      </c>
      <c r="I86" s="37">
        <f>D86/D87</f>
        <v>0.78947368421052633</v>
      </c>
      <c r="J86" s="38">
        <f>E86/E87</f>
        <v>0.74468085106382975</v>
      </c>
      <c r="K86" s="37">
        <f>SUM(H86:J86)</f>
        <v>2.1705181716379927</v>
      </c>
      <c r="L86" s="2">
        <f>K86/C89</f>
        <v>0.72350605721266426</v>
      </c>
      <c r="M86" s="24"/>
      <c r="N86" s="94"/>
      <c r="O86" s="58" t="s">
        <v>20</v>
      </c>
      <c r="P86" s="56" t="s">
        <v>80</v>
      </c>
      <c r="Q86" s="18"/>
      <c r="R86" s="11" t="s">
        <v>18</v>
      </c>
      <c r="S86" s="9">
        <v>-0.5</v>
      </c>
      <c r="T86" s="9">
        <v>1</v>
      </c>
      <c r="U86" s="9">
        <v>0</v>
      </c>
      <c r="V86" s="19"/>
      <c r="W86" s="11" t="s">
        <v>18</v>
      </c>
      <c r="X86" s="1">
        <f>(S86*L84)+(T86*L85)+(U86*L86)</f>
        <v>0.15153211849740406</v>
      </c>
      <c r="Y86" s="176"/>
      <c r="Z86" s="16" t="s">
        <v>35</v>
      </c>
      <c r="AA86" s="16" t="s">
        <v>44</v>
      </c>
      <c r="AB86" s="16">
        <v>1</v>
      </c>
      <c r="AC86" s="16">
        <f>AB86*AB85</f>
        <v>0.5</v>
      </c>
      <c r="AD86" s="4"/>
      <c r="AE86" s="11" t="s">
        <v>18</v>
      </c>
      <c r="AF86" s="28">
        <v>-1</v>
      </c>
      <c r="AG86" s="28">
        <v>0</v>
      </c>
      <c r="AH86" s="28">
        <v>0</v>
      </c>
      <c r="AI86" s="28">
        <v>1</v>
      </c>
      <c r="AJ86" s="28">
        <v>0</v>
      </c>
      <c r="AK86" s="4"/>
      <c r="AL86" s="11" t="s">
        <v>18</v>
      </c>
      <c r="AM86" s="1">
        <f>(AF86*AC86)+(AG86*AC87)+(AC88*AH86)+(AI86*AC90)+(AC91*AJ86)</f>
        <v>-0.16666666666666669</v>
      </c>
      <c r="AN86" s="176"/>
      <c r="AO86" s="16" t="s">
        <v>45</v>
      </c>
      <c r="AP86" s="16" t="s">
        <v>44</v>
      </c>
      <c r="AQ86" s="16">
        <v>1</v>
      </c>
      <c r="AR86" s="16">
        <f>AQ86*AQ85</f>
        <v>0.5</v>
      </c>
      <c r="AS86" s="4"/>
      <c r="AT86" s="11" t="s">
        <v>18</v>
      </c>
      <c r="AU86" s="1">
        <f>AR87</f>
        <v>0.5</v>
      </c>
      <c r="AV86" s="36"/>
      <c r="AW86" s="40" t="s">
        <v>16</v>
      </c>
      <c r="AX86" s="41">
        <v>0</v>
      </c>
      <c r="AY86" s="50"/>
    </row>
    <row r="87" spans="1:51">
      <c r="A87" s="258"/>
      <c r="B87" s="107" t="s">
        <v>4</v>
      </c>
      <c r="C87" s="39">
        <f>SUM(C84:C86)</f>
        <v>11</v>
      </c>
      <c r="D87" s="39">
        <f>SUM(D84:D86)</f>
        <v>6.333333333333333</v>
      </c>
      <c r="E87" s="39">
        <f>SUM(E84:E86)</f>
        <v>1.342857142857143</v>
      </c>
      <c r="F87" s="170"/>
      <c r="G87" s="107" t="s">
        <v>4</v>
      </c>
      <c r="H87" s="39">
        <f>SUM(H84:H86)</f>
        <v>1</v>
      </c>
      <c r="I87" s="39">
        <f>SUM(I84:I86)</f>
        <v>1</v>
      </c>
      <c r="J87" s="39">
        <f>SUM(J84:J86)</f>
        <v>1</v>
      </c>
      <c r="K87" s="39">
        <f>SUM(K84:K86)</f>
        <v>3</v>
      </c>
      <c r="L87" s="39">
        <f>SUM(L84:L86)</f>
        <v>1</v>
      </c>
      <c r="M87" s="25"/>
      <c r="N87" s="94"/>
      <c r="O87" s="58" t="s">
        <v>21</v>
      </c>
      <c r="P87" s="56" t="s">
        <v>81</v>
      </c>
      <c r="Q87" s="18"/>
      <c r="R87" s="11" t="s">
        <v>20</v>
      </c>
      <c r="S87" s="9">
        <v>0</v>
      </c>
      <c r="T87" s="9">
        <v>0.5</v>
      </c>
      <c r="U87" s="9">
        <v>0</v>
      </c>
      <c r="V87" s="19"/>
      <c r="W87" s="11" t="s">
        <v>20</v>
      </c>
      <c r="X87" s="1">
        <f>(S87*L84)+(T87*L85)+(U87*L86)</f>
        <v>9.6593029963690666E-2</v>
      </c>
      <c r="Y87" s="176"/>
      <c r="Z87" s="16" t="s">
        <v>36</v>
      </c>
      <c r="AA87" s="16" t="s">
        <v>44</v>
      </c>
      <c r="AB87" s="16">
        <v>1</v>
      </c>
      <c r="AC87" s="16">
        <f>AB87*AB85</f>
        <v>0.5</v>
      </c>
      <c r="AD87" s="4"/>
      <c r="AE87" s="11" t="s">
        <v>20</v>
      </c>
      <c r="AF87" s="28">
        <v>0</v>
      </c>
      <c r="AG87" s="28">
        <v>0</v>
      </c>
      <c r="AH87" s="28">
        <v>0</v>
      </c>
      <c r="AI87" s="28">
        <v>0</v>
      </c>
      <c r="AJ87" s="28">
        <v>0</v>
      </c>
      <c r="AK87" s="4"/>
      <c r="AL87" s="11" t="s">
        <v>20</v>
      </c>
      <c r="AM87" s="1">
        <f>(AF87*AC86)+(AG87*AC87)+(AH87*AC88)+(AI87*AC90)+(AJ87*AC91)</f>
        <v>0</v>
      </c>
      <c r="AN87" s="176"/>
      <c r="AO87" s="16" t="s">
        <v>58</v>
      </c>
      <c r="AP87" s="16" t="s">
        <v>44</v>
      </c>
      <c r="AQ87" s="16">
        <v>1</v>
      </c>
      <c r="AR87" s="16">
        <f>AQ87*AQ85</f>
        <v>0.5</v>
      </c>
      <c r="AS87" s="4"/>
      <c r="AT87" s="11" t="s">
        <v>20</v>
      </c>
      <c r="AU87" s="1">
        <f>AR89</f>
        <v>0.33333333333333331</v>
      </c>
      <c r="AV87" s="36"/>
      <c r="AW87" s="42" t="s">
        <v>17</v>
      </c>
      <c r="AX87" s="42">
        <f>X85+AM85+AU85</f>
        <v>0.65338151956293056</v>
      </c>
      <c r="AY87" s="50"/>
    </row>
    <row r="88" spans="1:51" ht="45">
      <c r="A88" s="258"/>
      <c r="B88" s="54"/>
      <c r="C88" s="54"/>
      <c r="D88" s="54"/>
      <c r="E88" s="54"/>
      <c r="F88" s="54"/>
      <c r="G88" s="54"/>
      <c r="H88" s="54"/>
      <c r="I88" s="54"/>
      <c r="J88" s="54"/>
      <c r="M88" s="47"/>
      <c r="N88" s="94"/>
      <c r="O88" s="58" t="s">
        <v>23</v>
      </c>
      <c r="P88" s="56" t="s">
        <v>83</v>
      </c>
      <c r="Q88" s="4"/>
      <c r="R88" s="11" t="s">
        <v>21</v>
      </c>
      <c r="S88" s="9">
        <v>0</v>
      </c>
      <c r="T88" s="9">
        <v>-0.5</v>
      </c>
      <c r="U88" s="9">
        <v>0</v>
      </c>
      <c r="V88" s="19"/>
      <c r="W88" s="11" t="s">
        <v>21</v>
      </c>
      <c r="X88" s="1">
        <f>(S88*L84)+(T88*L85)+(U88*L86)</f>
        <v>-9.6593029963690666E-2</v>
      </c>
      <c r="Y88" s="176"/>
      <c r="Z88" s="16" t="s">
        <v>37</v>
      </c>
      <c r="AA88" s="16" t="s">
        <v>44</v>
      </c>
      <c r="AB88" s="16">
        <v>1</v>
      </c>
      <c r="AC88" s="16">
        <f>AB88*AB85</f>
        <v>0.5</v>
      </c>
      <c r="AD88" s="4"/>
      <c r="AE88" s="11" t="s">
        <v>21</v>
      </c>
      <c r="AF88" s="28">
        <v>0</v>
      </c>
      <c r="AG88" s="28">
        <v>0</v>
      </c>
      <c r="AH88" s="28">
        <v>0</v>
      </c>
      <c r="AI88" s="28">
        <v>0</v>
      </c>
      <c r="AJ88" s="28">
        <v>0</v>
      </c>
      <c r="AK88" s="4"/>
      <c r="AL88" s="11" t="s">
        <v>21</v>
      </c>
      <c r="AM88" s="1">
        <f>(AF88*AC86)+(AG88*AC87)+(AH88*AC88)+(AI88*AC90)+(AJ88*AC91)</f>
        <v>0</v>
      </c>
      <c r="AN88" s="176"/>
      <c r="AO88" s="15" t="s">
        <v>30</v>
      </c>
      <c r="AP88" s="15">
        <v>2</v>
      </c>
      <c r="AQ88" s="15">
        <f>1/(1+AP88)</f>
        <v>0.33333333333333331</v>
      </c>
      <c r="AR88" s="15"/>
      <c r="AS88" s="4"/>
      <c r="AT88" s="11" t="s">
        <v>21</v>
      </c>
      <c r="AU88" s="1">
        <f>AR90</f>
        <v>0.33333333333333331</v>
      </c>
      <c r="AV88" s="36"/>
      <c r="AW88" s="42" t="s">
        <v>18</v>
      </c>
      <c r="AX88" s="42">
        <f>X86+AM86++AU86</f>
        <v>0.48486545183073737</v>
      </c>
      <c r="AY88" s="50"/>
    </row>
    <row r="89" spans="1:51" ht="30">
      <c r="A89" s="258"/>
      <c r="B89" s="108" t="s">
        <v>6</v>
      </c>
      <c r="C89" s="35">
        <v>3</v>
      </c>
      <c r="D89" s="4"/>
      <c r="E89" s="4"/>
      <c r="F89" s="4"/>
      <c r="G89" s="4"/>
      <c r="H89" s="4"/>
      <c r="I89" s="4"/>
      <c r="J89" s="4"/>
      <c r="M89" s="4"/>
      <c r="N89" s="94"/>
      <c r="O89" s="58" t="s">
        <v>24</v>
      </c>
      <c r="P89" s="56" t="s">
        <v>84</v>
      </c>
      <c r="Q89" s="4"/>
      <c r="R89" s="11" t="s">
        <v>23</v>
      </c>
      <c r="S89" s="9">
        <v>1</v>
      </c>
      <c r="T89" s="9">
        <v>0</v>
      </c>
      <c r="U89" s="9">
        <v>-0.5</v>
      </c>
      <c r="V89" s="19"/>
      <c r="W89" s="11" t="s">
        <v>23</v>
      </c>
      <c r="X89" s="1">
        <f>(S89*L84)+(T89*L85)+(U89*L86)</f>
        <v>-0.27844514574637758</v>
      </c>
      <c r="Y89" s="176"/>
      <c r="Z89" s="31" t="s">
        <v>96</v>
      </c>
      <c r="AA89" s="31">
        <v>2</v>
      </c>
      <c r="AB89" s="31">
        <f>1/(1+AA89)</f>
        <v>0.33333333333333331</v>
      </c>
      <c r="AC89" s="31"/>
      <c r="AD89" s="4"/>
      <c r="AE89" s="11" t="s">
        <v>23</v>
      </c>
      <c r="AF89" s="28">
        <v>1</v>
      </c>
      <c r="AG89" s="28">
        <v>0</v>
      </c>
      <c r="AH89" s="28">
        <v>0</v>
      </c>
      <c r="AI89" s="28">
        <v>-1</v>
      </c>
      <c r="AJ89" s="28">
        <v>0</v>
      </c>
      <c r="AK89" s="4"/>
      <c r="AL89" s="11" t="s">
        <v>23</v>
      </c>
      <c r="AM89" s="1">
        <f>(AC86*AF89)+(AG89*AC87)+(AC88*AH89)+(AI89*AC90)+(AC91*AJ89)</f>
        <v>0.16666666666666669</v>
      </c>
      <c r="AN89" s="176"/>
      <c r="AO89" s="16" t="s">
        <v>59</v>
      </c>
      <c r="AP89" s="16" t="s">
        <v>44</v>
      </c>
      <c r="AQ89" s="16">
        <v>1</v>
      </c>
      <c r="AR89" s="16">
        <f>AQ89*AQ88</f>
        <v>0.33333333333333331</v>
      </c>
      <c r="AS89" s="4"/>
      <c r="AT89" s="11" t="s">
        <v>23</v>
      </c>
      <c r="AU89" s="1">
        <f>AR92</f>
        <v>0.25</v>
      </c>
      <c r="AV89" s="36"/>
      <c r="AW89" s="41" t="s">
        <v>19</v>
      </c>
      <c r="AX89" s="41">
        <v>0</v>
      </c>
      <c r="AY89" s="50"/>
    </row>
    <row r="90" spans="1:51">
      <c r="A90" s="258"/>
      <c r="B90" s="53"/>
      <c r="C90" s="53"/>
      <c r="D90" s="53"/>
      <c r="E90" s="53"/>
      <c r="F90" s="53"/>
      <c r="G90" s="53"/>
      <c r="H90" s="53"/>
      <c r="I90" s="53"/>
      <c r="J90" s="53"/>
      <c r="M90" s="26"/>
      <c r="N90" s="94"/>
      <c r="O90" s="4"/>
      <c r="P90" s="4"/>
      <c r="Q90" s="4"/>
      <c r="R90" s="11" t="s">
        <v>24</v>
      </c>
      <c r="S90" s="9">
        <v>-0.5</v>
      </c>
      <c r="T90" s="9">
        <v>0</v>
      </c>
      <c r="U90" s="9">
        <v>1</v>
      </c>
      <c r="V90" s="19"/>
      <c r="W90" s="11" t="s">
        <v>24</v>
      </c>
      <c r="X90" s="1">
        <f>(S90*L84)+(T90*67)+(U90*L86)</f>
        <v>0.68185211578268701</v>
      </c>
      <c r="Y90" s="176"/>
      <c r="Z90" s="16" t="s">
        <v>97</v>
      </c>
      <c r="AA90" s="16" t="s">
        <v>44</v>
      </c>
      <c r="AB90" s="16">
        <v>1</v>
      </c>
      <c r="AC90" s="16">
        <f>AB90*AB89</f>
        <v>0.33333333333333331</v>
      </c>
      <c r="AD90" s="4"/>
      <c r="AE90" s="11" t="s">
        <v>24</v>
      </c>
      <c r="AF90" s="28">
        <v>-1</v>
      </c>
      <c r="AG90" s="28">
        <v>0</v>
      </c>
      <c r="AH90" s="28">
        <v>0</v>
      </c>
      <c r="AI90" s="28">
        <v>1</v>
      </c>
      <c r="AJ90" s="28">
        <v>0</v>
      </c>
      <c r="AK90" s="4"/>
      <c r="AL90" s="11" t="s">
        <v>24</v>
      </c>
      <c r="AM90" s="1">
        <f>(AC86*AF90)+(AC87*AG90)+(AC88*AH90)+(AI90*AC90)+(AC91*AJ90)</f>
        <v>-0.16666666666666669</v>
      </c>
      <c r="AN90" s="176"/>
      <c r="AO90" s="16" t="s">
        <v>60</v>
      </c>
      <c r="AP90" s="16" t="s">
        <v>44</v>
      </c>
      <c r="AQ90" s="16">
        <v>1</v>
      </c>
      <c r="AR90" s="16">
        <f>AQ90*AQ88</f>
        <v>0.33333333333333331</v>
      </c>
      <c r="AS90" s="4"/>
      <c r="AT90" s="11" t="s">
        <v>24</v>
      </c>
      <c r="AU90" s="1">
        <f>AR93</f>
        <v>0.25</v>
      </c>
      <c r="AV90" s="36"/>
      <c r="AW90" s="42" t="s">
        <v>20</v>
      </c>
      <c r="AX90" s="42">
        <f>X87+AM87+AU87</f>
        <v>0.42992636329702399</v>
      </c>
      <c r="AY90" s="50"/>
    </row>
    <row r="91" spans="1:51">
      <c r="A91" s="258"/>
      <c r="B91" s="183" t="s">
        <v>14</v>
      </c>
      <c r="C91" s="183"/>
      <c r="D91" s="4"/>
      <c r="E91" s="35" t="s">
        <v>38</v>
      </c>
      <c r="F91" s="35" t="s">
        <v>39</v>
      </c>
      <c r="G91" s="35" t="s">
        <v>40</v>
      </c>
      <c r="H91" s="10" t="s">
        <v>41</v>
      </c>
      <c r="I91" s="10" t="s">
        <v>42</v>
      </c>
      <c r="J91" s="4"/>
      <c r="M91" s="4"/>
      <c r="N91" s="94"/>
      <c r="O91" s="156" t="s">
        <v>112</v>
      </c>
      <c r="P91" s="157"/>
      <c r="Q91" s="4"/>
      <c r="R91" s="33"/>
      <c r="S91" s="25"/>
      <c r="T91" s="25"/>
      <c r="U91" s="25"/>
      <c r="V91" s="30"/>
      <c r="W91" s="29"/>
      <c r="X91" s="29"/>
      <c r="Y91" s="176"/>
      <c r="Z91" s="16" t="s">
        <v>98</v>
      </c>
      <c r="AA91" s="16" t="s">
        <v>44</v>
      </c>
      <c r="AB91" s="16">
        <v>1</v>
      </c>
      <c r="AC91" s="16">
        <f>AB91*AB89</f>
        <v>0.33333333333333331</v>
      </c>
      <c r="AD91" s="4"/>
      <c r="AE91" s="29"/>
      <c r="AF91" s="25"/>
      <c r="AG91" s="25"/>
      <c r="AH91" s="25"/>
      <c r="AI91" s="25"/>
      <c r="AJ91" s="25"/>
      <c r="AK91" s="4"/>
      <c r="AL91" s="29"/>
      <c r="AM91" s="29"/>
      <c r="AN91" s="176"/>
      <c r="AO91" s="15" t="s">
        <v>31</v>
      </c>
      <c r="AP91" s="15">
        <v>3</v>
      </c>
      <c r="AQ91" s="15">
        <f>1/(1+AP91)</f>
        <v>0.25</v>
      </c>
      <c r="AR91" s="15"/>
      <c r="AS91" s="4"/>
      <c r="AT91" s="29"/>
      <c r="AU91" s="29"/>
      <c r="AV91" s="46"/>
      <c r="AW91" s="42" t="s">
        <v>21</v>
      </c>
      <c r="AX91" s="42">
        <f>X88+AM88+AU88</f>
        <v>0.23674030336964264</v>
      </c>
      <c r="AY91" s="50"/>
    </row>
    <row r="92" spans="1:51" ht="30">
      <c r="A92" s="258"/>
      <c r="B92" s="108" t="s">
        <v>7</v>
      </c>
      <c r="C92" s="76">
        <f>SUM(L84*C87,L85*D87,L86*E87)</f>
        <v>3.1114637011613495</v>
      </c>
      <c r="D92" s="4"/>
      <c r="E92" s="35">
        <v>1</v>
      </c>
      <c r="F92" s="35">
        <v>3</v>
      </c>
      <c r="G92" s="35">
        <v>5</v>
      </c>
      <c r="H92" s="35">
        <v>7</v>
      </c>
      <c r="I92" s="35">
        <v>9</v>
      </c>
      <c r="J92" s="4"/>
      <c r="M92" s="4"/>
      <c r="N92" s="94"/>
      <c r="O92" s="57" t="s">
        <v>99</v>
      </c>
      <c r="P92" s="56" t="s">
        <v>102</v>
      </c>
      <c r="Q92" s="4"/>
      <c r="R92" s="33"/>
      <c r="S92" s="25"/>
      <c r="T92" s="25"/>
      <c r="U92" s="25"/>
      <c r="V92" s="30"/>
      <c r="W92" s="29"/>
      <c r="X92" s="29"/>
      <c r="Y92" s="176"/>
      <c r="Z92" s="30"/>
      <c r="AA92" s="30"/>
      <c r="AB92" s="30"/>
      <c r="AC92" s="30"/>
      <c r="AD92" s="4"/>
      <c r="AE92" s="29"/>
      <c r="AF92" s="25"/>
      <c r="AG92" s="25"/>
      <c r="AH92" s="25"/>
      <c r="AI92" s="25"/>
      <c r="AJ92" s="25"/>
      <c r="AK92" s="4"/>
      <c r="AL92" s="156" t="s">
        <v>115</v>
      </c>
      <c r="AM92" s="157"/>
      <c r="AN92" s="176"/>
      <c r="AO92" s="16" t="s">
        <v>61</v>
      </c>
      <c r="AP92" s="16" t="s">
        <v>44</v>
      </c>
      <c r="AQ92" s="16">
        <v>1</v>
      </c>
      <c r="AR92" s="16">
        <f>AQ92*AQ91</f>
        <v>0.25</v>
      </c>
      <c r="AS92" s="4"/>
      <c r="AT92" s="29"/>
      <c r="AU92" s="29"/>
      <c r="AV92" s="46"/>
      <c r="AW92" s="41" t="s">
        <v>22</v>
      </c>
      <c r="AX92" s="41">
        <v>0</v>
      </c>
      <c r="AY92" s="50"/>
    </row>
    <row r="93" spans="1:51" ht="30">
      <c r="A93" s="258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26"/>
      <c r="N93" s="94"/>
      <c r="O93" s="57" t="s">
        <v>100</v>
      </c>
      <c r="P93" s="56" t="s">
        <v>103</v>
      </c>
      <c r="Q93" s="4"/>
      <c r="R93" s="4"/>
      <c r="S93" s="18"/>
      <c r="T93" s="18"/>
      <c r="U93" s="18"/>
      <c r="V93" s="19"/>
      <c r="W93" s="4"/>
      <c r="X93" s="4"/>
      <c r="Y93" s="176"/>
      <c r="Z93" s="30"/>
      <c r="AA93" s="30"/>
      <c r="AB93" s="30"/>
      <c r="AC93" s="30"/>
      <c r="AD93" s="4"/>
      <c r="AE93" s="29"/>
      <c r="AF93" s="25"/>
      <c r="AG93" s="25"/>
      <c r="AH93" s="25"/>
      <c r="AI93" s="25"/>
      <c r="AJ93" s="25"/>
      <c r="AK93" s="4"/>
      <c r="AL93" s="58" t="s">
        <v>34</v>
      </c>
      <c r="AM93" s="56" t="s">
        <v>87</v>
      </c>
      <c r="AN93" s="176"/>
      <c r="AO93" s="16" t="s">
        <v>62</v>
      </c>
      <c r="AP93" s="16" t="s">
        <v>44</v>
      </c>
      <c r="AQ93" s="16">
        <v>1</v>
      </c>
      <c r="AR93" s="16">
        <f>AQ93*AQ91</f>
        <v>0.25</v>
      </c>
      <c r="AS93" s="4"/>
      <c r="AT93" s="29"/>
      <c r="AU93" s="29"/>
      <c r="AV93" s="46"/>
      <c r="AW93" s="42" t="s">
        <v>23</v>
      </c>
      <c r="AX93" s="42">
        <f>X89+AM89+AU89</f>
        <v>0.13822152092028911</v>
      </c>
      <c r="AY93" s="50"/>
    </row>
    <row r="94" spans="1:51" ht="30">
      <c r="A94" s="258"/>
      <c r="B94" s="185" t="s">
        <v>11</v>
      </c>
      <c r="C94" s="186"/>
      <c r="D94" s="6" t="s">
        <v>12</v>
      </c>
      <c r="E94" s="6">
        <v>1</v>
      </c>
      <c r="F94" s="6">
        <v>2</v>
      </c>
      <c r="G94" s="6">
        <v>3</v>
      </c>
      <c r="H94" s="6">
        <v>4</v>
      </c>
      <c r="I94" s="6">
        <v>5</v>
      </c>
      <c r="J94" s="6">
        <v>6</v>
      </c>
      <c r="K94" s="6">
        <v>7</v>
      </c>
      <c r="L94" s="6">
        <v>9</v>
      </c>
      <c r="M94" s="6">
        <v>10</v>
      </c>
      <c r="N94" s="94"/>
      <c r="O94" s="57" t="s">
        <v>101</v>
      </c>
      <c r="P94" s="56" t="s">
        <v>104</v>
      </c>
      <c r="Q94" s="4"/>
      <c r="R94" s="4"/>
      <c r="S94" s="18"/>
      <c r="T94" s="18"/>
      <c r="U94" s="18"/>
      <c r="V94" s="4"/>
      <c r="W94" s="4"/>
      <c r="X94" s="4"/>
      <c r="Y94" s="176"/>
      <c r="AB94" s="30"/>
      <c r="AC94" s="30"/>
      <c r="AD94" s="4"/>
      <c r="AE94" s="29"/>
      <c r="AF94" s="25"/>
      <c r="AG94" s="25"/>
      <c r="AH94" s="25"/>
      <c r="AI94" s="25"/>
      <c r="AJ94" s="25"/>
      <c r="AK94" s="4"/>
      <c r="AL94" s="109" t="s">
        <v>35</v>
      </c>
      <c r="AM94" s="84" t="s">
        <v>88</v>
      </c>
      <c r="AN94" s="176"/>
      <c r="AO94" s="19"/>
      <c r="AP94" s="19"/>
      <c r="AQ94" s="19"/>
      <c r="AR94" s="19"/>
      <c r="AS94" s="4"/>
      <c r="AT94" s="29"/>
      <c r="AU94" s="29"/>
      <c r="AV94" s="46"/>
      <c r="AW94" s="42" t="s">
        <v>24</v>
      </c>
      <c r="AX94" s="42">
        <f>X90+AM90+AU90</f>
        <v>0.76518544911602038</v>
      </c>
      <c r="AY94" s="50"/>
    </row>
    <row r="95" spans="1:51">
      <c r="A95" s="258"/>
      <c r="B95" s="187"/>
      <c r="C95" s="188"/>
      <c r="D95" s="6" t="s">
        <v>13</v>
      </c>
      <c r="E95" s="35">
        <v>0</v>
      </c>
      <c r="F95" s="35">
        <v>0</v>
      </c>
      <c r="G95" s="35">
        <v>0.57999999999999996</v>
      </c>
      <c r="H95" s="35">
        <v>0.9</v>
      </c>
      <c r="I95" s="35">
        <v>1.1200000000000001</v>
      </c>
      <c r="J95" s="35">
        <v>1.24</v>
      </c>
      <c r="K95" s="35">
        <v>1.32</v>
      </c>
      <c r="L95" s="35">
        <v>1.46</v>
      </c>
      <c r="M95" s="35">
        <v>1.49</v>
      </c>
      <c r="N95" s="94"/>
      <c r="Q95" s="4"/>
      <c r="R95" s="4"/>
      <c r="S95" s="18"/>
      <c r="T95" s="18"/>
      <c r="U95" s="18"/>
      <c r="V95" s="4"/>
      <c r="W95" s="4"/>
      <c r="X95" s="4"/>
      <c r="Y95" s="176"/>
      <c r="AB95" s="30"/>
      <c r="AC95" s="30"/>
      <c r="AD95" s="4"/>
      <c r="AE95" s="29"/>
      <c r="AF95" s="25"/>
      <c r="AG95" s="25"/>
      <c r="AH95" s="25"/>
      <c r="AI95" s="25"/>
      <c r="AJ95" s="25"/>
      <c r="AK95" s="4"/>
      <c r="AL95" s="109" t="s">
        <v>36</v>
      </c>
      <c r="AM95" s="84" t="s">
        <v>89</v>
      </c>
      <c r="AN95" s="176"/>
      <c r="AO95" s="30"/>
      <c r="AP95" s="30"/>
      <c r="AQ95" s="30"/>
      <c r="AR95" s="30"/>
      <c r="AS95" s="4"/>
      <c r="AT95" s="29"/>
      <c r="AU95" s="29"/>
      <c r="AV95" s="46"/>
      <c r="AW95" s="41" t="s">
        <v>25</v>
      </c>
      <c r="AX95" s="41">
        <v>0</v>
      </c>
      <c r="AY95" s="50"/>
    </row>
    <row r="96" spans="1:51">
      <c r="A96" s="258"/>
      <c r="B96" s="189" t="s">
        <v>9</v>
      </c>
      <c r="C96" s="190"/>
      <c r="D96" s="7">
        <v>0.57999999999999996</v>
      </c>
      <c r="E96" s="191"/>
      <c r="F96" s="192"/>
      <c r="G96" s="192"/>
      <c r="H96" s="192"/>
      <c r="I96" s="192"/>
      <c r="J96" s="192"/>
      <c r="K96" s="48"/>
      <c r="L96" s="48"/>
      <c r="M96" s="48"/>
      <c r="N96" s="94"/>
      <c r="Q96" s="4"/>
      <c r="R96" s="4"/>
      <c r="S96" s="18"/>
      <c r="T96" s="18"/>
      <c r="U96" s="18"/>
      <c r="V96" s="4"/>
      <c r="W96" s="4"/>
      <c r="X96" s="4"/>
      <c r="Y96" s="176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109" t="s">
        <v>37</v>
      </c>
      <c r="AM96" s="84" t="s">
        <v>90</v>
      </c>
      <c r="AN96" s="176"/>
      <c r="AO96" s="156" t="s">
        <v>113</v>
      </c>
      <c r="AP96" s="157"/>
      <c r="AQ96" s="4"/>
      <c r="AR96" s="4"/>
      <c r="AS96" s="4"/>
      <c r="AT96" s="4"/>
      <c r="AU96" s="4"/>
      <c r="AV96" s="46"/>
      <c r="AW96" s="4"/>
      <c r="AX96" s="4"/>
      <c r="AY96" s="50"/>
    </row>
    <row r="97" spans="1:51" ht="30">
      <c r="A97" s="258"/>
      <c r="B97" s="52"/>
      <c r="C97" s="52"/>
      <c r="D97" s="52"/>
      <c r="E97" s="52"/>
      <c r="H97" s="52"/>
      <c r="I97" s="52"/>
      <c r="J97" s="52"/>
      <c r="K97" s="52"/>
      <c r="L97" s="52"/>
      <c r="M97" s="47"/>
      <c r="N97" s="94"/>
      <c r="Q97" s="4"/>
      <c r="R97" s="4"/>
      <c r="S97" s="18"/>
      <c r="T97" s="18"/>
      <c r="U97" s="18"/>
      <c r="V97" s="4"/>
      <c r="W97" s="4"/>
      <c r="X97" s="4"/>
      <c r="Y97" s="176"/>
      <c r="Z97" s="4"/>
      <c r="AC97" s="4"/>
      <c r="AD97" s="4"/>
      <c r="AE97" s="4"/>
      <c r="AF97" s="4"/>
      <c r="AG97" s="4"/>
      <c r="AH97" s="4"/>
      <c r="AI97" s="4"/>
      <c r="AJ97" s="4"/>
      <c r="AK97" s="4"/>
      <c r="AL97" s="58" t="s">
        <v>96</v>
      </c>
      <c r="AM97" s="56" t="s">
        <v>91</v>
      </c>
      <c r="AN97" s="176"/>
      <c r="AO97" s="44" t="s">
        <v>29</v>
      </c>
      <c r="AP97" s="44" t="s">
        <v>76</v>
      </c>
      <c r="AQ97" s="4"/>
      <c r="AR97" s="4"/>
      <c r="AS97" s="4"/>
      <c r="AT97" s="4"/>
      <c r="AU97" s="4"/>
      <c r="AV97" s="46"/>
      <c r="AW97" s="4"/>
      <c r="AX97" s="4"/>
      <c r="AY97" s="50"/>
    </row>
    <row r="98" spans="1:51" ht="30">
      <c r="A98" s="258"/>
      <c r="B98" s="161" t="s">
        <v>15</v>
      </c>
      <c r="C98" s="161"/>
      <c r="D98" s="161"/>
      <c r="E98" s="4"/>
      <c r="H98" s="4"/>
      <c r="I98" s="4"/>
      <c r="J98" s="4"/>
      <c r="K98" s="4"/>
      <c r="L98" s="4"/>
      <c r="M98" s="4"/>
      <c r="N98" s="94"/>
      <c r="Q98" s="4"/>
      <c r="R98" s="4"/>
      <c r="S98" s="18"/>
      <c r="T98" s="18"/>
      <c r="U98" s="18"/>
      <c r="V98" s="4"/>
      <c r="W98" s="4"/>
      <c r="X98" s="4"/>
      <c r="Y98" s="176"/>
      <c r="Z98" s="227" t="s">
        <v>182</v>
      </c>
      <c r="AA98" s="228"/>
      <c r="AC98" s="4"/>
      <c r="AD98" s="4"/>
      <c r="AE98" s="4"/>
      <c r="AF98" s="4"/>
      <c r="AG98" s="4"/>
      <c r="AH98" s="4"/>
      <c r="AI98" s="4"/>
      <c r="AJ98" s="4"/>
      <c r="AK98" s="4"/>
      <c r="AL98" s="109" t="s">
        <v>97</v>
      </c>
      <c r="AM98" s="84" t="s">
        <v>92</v>
      </c>
      <c r="AN98" s="176"/>
      <c r="AO98" s="44" t="s">
        <v>30</v>
      </c>
      <c r="AP98" s="44" t="s">
        <v>79</v>
      </c>
      <c r="AQ98" s="4"/>
      <c r="AR98" s="4"/>
      <c r="AS98" s="4"/>
      <c r="AT98" s="4"/>
      <c r="AU98" s="4"/>
      <c r="AV98" s="46"/>
      <c r="AW98" s="4"/>
      <c r="AX98" s="4"/>
      <c r="AY98" s="50"/>
    </row>
    <row r="99" spans="1:51" ht="30">
      <c r="A99" s="258"/>
      <c r="B99" s="5" t="s">
        <v>10</v>
      </c>
      <c r="C99" s="8">
        <f>(C92-3)/3</f>
        <v>3.7154567053783172E-2</v>
      </c>
      <c r="D99" s="77">
        <f>C99*100</f>
        <v>3.7154567053783172</v>
      </c>
      <c r="E99" s="4"/>
      <c r="H99" s="4"/>
      <c r="I99" s="4"/>
      <c r="J99" s="4"/>
      <c r="K99" s="4"/>
      <c r="L99" s="4"/>
      <c r="M99" s="4"/>
      <c r="N99" s="94"/>
      <c r="Q99" s="4"/>
      <c r="R99" s="4"/>
      <c r="S99" s="18"/>
      <c r="T99" s="18"/>
      <c r="U99" s="18"/>
      <c r="V99" s="4"/>
      <c r="W99" s="4"/>
      <c r="X99" s="4"/>
      <c r="Y99" s="176"/>
      <c r="Z99" s="225" t="s">
        <v>208</v>
      </c>
      <c r="AA99" s="226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109" t="s">
        <v>98</v>
      </c>
      <c r="AM99" s="84" t="s">
        <v>93</v>
      </c>
      <c r="AN99" s="176"/>
      <c r="AO99" s="44" t="s">
        <v>31</v>
      </c>
      <c r="AP99" s="44" t="s">
        <v>82</v>
      </c>
      <c r="AQ99" s="4"/>
      <c r="AR99" s="4"/>
      <c r="AS99" s="4"/>
      <c r="AT99" s="4"/>
      <c r="AU99" s="4"/>
      <c r="AV99" s="46"/>
      <c r="AW99" s="4"/>
      <c r="AX99" s="4"/>
      <c r="AY99" s="50"/>
    </row>
    <row r="100" spans="1:51">
      <c r="A100" s="259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06"/>
      <c r="N100" s="49"/>
      <c r="O100" s="106"/>
      <c r="P100" s="106"/>
      <c r="Q100" s="106"/>
      <c r="R100" s="106"/>
      <c r="S100" s="79"/>
      <c r="T100" s="79"/>
      <c r="U100" s="79"/>
      <c r="V100" s="106"/>
      <c r="W100" s="106"/>
      <c r="X100" s="106"/>
      <c r="Y100" s="177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51"/>
    </row>
    <row r="102" spans="1:51" ht="20">
      <c r="A102" s="257"/>
      <c r="B102" s="168" t="s">
        <v>170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9"/>
    </row>
    <row r="103" spans="1:51" ht="20">
      <c r="A103" s="258"/>
      <c r="B103" s="35" t="s">
        <v>0</v>
      </c>
      <c r="C103" s="35" t="s">
        <v>1</v>
      </c>
      <c r="D103" s="35" t="s">
        <v>2</v>
      </c>
      <c r="E103" s="35" t="s">
        <v>3</v>
      </c>
      <c r="F103" s="170" t="s">
        <v>8</v>
      </c>
      <c r="G103" s="35" t="s">
        <v>0</v>
      </c>
      <c r="H103" s="35" t="s">
        <v>1</v>
      </c>
      <c r="I103" s="35" t="s">
        <v>2</v>
      </c>
      <c r="J103" s="35" t="s">
        <v>3</v>
      </c>
      <c r="K103" s="35" t="s">
        <v>4</v>
      </c>
      <c r="L103" s="10" t="s">
        <v>5</v>
      </c>
      <c r="M103" s="23"/>
      <c r="N103" s="94"/>
      <c r="O103" s="156" t="s">
        <v>114</v>
      </c>
      <c r="P103" s="157"/>
      <c r="Q103" s="3"/>
      <c r="R103" s="171" t="s">
        <v>46</v>
      </c>
      <c r="S103" s="172"/>
      <c r="T103" s="172"/>
      <c r="U103" s="173"/>
      <c r="V103" s="3"/>
      <c r="W103" s="174" t="s">
        <v>52</v>
      </c>
      <c r="X103" s="175"/>
      <c r="Y103" s="176"/>
      <c r="Z103" s="178" t="s">
        <v>48</v>
      </c>
      <c r="AA103" s="179"/>
      <c r="AB103" s="179"/>
      <c r="AC103" s="180"/>
      <c r="AD103" s="3"/>
      <c r="AE103" s="178" t="s">
        <v>54</v>
      </c>
      <c r="AF103" s="179"/>
      <c r="AG103" s="179"/>
      <c r="AH103" s="179"/>
      <c r="AI103" s="179"/>
      <c r="AJ103" s="180"/>
      <c r="AK103" s="3"/>
      <c r="AL103" s="174" t="s">
        <v>55</v>
      </c>
      <c r="AM103" s="175"/>
      <c r="AN103" s="176"/>
      <c r="AO103" s="178" t="s">
        <v>49</v>
      </c>
      <c r="AP103" s="179"/>
      <c r="AQ103" s="179"/>
      <c r="AR103" s="180"/>
      <c r="AS103" s="4"/>
      <c r="AT103" s="174" t="s">
        <v>51</v>
      </c>
      <c r="AU103" s="175"/>
      <c r="AV103" s="36"/>
      <c r="AW103" s="174" t="s">
        <v>27</v>
      </c>
      <c r="AX103" s="175"/>
      <c r="AY103" s="50"/>
    </row>
    <row r="104" spans="1:51" ht="30">
      <c r="A104" s="258"/>
      <c r="B104" s="35" t="s">
        <v>1</v>
      </c>
      <c r="C104" s="2">
        <v>1</v>
      </c>
      <c r="D104" s="37">
        <f>1/C105</f>
        <v>0.33333333333333331</v>
      </c>
      <c r="E104" s="37">
        <f>1/C106</f>
        <v>0.2</v>
      </c>
      <c r="F104" s="170"/>
      <c r="G104" s="35" t="s">
        <v>1</v>
      </c>
      <c r="H104" s="38">
        <f>C104/C107</f>
        <v>0.1111111111111111</v>
      </c>
      <c r="I104" s="37">
        <f>D104/D107</f>
        <v>3.9999999999999994E-2</v>
      </c>
      <c r="J104" s="37">
        <f>E104/E107</f>
        <v>0.14893617021276595</v>
      </c>
      <c r="K104" s="37">
        <f>SUM(H104:J104)</f>
        <v>0.30004728132387704</v>
      </c>
      <c r="L104" s="2">
        <f>K104/C109</f>
        <v>0.10001576044129235</v>
      </c>
      <c r="M104" s="24"/>
      <c r="N104" s="94"/>
      <c r="O104" s="58" t="s">
        <v>17</v>
      </c>
      <c r="P104" s="56" t="s">
        <v>78</v>
      </c>
      <c r="Q104" s="18"/>
      <c r="R104" s="17" t="s">
        <v>26</v>
      </c>
      <c r="S104" s="35" t="s">
        <v>1</v>
      </c>
      <c r="T104" s="35" t="s">
        <v>2</v>
      </c>
      <c r="U104" s="35" t="s">
        <v>3</v>
      </c>
      <c r="V104" s="13"/>
      <c r="W104" s="32" t="s">
        <v>26</v>
      </c>
      <c r="X104" s="107" t="s">
        <v>53</v>
      </c>
      <c r="Y104" s="176"/>
      <c r="Z104" s="35" t="s">
        <v>32</v>
      </c>
      <c r="AA104" s="108" t="s">
        <v>47</v>
      </c>
      <c r="AB104" s="178" t="s">
        <v>43</v>
      </c>
      <c r="AC104" s="180"/>
      <c r="AD104" s="4"/>
      <c r="AE104" s="10" t="s">
        <v>26</v>
      </c>
      <c r="AF104" s="35" t="s">
        <v>35</v>
      </c>
      <c r="AG104" s="35" t="s">
        <v>36</v>
      </c>
      <c r="AH104" s="35" t="s">
        <v>37</v>
      </c>
      <c r="AI104" s="35" t="s">
        <v>97</v>
      </c>
      <c r="AJ104" s="35" t="s">
        <v>98</v>
      </c>
      <c r="AK104" s="4"/>
      <c r="AL104" s="10" t="s">
        <v>26</v>
      </c>
      <c r="AM104" s="107" t="s">
        <v>53</v>
      </c>
      <c r="AN104" s="176"/>
      <c r="AO104" s="10" t="s">
        <v>28</v>
      </c>
      <c r="AP104" s="10" t="s">
        <v>47</v>
      </c>
      <c r="AQ104" s="181" t="s">
        <v>43</v>
      </c>
      <c r="AR104" s="182"/>
      <c r="AS104" s="4"/>
      <c r="AT104" s="35" t="s">
        <v>26</v>
      </c>
      <c r="AU104" s="107" t="s">
        <v>53</v>
      </c>
      <c r="AV104" s="36"/>
      <c r="AW104" s="108" t="s">
        <v>26</v>
      </c>
      <c r="AX104" s="108" t="s">
        <v>50</v>
      </c>
      <c r="AY104" s="50"/>
    </row>
    <row r="105" spans="1:51">
      <c r="A105" s="258"/>
      <c r="B105" s="35" t="s">
        <v>2</v>
      </c>
      <c r="C105" s="37">
        <v>3</v>
      </c>
      <c r="D105" s="2">
        <v>1</v>
      </c>
      <c r="E105" s="37">
        <f>1/D106</f>
        <v>0.14285714285714285</v>
      </c>
      <c r="F105" s="170"/>
      <c r="G105" s="35" t="s">
        <v>2</v>
      </c>
      <c r="H105" s="37">
        <f>C105/C107</f>
        <v>0.33333333333333331</v>
      </c>
      <c r="I105" s="38">
        <f>D105/D107</f>
        <v>0.12</v>
      </c>
      <c r="J105" s="37">
        <f>E105/E107</f>
        <v>0.10638297872340424</v>
      </c>
      <c r="K105" s="37">
        <f>SUM(H105:J105)</f>
        <v>0.55971631205673755</v>
      </c>
      <c r="L105" s="2">
        <f>K105/C109</f>
        <v>0.18657210401891253</v>
      </c>
      <c r="M105" s="24"/>
      <c r="N105" s="94"/>
      <c r="O105" s="58" t="s">
        <v>18</v>
      </c>
      <c r="P105" s="56" t="s">
        <v>77</v>
      </c>
      <c r="Q105" s="18"/>
      <c r="R105" s="11" t="s">
        <v>17</v>
      </c>
      <c r="S105" s="9">
        <v>1</v>
      </c>
      <c r="T105" s="9">
        <v>-0.5</v>
      </c>
      <c r="U105" s="9">
        <v>0</v>
      </c>
      <c r="V105" s="3"/>
      <c r="W105" s="11" t="s">
        <v>17</v>
      </c>
      <c r="X105" s="1">
        <f>(S105*L104)+(T105*L105)+(U105*L106)</f>
        <v>6.7297084318360817E-3</v>
      </c>
      <c r="Y105" s="176"/>
      <c r="Z105" s="15" t="s">
        <v>34</v>
      </c>
      <c r="AA105" s="15">
        <v>1</v>
      </c>
      <c r="AB105" s="15">
        <f>1/(1+AA105)</f>
        <v>0.5</v>
      </c>
      <c r="AC105" s="15"/>
      <c r="AD105" s="4"/>
      <c r="AE105" s="11" t="s">
        <v>17</v>
      </c>
      <c r="AF105" s="28">
        <v>1</v>
      </c>
      <c r="AG105" s="28">
        <v>0</v>
      </c>
      <c r="AH105" s="28">
        <v>0</v>
      </c>
      <c r="AI105" s="28">
        <v>-1</v>
      </c>
      <c r="AJ105" s="28">
        <v>0</v>
      </c>
      <c r="AK105" s="4"/>
      <c r="AL105" s="11" t="s">
        <v>17</v>
      </c>
      <c r="AM105" s="1">
        <f>(AF105*AC106)+(AG105*AC107)+(AC108*AH105)+(AI105*AC110)+(AC111*AJ105)</f>
        <v>0.16666666666666669</v>
      </c>
      <c r="AN105" s="176"/>
      <c r="AO105" s="15" t="s">
        <v>29</v>
      </c>
      <c r="AP105" s="15">
        <v>1</v>
      </c>
      <c r="AQ105" s="15">
        <f>1/(1+AP105)</f>
        <v>0.5</v>
      </c>
      <c r="AR105" s="15"/>
      <c r="AS105" s="4"/>
      <c r="AT105" s="11" t="s">
        <v>17</v>
      </c>
      <c r="AU105" s="1">
        <f>AR106</f>
        <v>0.5</v>
      </c>
      <c r="AV105" s="36"/>
      <c r="AW105" s="40" t="s">
        <v>63</v>
      </c>
      <c r="AX105" s="40">
        <v>0</v>
      </c>
      <c r="AY105" s="50"/>
    </row>
    <row r="106" spans="1:51" ht="30">
      <c r="A106" s="258"/>
      <c r="B106" s="35" t="s">
        <v>3</v>
      </c>
      <c r="C106" s="37">
        <v>5</v>
      </c>
      <c r="D106" s="37">
        <v>7</v>
      </c>
      <c r="E106" s="2">
        <v>1</v>
      </c>
      <c r="F106" s="170"/>
      <c r="G106" s="35" t="s">
        <v>3</v>
      </c>
      <c r="H106" s="37">
        <f>C106/C107</f>
        <v>0.55555555555555558</v>
      </c>
      <c r="I106" s="37">
        <f>D106/D107</f>
        <v>0.84</v>
      </c>
      <c r="J106" s="38">
        <f>E106/E107</f>
        <v>0.74468085106382975</v>
      </c>
      <c r="K106" s="37">
        <f>SUM(H106:J106)</f>
        <v>2.1402364066193855</v>
      </c>
      <c r="L106" s="2">
        <f>K106/C109</f>
        <v>0.71341213553979521</v>
      </c>
      <c r="M106" s="24"/>
      <c r="N106" s="94"/>
      <c r="O106" s="58" t="s">
        <v>20</v>
      </c>
      <c r="P106" s="56" t="s">
        <v>80</v>
      </c>
      <c r="Q106" s="18"/>
      <c r="R106" s="11" t="s">
        <v>18</v>
      </c>
      <c r="S106" s="9">
        <v>-0.5</v>
      </c>
      <c r="T106" s="9">
        <v>1</v>
      </c>
      <c r="U106" s="9">
        <v>0</v>
      </c>
      <c r="V106" s="19"/>
      <c r="W106" s="11" t="s">
        <v>18</v>
      </c>
      <c r="X106" s="1">
        <f>(S106*L104)+(T106*L105)+(U106*L106)</f>
        <v>0.13656422379826635</v>
      </c>
      <c r="Y106" s="176"/>
      <c r="Z106" s="16" t="s">
        <v>35</v>
      </c>
      <c r="AA106" s="16" t="s">
        <v>44</v>
      </c>
      <c r="AB106" s="16">
        <v>1</v>
      </c>
      <c r="AC106" s="16">
        <f>AB106*AB105</f>
        <v>0.5</v>
      </c>
      <c r="AD106" s="4"/>
      <c r="AE106" s="11" t="s">
        <v>18</v>
      </c>
      <c r="AF106" s="28">
        <v>-1</v>
      </c>
      <c r="AG106" s="28">
        <v>0</v>
      </c>
      <c r="AH106" s="28">
        <v>0</v>
      </c>
      <c r="AI106" s="28">
        <v>1</v>
      </c>
      <c r="AJ106" s="28">
        <v>0</v>
      </c>
      <c r="AK106" s="4"/>
      <c r="AL106" s="11" t="s">
        <v>18</v>
      </c>
      <c r="AM106" s="1">
        <f>(AF106*AC106)+(AG106*AC107)+(AC108*AH106)+(AI106*AC110)+(AC111*AJ106)</f>
        <v>-0.16666666666666669</v>
      </c>
      <c r="AN106" s="176"/>
      <c r="AO106" s="16" t="s">
        <v>45</v>
      </c>
      <c r="AP106" s="16" t="s">
        <v>44</v>
      </c>
      <c r="AQ106" s="16">
        <v>1</v>
      </c>
      <c r="AR106" s="16">
        <f>AQ106*AQ105</f>
        <v>0.5</v>
      </c>
      <c r="AS106" s="4"/>
      <c r="AT106" s="11" t="s">
        <v>18</v>
      </c>
      <c r="AU106" s="1">
        <f>AR107</f>
        <v>0.5</v>
      </c>
      <c r="AV106" s="36"/>
      <c r="AW106" s="40" t="s">
        <v>16</v>
      </c>
      <c r="AX106" s="41">
        <v>0</v>
      </c>
      <c r="AY106" s="50"/>
    </row>
    <row r="107" spans="1:51">
      <c r="A107" s="258"/>
      <c r="B107" s="107" t="s">
        <v>4</v>
      </c>
      <c r="C107" s="39">
        <f>SUM(C104:C106)</f>
        <v>9</v>
      </c>
      <c r="D107" s="39">
        <f>SUM(D104:D106)</f>
        <v>8.3333333333333339</v>
      </c>
      <c r="E107" s="39">
        <f>SUM(E104:E106)</f>
        <v>1.342857142857143</v>
      </c>
      <c r="F107" s="170"/>
      <c r="G107" s="107" t="s">
        <v>4</v>
      </c>
      <c r="H107" s="39">
        <f>SUM(H104:H106)</f>
        <v>1</v>
      </c>
      <c r="I107" s="39">
        <f>SUM(I104:I106)</f>
        <v>1</v>
      </c>
      <c r="J107" s="39">
        <f>SUM(J104:J106)</f>
        <v>1</v>
      </c>
      <c r="K107" s="39">
        <f>SUM(K104:K106)</f>
        <v>3</v>
      </c>
      <c r="L107" s="39">
        <f>SUM(L104:L106)</f>
        <v>1</v>
      </c>
      <c r="M107" s="25"/>
      <c r="N107" s="94"/>
      <c r="O107" s="58" t="s">
        <v>21</v>
      </c>
      <c r="P107" s="56" t="s">
        <v>81</v>
      </c>
      <c r="Q107" s="18"/>
      <c r="R107" s="11" t="s">
        <v>20</v>
      </c>
      <c r="S107" s="9">
        <v>0</v>
      </c>
      <c r="T107" s="9">
        <v>0.5</v>
      </c>
      <c r="U107" s="9">
        <v>0</v>
      </c>
      <c r="V107" s="19"/>
      <c r="W107" s="11" t="s">
        <v>20</v>
      </c>
      <c r="X107" s="1">
        <f>(S107*L104)+(T107*L105)+(U107*L106)</f>
        <v>9.3286052009456263E-2</v>
      </c>
      <c r="Y107" s="176"/>
      <c r="Z107" s="16" t="s">
        <v>36</v>
      </c>
      <c r="AA107" s="16" t="s">
        <v>44</v>
      </c>
      <c r="AB107" s="16">
        <v>1</v>
      </c>
      <c r="AC107" s="16">
        <f>AB107*AB105</f>
        <v>0.5</v>
      </c>
      <c r="AD107" s="4"/>
      <c r="AE107" s="11" t="s">
        <v>20</v>
      </c>
      <c r="AF107" s="28">
        <v>0</v>
      </c>
      <c r="AG107" s="28">
        <v>0</v>
      </c>
      <c r="AH107" s="28">
        <v>0</v>
      </c>
      <c r="AI107" s="28">
        <v>0</v>
      </c>
      <c r="AJ107" s="28">
        <v>0</v>
      </c>
      <c r="AK107" s="4"/>
      <c r="AL107" s="11" t="s">
        <v>20</v>
      </c>
      <c r="AM107" s="1">
        <f>(AF107*AC106)+(AG107*AC107)+(AH107*AC108)+(AI107*AC110)+(AJ107*AC111)</f>
        <v>0</v>
      </c>
      <c r="AN107" s="176"/>
      <c r="AO107" s="16" t="s">
        <v>58</v>
      </c>
      <c r="AP107" s="16" t="s">
        <v>44</v>
      </c>
      <c r="AQ107" s="16">
        <v>1</v>
      </c>
      <c r="AR107" s="16">
        <f>AQ107*AQ105</f>
        <v>0.5</v>
      </c>
      <c r="AS107" s="4"/>
      <c r="AT107" s="11" t="s">
        <v>20</v>
      </c>
      <c r="AU107" s="1">
        <f>AR109</f>
        <v>0.33333333333333331</v>
      </c>
      <c r="AV107" s="36"/>
      <c r="AW107" s="42" t="s">
        <v>17</v>
      </c>
      <c r="AX107" s="42">
        <f>X105+AM105+AU105</f>
        <v>0.67339637509850281</v>
      </c>
      <c r="AY107" s="50"/>
    </row>
    <row r="108" spans="1:51" ht="45">
      <c r="A108" s="258"/>
      <c r="B108" s="54"/>
      <c r="C108" s="54"/>
      <c r="D108" s="54"/>
      <c r="E108" s="54"/>
      <c r="F108" s="54"/>
      <c r="G108" s="54"/>
      <c r="H108" s="54"/>
      <c r="I108" s="54"/>
      <c r="J108" s="54"/>
      <c r="M108" s="47"/>
      <c r="N108" s="94"/>
      <c r="O108" s="58" t="s">
        <v>23</v>
      </c>
      <c r="P108" s="56" t="s">
        <v>83</v>
      </c>
      <c r="Q108" s="4"/>
      <c r="R108" s="11" t="s">
        <v>21</v>
      </c>
      <c r="S108" s="9">
        <v>0</v>
      </c>
      <c r="T108" s="9">
        <v>-0.5</v>
      </c>
      <c r="U108" s="9">
        <v>0</v>
      </c>
      <c r="V108" s="19"/>
      <c r="W108" s="11" t="s">
        <v>21</v>
      </c>
      <c r="X108" s="1">
        <f>(S108*L104)+(T108*L105)+(U108*L106)</f>
        <v>-9.3286052009456263E-2</v>
      </c>
      <c r="Y108" s="176"/>
      <c r="Z108" s="16" t="s">
        <v>37</v>
      </c>
      <c r="AA108" s="16" t="s">
        <v>44</v>
      </c>
      <c r="AB108" s="16">
        <v>1</v>
      </c>
      <c r="AC108" s="16">
        <f>AB108*AB105</f>
        <v>0.5</v>
      </c>
      <c r="AD108" s="4"/>
      <c r="AE108" s="11" t="s">
        <v>21</v>
      </c>
      <c r="AF108" s="28">
        <v>0</v>
      </c>
      <c r="AG108" s="28">
        <v>0</v>
      </c>
      <c r="AH108" s="28">
        <v>0</v>
      </c>
      <c r="AI108" s="28">
        <v>0</v>
      </c>
      <c r="AJ108" s="28">
        <v>0</v>
      </c>
      <c r="AK108" s="4"/>
      <c r="AL108" s="11" t="s">
        <v>21</v>
      </c>
      <c r="AM108" s="1">
        <f>(AF108*AC106)+(AG108*AC107)+(AH108*AC108)+(AI108*AC110)+(AJ108*AC111)</f>
        <v>0</v>
      </c>
      <c r="AN108" s="176"/>
      <c r="AO108" s="15" t="s">
        <v>30</v>
      </c>
      <c r="AP108" s="15">
        <v>2</v>
      </c>
      <c r="AQ108" s="15">
        <f>1/(1+AP108)</f>
        <v>0.33333333333333331</v>
      </c>
      <c r="AR108" s="15"/>
      <c r="AS108" s="4"/>
      <c r="AT108" s="11" t="s">
        <v>21</v>
      </c>
      <c r="AU108" s="1">
        <f>AR110</f>
        <v>0.33333333333333331</v>
      </c>
      <c r="AV108" s="36"/>
      <c r="AW108" s="42" t="s">
        <v>18</v>
      </c>
      <c r="AX108" s="42">
        <f>X106+AM106++AU106</f>
        <v>0.46989755713159964</v>
      </c>
      <c r="AY108" s="50"/>
    </row>
    <row r="109" spans="1:51" ht="30">
      <c r="A109" s="258"/>
      <c r="B109" s="108" t="s">
        <v>6</v>
      </c>
      <c r="C109" s="35">
        <v>3</v>
      </c>
      <c r="D109" s="4"/>
      <c r="E109" s="4"/>
      <c r="F109" s="4"/>
      <c r="G109" s="4"/>
      <c r="H109" s="4"/>
      <c r="I109" s="4"/>
      <c r="J109" s="4"/>
      <c r="M109" s="4"/>
      <c r="N109" s="94"/>
      <c r="O109" s="58" t="s">
        <v>24</v>
      </c>
      <c r="P109" s="56" t="s">
        <v>84</v>
      </c>
      <c r="Q109" s="4"/>
      <c r="R109" s="11" t="s">
        <v>23</v>
      </c>
      <c r="S109" s="9">
        <v>1</v>
      </c>
      <c r="T109" s="9">
        <v>0</v>
      </c>
      <c r="U109" s="9">
        <v>-0.5</v>
      </c>
      <c r="V109" s="19"/>
      <c r="W109" s="11" t="s">
        <v>23</v>
      </c>
      <c r="X109" s="1">
        <f>(S109*L104)+(T109*L105)+(U109*L106)</f>
        <v>-0.25669030732860526</v>
      </c>
      <c r="Y109" s="176"/>
      <c r="Z109" s="31" t="s">
        <v>96</v>
      </c>
      <c r="AA109" s="31">
        <v>2</v>
      </c>
      <c r="AB109" s="31">
        <f>1/(1+AA109)</f>
        <v>0.33333333333333331</v>
      </c>
      <c r="AC109" s="31"/>
      <c r="AD109" s="4"/>
      <c r="AE109" s="11" t="s">
        <v>23</v>
      </c>
      <c r="AF109" s="28">
        <v>1</v>
      </c>
      <c r="AG109" s="28">
        <v>0</v>
      </c>
      <c r="AH109" s="28">
        <v>0</v>
      </c>
      <c r="AI109" s="28">
        <v>-1</v>
      </c>
      <c r="AJ109" s="28">
        <v>0</v>
      </c>
      <c r="AK109" s="4"/>
      <c r="AL109" s="11" t="s">
        <v>23</v>
      </c>
      <c r="AM109" s="1">
        <f>(AC106*AF109)+(AG109*AC107)+(AC108*AH109)+(AI109*AC110)+(AC111*AJ109)</f>
        <v>0.16666666666666669</v>
      </c>
      <c r="AN109" s="176"/>
      <c r="AO109" s="16" t="s">
        <v>59</v>
      </c>
      <c r="AP109" s="16" t="s">
        <v>44</v>
      </c>
      <c r="AQ109" s="16">
        <v>1</v>
      </c>
      <c r="AR109" s="16">
        <f>AQ109*AQ108</f>
        <v>0.33333333333333331</v>
      </c>
      <c r="AS109" s="4"/>
      <c r="AT109" s="11" t="s">
        <v>23</v>
      </c>
      <c r="AU109" s="1">
        <f>AR112</f>
        <v>0.25</v>
      </c>
      <c r="AV109" s="36"/>
      <c r="AW109" s="41" t="s">
        <v>19</v>
      </c>
      <c r="AX109" s="41">
        <v>0</v>
      </c>
      <c r="AY109" s="50"/>
    </row>
    <row r="110" spans="1:51">
      <c r="A110" s="258"/>
      <c r="B110" s="53"/>
      <c r="C110" s="53"/>
      <c r="D110" s="53"/>
      <c r="E110" s="53"/>
      <c r="F110" s="53"/>
      <c r="G110" s="53"/>
      <c r="H110" s="53"/>
      <c r="I110" s="53"/>
      <c r="J110" s="53"/>
      <c r="M110" s="26"/>
      <c r="N110" s="94"/>
      <c r="O110" s="4"/>
      <c r="P110" s="4"/>
      <c r="Q110" s="4"/>
      <c r="R110" s="11" t="s">
        <v>24</v>
      </c>
      <c r="S110" s="9">
        <v>-0.5</v>
      </c>
      <c r="T110" s="9">
        <v>0</v>
      </c>
      <c r="U110" s="9">
        <v>1</v>
      </c>
      <c r="V110" s="19"/>
      <c r="W110" s="11" t="s">
        <v>24</v>
      </c>
      <c r="X110" s="1">
        <f>(S110*L104)+(T110*67)+(U110*L106)</f>
        <v>0.66340425531914904</v>
      </c>
      <c r="Y110" s="176"/>
      <c r="Z110" s="16" t="s">
        <v>97</v>
      </c>
      <c r="AA110" s="16" t="s">
        <v>44</v>
      </c>
      <c r="AB110" s="16">
        <v>1</v>
      </c>
      <c r="AC110" s="16">
        <f>AB110*AB109</f>
        <v>0.33333333333333331</v>
      </c>
      <c r="AD110" s="4"/>
      <c r="AE110" s="11" t="s">
        <v>24</v>
      </c>
      <c r="AF110" s="28">
        <v>-1</v>
      </c>
      <c r="AG110" s="28">
        <v>0</v>
      </c>
      <c r="AH110" s="28">
        <v>0</v>
      </c>
      <c r="AI110" s="28">
        <v>1</v>
      </c>
      <c r="AJ110" s="28">
        <v>0</v>
      </c>
      <c r="AK110" s="4"/>
      <c r="AL110" s="11" t="s">
        <v>24</v>
      </c>
      <c r="AM110" s="1">
        <f>(AC106*AF110)+(AC107*AG110)+(AC108*AH110)+(AI110*AC110)+(AC111*AJ110)</f>
        <v>-0.16666666666666669</v>
      </c>
      <c r="AN110" s="176"/>
      <c r="AO110" s="16" t="s">
        <v>60</v>
      </c>
      <c r="AP110" s="16" t="s">
        <v>44</v>
      </c>
      <c r="AQ110" s="16">
        <v>1</v>
      </c>
      <c r="AR110" s="16">
        <f>AQ110*AQ108</f>
        <v>0.33333333333333331</v>
      </c>
      <c r="AS110" s="4"/>
      <c r="AT110" s="11" t="s">
        <v>24</v>
      </c>
      <c r="AU110" s="1">
        <f>AR113</f>
        <v>0.25</v>
      </c>
      <c r="AV110" s="36"/>
      <c r="AW110" s="42" t="s">
        <v>20</v>
      </c>
      <c r="AX110" s="42">
        <f>X107+AM107+AU107</f>
        <v>0.42661938534278959</v>
      </c>
      <c r="AY110" s="50"/>
    </row>
    <row r="111" spans="1:51">
      <c r="A111" s="258"/>
      <c r="B111" s="183" t="s">
        <v>14</v>
      </c>
      <c r="C111" s="183"/>
      <c r="D111" s="4"/>
      <c r="E111" s="35" t="s">
        <v>38</v>
      </c>
      <c r="F111" s="35" t="s">
        <v>39</v>
      </c>
      <c r="G111" s="35" t="s">
        <v>40</v>
      </c>
      <c r="H111" s="10" t="s">
        <v>41</v>
      </c>
      <c r="I111" s="10" t="s">
        <v>42</v>
      </c>
      <c r="J111" s="4"/>
      <c r="M111" s="4"/>
      <c r="N111" s="94"/>
      <c r="O111" s="156" t="s">
        <v>112</v>
      </c>
      <c r="P111" s="157"/>
      <c r="Q111" s="4"/>
      <c r="R111" s="33"/>
      <c r="S111" s="25"/>
      <c r="T111" s="25"/>
      <c r="U111" s="25"/>
      <c r="V111" s="30"/>
      <c r="W111" s="29"/>
      <c r="X111" s="29"/>
      <c r="Y111" s="176"/>
      <c r="Z111" s="16" t="s">
        <v>98</v>
      </c>
      <c r="AA111" s="16" t="s">
        <v>44</v>
      </c>
      <c r="AB111" s="16">
        <v>1</v>
      </c>
      <c r="AC111" s="16">
        <f>AB111*AB109</f>
        <v>0.33333333333333331</v>
      </c>
      <c r="AD111" s="4"/>
      <c r="AE111" s="29"/>
      <c r="AF111" s="25"/>
      <c r="AG111" s="25"/>
      <c r="AH111" s="25"/>
      <c r="AI111" s="25"/>
      <c r="AJ111" s="25"/>
      <c r="AK111" s="4"/>
      <c r="AL111" s="29"/>
      <c r="AM111" s="29"/>
      <c r="AN111" s="176"/>
      <c r="AO111" s="15" t="s">
        <v>31</v>
      </c>
      <c r="AP111" s="15">
        <v>3</v>
      </c>
      <c r="AQ111" s="15">
        <f>1/(1+AP111)</f>
        <v>0.25</v>
      </c>
      <c r="AR111" s="15"/>
      <c r="AS111" s="4"/>
      <c r="AT111" s="29"/>
      <c r="AU111" s="29"/>
      <c r="AV111" s="46"/>
      <c r="AW111" s="42" t="s">
        <v>21</v>
      </c>
      <c r="AX111" s="42">
        <f>X108+AM108+AU108</f>
        <v>0.24004728132387704</v>
      </c>
      <c r="AY111" s="50"/>
    </row>
    <row r="112" spans="1:51" ht="30">
      <c r="A112" s="258"/>
      <c r="B112" s="108" t="s">
        <v>7</v>
      </c>
      <c r="C112" s="76">
        <f>SUM(L104*C107,L105*D107,L106*E107)</f>
        <v>3.4129199594731512</v>
      </c>
      <c r="D112" s="4"/>
      <c r="E112" s="35">
        <v>1</v>
      </c>
      <c r="F112" s="35">
        <v>3</v>
      </c>
      <c r="G112" s="35">
        <v>5</v>
      </c>
      <c r="H112" s="35">
        <v>7</v>
      </c>
      <c r="I112" s="35">
        <v>9</v>
      </c>
      <c r="J112" s="4"/>
      <c r="M112" s="4"/>
      <c r="N112" s="94"/>
      <c r="O112" s="57" t="s">
        <v>99</v>
      </c>
      <c r="P112" s="56" t="s">
        <v>102</v>
      </c>
      <c r="Q112" s="4"/>
      <c r="R112" s="33"/>
      <c r="S112" s="25"/>
      <c r="T112" s="25"/>
      <c r="U112" s="25"/>
      <c r="V112" s="30"/>
      <c r="W112" s="29"/>
      <c r="X112" s="29"/>
      <c r="Y112" s="176"/>
      <c r="Z112" s="30"/>
      <c r="AA112" s="30"/>
      <c r="AB112" s="30"/>
      <c r="AC112" s="30"/>
      <c r="AD112" s="4"/>
      <c r="AE112" s="29"/>
      <c r="AF112" s="25"/>
      <c r="AG112" s="25"/>
      <c r="AH112" s="25"/>
      <c r="AI112" s="25"/>
      <c r="AJ112" s="25"/>
      <c r="AK112" s="4"/>
      <c r="AL112" s="156" t="s">
        <v>115</v>
      </c>
      <c r="AM112" s="157"/>
      <c r="AN112" s="176"/>
      <c r="AO112" s="16" t="s">
        <v>61</v>
      </c>
      <c r="AP112" s="16" t="s">
        <v>44</v>
      </c>
      <c r="AQ112" s="16">
        <v>1</v>
      </c>
      <c r="AR112" s="16">
        <f>AQ112*AQ111</f>
        <v>0.25</v>
      </c>
      <c r="AS112" s="4"/>
      <c r="AT112" s="29"/>
      <c r="AU112" s="29"/>
      <c r="AV112" s="46"/>
      <c r="AW112" s="41" t="s">
        <v>22</v>
      </c>
      <c r="AX112" s="41">
        <v>0</v>
      </c>
      <c r="AY112" s="50"/>
    </row>
    <row r="113" spans="1:51" ht="30">
      <c r="A113" s="258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26"/>
      <c r="N113" s="94"/>
      <c r="O113" s="57" t="s">
        <v>100</v>
      </c>
      <c r="P113" s="56" t="s">
        <v>103</v>
      </c>
      <c r="Q113" s="4"/>
      <c r="R113" s="4"/>
      <c r="S113" s="18"/>
      <c r="T113" s="18"/>
      <c r="U113" s="18"/>
      <c r="V113" s="19"/>
      <c r="W113" s="4"/>
      <c r="X113" s="4"/>
      <c r="Y113" s="176"/>
      <c r="Z113" s="30"/>
      <c r="AA113" s="30"/>
      <c r="AB113" s="30"/>
      <c r="AC113" s="30"/>
      <c r="AD113" s="4"/>
      <c r="AE113" s="29"/>
      <c r="AF113" s="25"/>
      <c r="AG113" s="25"/>
      <c r="AH113" s="25"/>
      <c r="AI113" s="25"/>
      <c r="AJ113" s="25"/>
      <c r="AK113" s="4"/>
      <c r="AL113" s="58" t="s">
        <v>34</v>
      </c>
      <c r="AM113" s="56" t="s">
        <v>87</v>
      </c>
      <c r="AN113" s="176"/>
      <c r="AO113" s="16" t="s">
        <v>62</v>
      </c>
      <c r="AP113" s="16" t="s">
        <v>44</v>
      </c>
      <c r="AQ113" s="16">
        <v>1</v>
      </c>
      <c r="AR113" s="16">
        <f>AQ113*AQ111</f>
        <v>0.25</v>
      </c>
      <c r="AS113" s="4"/>
      <c r="AT113" s="29"/>
      <c r="AU113" s="29"/>
      <c r="AV113" s="46"/>
      <c r="AW113" s="42" t="s">
        <v>23</v>
      </c>
      <c r="AX113" s="42">
        <f>X109+AM109+AU109</f>
        <v>0.15997635933806142</v>
      </c>
      <c r="AY113" s="50"/>
    </row>
    <row r="114" spans="1:51" ht="30">
      <c r="A114" s="258"/>
      <c r="B114" s="185" t="s">
        <v>11</v>
      </c>
      <c r="C114" s="186"/>
      <c r="D114" s="6" t="s">
        <v>12</v>
      </c>
      <c r="E114" s="6">
        <v>1</v>
      </c>
      <c r="F114" s="6">
        <v>2</v>
      </c>
      <c r="G114" s="6">
        <v>3</v>
      </c>
      <c r="H114" s="6">
        <v>4</v>
      </c>
      <c r="I114" s="6">
        <v>5</v>
      </c>
      <c r="J114" s="6">
        <v>6</v>
      </c>
      <c r="K114" s="6">
        <v>7</v>
      </c>
      <c r="L114" s="6">
        <v>9</v>
      </c>
      <c r="M114" s="6">
        <v>10</v>
      </c>
      <c r="N114" s="94"/>
      <c r="O114" s="57" t="s">
        <v>101</v>
      </c>
      <c r="P114" s="56" t="s">
        <v>104</v>
      </c>
      <c r="Q114" s="4"/>
      <c r="R114" s="4"/>
      <c r="S114" s="18"/>
      <c r="T114" s="18"/>
      <c r="U114" s="18"/>
      <c r="V114" s="4"/>
      <c r="W114" s="4"/>
      <c r="X114" s="4"/>
      <c r="Y114" s="176"/>
      <c r="AB114" s="30"/>
      <c r="AC114" s="30"/>
      <c r="AD114" s="4"/>
      <c r="AE114" s="29"/>
      <c r="AF114" s="25"/>
      <c r="AG114" s="25"/>
      <c r="AH114" s="25"/>
      <c r="AI114" s="25"/>
      <c r="AJ114" s="25"/>
      <c r="AK114" s="4"/>
      <c r="AL114" s="109" t="s">
        <v>35</v>
      </c>
      <c r="AM114" s="84" t="s">
        <v>88</v>
      </c>
      <c r="AN114" s="176"/>
      <c r="AO114" s="19"/>
      <c r="AP114" s="19"/>
      <c r="AQ114" s="19"/>
      <c r="AR114" s="19"/>
      <c r="AS114" s="4"/>
      <c r="AT114" s="29"/>
      <c r="AU114" s="29"/>
      <c r="AV114" s="46"/>
      <c r="AW114" s="42" t="s">
        <v>24</v>
      </c>
      <c r="AX114" s="42">
        <f>X110+AM110+AU110</f>
        <v>0.7467375886524823</v>
      </c>
      <c r="AY114" s="50"/>
    </row>
    <row r="115" spans="1:51">
      <c r="A115" s="258"/>
      <c r="B115" s="187"/>
      <c r="C115" s="188"/>
      <c r="D115" s="6" t="s">
        <v>13</v>
      </c>
      <c r="E115" s="35">
        <v>0</v>
      </c>
      <c r="F115" s="35">
        <v>0</v>
      </c>
      <c r="G115" s="35">
        <v>0.57999999999999996</v>
      </c>
      <c r="H115" s="35">
        <v>0.9</v>
      </c>
      <c r="I115" s="35">
        <v>1.1200000000000001</v>
      </c>
      <c r="J115" s="35">
        <v>1.24</v>
      </c>
      <c r="K115" s="35">
        <v>1.32</v>
      </c>
      <c r="L115" s="35">
        <v>1.46</v>
      </c>
      <c r="M115" s="35">
        <v>1.49</v>
      </c>
      <c r="N115" s="94"/>
      <c r="Q115" s="4"/>
      <c r="R115" s="4"/>
      <c r="S115" s="18"/>
      <c r="T115" s="18"/>
      <c r="U115" s="18"/>
      <c r="V115" s="4"/>
      <c r="W115" s="4"/>
      <c r="X115" s="4"/>
      <c r="Y115" s="176"/>
      <c r="AB115" s="30"/>
      <c r="AC115" s="30"/>
      <c r="AD115" s="4"/>
      <c r="AE115" s="29"/>
      <c r="AF115" s="25"/>
      <c r="AG115" s="25"/>
      <c r="AH115" s="25"/>
      <c r="AI115" s="25"/>
      <c r="AJ115" s="25"/>
      <c r="AK115" s="4"/>
      <c r="AL115" s="109" t="s">
        <v>36</v>
      </c>
      <c r="AM115" s="84" t="s">
        <v>89</v>
      </c>
      <c r="AN115" s="176"/>
      <c r="AO115" s="30"/>
      <c r="AP115" s="30"/>
      <c r="AQ115" s="30"/>
      <c r="AR115" s="30"/>
      <c r="AS115" s="4"/>
      <c r="AT115" s="29"/>
      <c r="AU115" s="29"/>
      <c r="AV115" s="46"/>
      <c r="AW115" s="41" t="s">
        <v>25</v>
      </c>
      <c r="AX115" s="41">
        <v>0</v>
      </c>
      <c r="AY115" s="50"/>
    </row>
    <row r="116" spans="1:51">
      <c r="A116" s="258"/>
      <c r="B116" s="189" t="s">
        <v>9</v>
      </c>
      <c r="C116" s="190"/>
      <c r="D116" s="7">
        <v>0.57999999999999996</v>
      </c>
      <c r="E116" s="191"/>
      <c r="F116" s="192"/>
      <c r="G116" s="192"/>
      <c r="H116" s="192"/>
      <c r="I116" s="192"/>
      <c r="J116" s="192"/>
      <c r="K116" s="48"/>
      <c r="L116" s="48"/>
      <c r="M116" s="48"/>
      <c r="N116" s="94"/>
      <c r="Q116" s="4"/>
      <c r="R116" s="4"/>
      <c r="S116" s="18"/>
      <c r="T116" s="18"/>
      <c r="U116" s="18"/>
      <c r="V116" s="4"/>
      <c r="W116" s="4"/>
      <c r="X116" s="4"/>
      <c r="Y116" s="176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109" t="s">
        <v>37</v>
      </c>
      <c r="AM116" s="84" t="s">
        <v>90</v>
      </c>
      <c r="AN116" s="176"/>
      <c r="AO116" s="156" t="s">
        <v>113</v>
      </c>
      <c r="AP116" s="157"/>
      <c r="AQ116" s="4"/>
      <c r="AR116" s="4"/>
      <c r="AS116" s="4"/>
      <c r="AT116" s="4"/>
      <c r="AU116" s="4"/>
      <c r="AV116" s="46"/>
      <c r="AW116" s="4"/>
      <c r="AX116" s="4"/>
      <c r="AY116" s="50"/>
    </row>
    <row r="117" spans="1:51" ht="30">
      <c r="A117" s="258"/>
      <c r="B117" s="52"/>
      <c r="C117" s="52"/>
      <c r="D117" s="52"/>
      <c r="E117" s="52"/>
      <c r="H117" s="52"/>
      <c r="I117" s="52"/>
      <c r="J117" s="52"/>
      <c r="K117" s="52"/>
      <c r="L117" s="52"/>
      <c r="M117" s="47"/>
      <c r="N117" s="94"/>
      <c r="Q117" s="4"/>
      <c r="R117" s="4"/>
      <c r="S117" s="18"/>
      <c r="T117" s="18"/>
      <c r="U117" s="18"/>
      <c r="V117" s="4"/>
      <c r="W117" s="4"/>
      <c r="X117" s="4"/>
      <c r="Y117" s="176"/>
      <c r="Z117" s="4"/>
      <c r="AC117" s="4"/>
      <c r="AD117" s="4"/>
      <c r="AE117" s="4"/>
      <c r="AF117" s="4"/>
      <c r="AG117" s="4"/>
      <c r="AH117" s="4"/>
      <c r="AI117" s="4"/>
      <c r="AJ117" s="4"/>
      <c r="AK117" s="4"/>
      <c r="AL117" s="58" t="s">
        <v>96</v>
      </c>
      <c r="AM117" s="56" t="s">
        <v>91</v>
      </c>
      <c r="AN117" s="176"/>
      <c r="AO117" s="44" t="s">
        <v>29</v>
      </c>
      <c r="AP117" s="44" t="s">
        <v>76</v>
      </c>
      <c r="AQ117" s="4"/>
      <c r="AR117" s="4"/>
      <c r="AS117" s="4"/>
      <c r="AT117" s="4"/>
      <c r="AU117" s="4"/>
      <c r="AV117" s="46"/>
      <c r="AW117" s="4"/>
      <c r="AX117" s="4"/>
      <c r="AY117" s="50"/>
    </row>
    <row r="118" spans="1:51" ht="30">
      <c r="A118" s="258"/>
      <c r="B118" s="161" t="s">
        <v>15</v>
      </c>
      <c r="C118" s="161"/>
      <c r="D118" s="161"/>
      <c r="E118" s="4"/>
      <c r="H118" s="4"/>
      <c r="I118" s="4"/>
      <c r="J118" s="4"/>
      <c r="K118" s="4"/>
      <c r="L118" s="4"/>
      <c r="M118" s="4"/>
      <c r="N118" s="94"/>
      <c r="Q118" s="4"/>
      <c r="R118" s="4"/>
      <c r="S118" s="18"/>
      <c r="T118" s="18"/>
      <c r="U118" s="18"/>
      <c r="V118" s="4"/>
      <c r="W118" s="4"/>
      <c r="X118" s="4"/>
      <c r="Y118" s="176"/>
      <c r="Z118" s="227" t="s">
        <v>182</v>
      </c>
      <c r="AA118" s="228"/>
      <c r="AC118" s="4"/>
      <c r="AD118" s="4"/>
      <c r="AE118" s="4"/>
      <c r="AF118" s="4"/>
      <c r="AG118" s="4"/>
      <c r="AH118" s="4"/>
      <c r="AI118" s="4"/>
      <c r="AJ118" s="4"/>
      <c r="AK118" s="4"/>
      <c r="AL118" s="109" t="s">
        <v>97</v>
      </c>
      <c r="AM118" s="84" t="s">
        <v>92</v>
      </c>
      <c r="AN118" s="176"/>
      <c r="AO118" s="44" t="s">
        <v>30</v>
      </c>
      <c r="AP118" s="44" t="s">
        <v>79</v>
      </c>
      <c r="AQ118" s="4"/>
      <c r="AR118" s="4"/>
      <c r="AS118" s="4"/>
      <c r="AT118" s="4"/>
      <c r="AU118" s="4"/>
      <c r="AV118" s="46"/>
      <c r="AW118" s="4"/>
      <c r="AX118" s="4"/>
      <c r="AY118" s="50"/>
    </row>
    <row r="119" spans="1:51" ht="30">
      <c r="A119" s="258"/>
      <c r="B119" s="5" t="s">
        <v>10</v>
      </c>
      <c r="C119" s="8">
        <f>(C112-3)/3</f>
        <v>0.13763998649105039</v>
      </c>
      <c r="D119" s="77">
        <f>C119*100</f>
        <v>13.763998649105039</v>
      </c>
      <c r="E119" s="4"/>
      <c r="H119" s="4"/>
      <c r="I119" s="4"/>
      <c r="J119" s="4"/>
      <c r="K119" s="4"/>
      <c r="L119" s="4"/>
      <c r="M119" s="4"/>
      <c r="N119" s="94"/>
      <c r="Q119" s="4"/>
      <c r="R119" s="4"/>
      <c r="S119" s="18"/>
      <c r="T119" s="18"/>
      <c r="U119" s="18"/>
      <c r="V119" s="4"/>
      <c r="W119" s="4"/>
      <c r="X119" s="4"/>
      <c r="Y119" s="176"/>
      <c r="Z119" s="225" t="s">
        <v>208</v>
      </c>
      <c r="AA119" s="226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109" t="s">
        <v>98</v>
      </c>
      <c r="AM119" s="84" t="s">
        <v>93</v>
      </c>
      <c r="AN119" s="176"/>
      <c r="AO119" s="44" t="s">
        <v>31</v>
      </c>
      <c r="AP119" s="44" t="s">
        <v>82</v>
      </c>
      <c r="AQ119" s="4"/>
      <c r="AR119" s="4"/>
      <c r="AS119" s="4"/>
      <c r="AT119" s="4"/>
      <c r="AU119" s="4"/>
      <c r="AV119" s="46"/>
      <c r="AW119" s="4"/>
      <c r="AX119" s="4"/>
      <c r="AY119" s="50"/>
    </row>
    <row r="120" spans="1:51">
      <c r="A120" s="259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06"/>
      <c r="N120" s="49"/>
      <c r="O120" s="106"/>
      <c r="P120" s="106"/>
      <c r="Q120" s="106"/>
      <c r="R120" s="106"/>
      <c r="S120" s="79"/>
      <c r="T120" s="79"/>
      <c r="U120" s="79"/>
      <c r="V120" s="106"/>
      <c r="W120" s="106"/>
      <c r="X120" s="106"/>
      <c r="Y120" s="177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51"/>
    </row>
  </sheetData>
  <mergeCells count="169">
    <mergeCell ref="AO3:AR3"/>
    <mergeCell ref="AT3:AU3"/>
    <mergeCell ref="AW3:AX3"/>
    <mergeCell ref="AB4:AC4"/>
    <mergeCell ref="AQ4:AR4"/>
    <mergeCell ref="AO16:AP16"/>
    <mergeCell ref="A1:AY1"/>
    <mergeCell ref="A2:A20"/>
    <mergeCell ref="B2:AY2"/>
    <mergeCell ref="F3:F7"/>
    <mergeCell ref="O3:P3"/>
    <mergeCell ref="R3:U3"/>
    <mergeCell ref="W3:X3"/>
    <mergeCell ref="Y3:Y20"/>
    <mergeCell ref="Z3:AC3"/>
    <mergeCell ref="AE3:AJ3"/>
    <mergeCell ref="B11:C11"/>
    <mergeCell ref="O11:P11"/>
    <mergeCell ref="AL12:AM12"/>
    <mergeCell ref="B13:L13"/>
    <mergeCell ref="B14:C15"/>
    <mergeCell ref="B16:C16"/>
    <mergeCell ref="E16:J16"/>
    <mergeCell ref="AL3:AM3"/>
    <mergeCell ref="AN3:AN19"/>
    <mergeCell ref="B18:D18"/>
    <mergeCell ref="Z18:AA18"/>
    <mergeCell ref="Z19:AA19"/>
    <mergeCell ref="B20:L20"/>
    <mergeCell ref="A22:A40"/>
    <mergeCell ref="B22:AY22"/>
    <mergeCell ref="F23:F27"/>
    <mergeCell ref="O23:P23"/>
    <mergeCell ref="R23:U23"/>
    <mergeCell ref="W23:X23"/>
    <mergeCell ref="B33:L33"/>
    <mergeCell ref="B34:C35"/>
    <mergeCell ref="B36:C36"/>
    <mergeCell ref="E36:J36"/>
    <mergeCell ref="AO36:AP36"/>
    <mergeCell ref="B38:D38"/>
    <mergeCell ref="Z38:AA38"/>
    <mergeCell ref="AT23:AU23"/>
    <mergeCell ref="AW23:AX23"/>
    <mergeCell ref="AB24:AC24"/>
    <mergeCell ref="AQ24:AR24"/>
    <mergeCell ref="B31:C31"/>
    <mergeCell ref="O31:P31"/>
    <mergeCell ref="Y23:Y40"/>
    <mergeCell ref="Z23:AC23"/>
    <mergeCell ref="AE23:AJ23"/>
    <mergeCell ref="AL23:AM23"/>
    <mergeCell ref="AN23:AN39"/>
    <mergeCell ref="AO23:AR23"/>
    <mergeCell ref="AL32:AM32"/>
    <mergeCell ref="Z39:AA39"/>
    <mergeCell ref="AO43:AR43"/>
    <mergeCell ref="AT43:AU43"/>
    <mergeCell ref="AW43:AX43"/>
    <mergeCell ref="AB44:AC44"/>
    <mergeCell ref="AQ44:AR44"/>
    <mergeCell ref="AO56:AP56"/>
    <mergeCell ref="B40:L40"/>
    <mergeCell ref="A42:A60"/>
    <mergeCell ref="B42:AY42"/>
    <mergeCell ref="F43:F47"/>
    <mergeCell ref="O43:P43"/>
    <mergeCell ref="R43:U43"/>
    <mergeCell ref="W43:X43"/>
    <mergeCell ref="Y43:Y60"/>
    <mergeCell ref="Z43:AC43"/>
    <mergeCell ref="AE43:AJ43"/>
    <mergeCell ref="B51:C51"/>
    <mergeCell ref="O51:P51"/>
    <mergeCell ref="AL52:AM52"/>
    <mergeCell ref="B53:L53"/>
    <mergeCell ref="B54:C55"/>
    <mergeCell ref="B56:C56"/>
    <mergeCell ref="E56:J56"/>
    <mergeCell ref="AL43:AM43"/>
    <mergeCell ref="AN43:AN59"/>
    <mergeCell ref="B58:D58"/>
    <mergeCell ref="Z58:AA58"/>
    <mergeCell ref="Z59:AA59"/>
    <mergeCell ref="B60:L60"/>
    <mergeCell ref="A62:A80"/>
    <mergeCell ref="B62:AY62"/>
    <mergeCell ref="F63:F67"/>
    <mergeCell ref="O63:P63"/>
    <mergeCell ref="R63:U63"/>
    <mergeCell ref="W63:X63"/>
    <mergeCell ref="B73:L73"/>
    <mergeCell ref="B74:C75"/>
    <mergeCell ref="B76:C76"/>
    <mergeCell ref="E76:J76"/>
    <mergeCell ref="AO76:AP76"/>
    <mergeCell ref="B78:D78"/>
    <mergeCell ref="Z78:AA78"/>
    <mergeCell ref="AT63:AU63"/>
    <mergeCell ref="AW63:AX63"/>
    <mergeCell ref="AB64:AC64"/>
    <mergeCell ref="AQ64:AR64"/>
    <mergeCell ref="B71:C71"/>
    <mergeCell ref="O71:P71"/>
    <mergeCell ref="Y63:Y80"/>
    <mergeCell ref="Z63:AC63"/>
    <mergeCell ref="AE63:AJ63"/>
    <mergeCell ref="AL63:AM63"/>
    <mergeCell ref="AN63:AN79"/>
    <mergeCell ref="AO63:AR63"/>
    <mergeCell ref="AL72:AM72"/>
    <mergeCell ref="Z79:AA79"/>
    <mergeCell ref="AO83:AR83"/>
    <mergeCell ref="AT83:AU83"/>
    <mergeCell ref="AW83:AX83"/>
    <mergeCell ref="AB84:AC84"/>
    <mergeCell ref="AQ84:AR84"/>
    <mergeCell ref="AO96:AP96"/>
    <mergeCell ref="B80:L80"/>
    <mergeCell ref="A82:A100"/>
    <mergeCell ref="B82:AY82"/>
    <mergeCell ref="F83:F87"/>
    <mergeCell ref="O83:P83"/>
    <mergeCell ref="R83:U83"/>
    <mergeCell ref="W83:X83"/>
    <mergeCell ref="Y83:Y100"/>
    <mergeCell ref="Z83:AC83"/>
    <mergeCell ref="AE83:AJ83"/>
    <mergeCell ref="B91:C91"/>
    <mergeCell ref="O91:P91"/>
    <mergeCell ref="AL92:AM92"/>
    <mergeCell ref="B93:L93"/>
    <mergeCell ref="B94:C95"/>
    <mergeCell ref="B96:C96"/>
    <mergeCell ref="E96:J96"/>
    <mergeCell ref="AL83:AM83"/>
    <mergeCell ref="AN83:AN99"/>
    <mergeCell ref="B98:D98"/>
    <mergeCell ref="A102:A120"/>
    <mergeCell ref="B102:AY102"/>
    <mergeCell ref="F103:F107"/>
    <mergeCell ref="O103:P103"/>
    <mergeCell ref="R103:U103"/>
    <mergeCell ref="W103:X103"/>
    <mergeCell ref="AW103:AX103"/>
    <mergeCell ref="AB104:AC104"/>
    <mergeCell ref="AQ104:AR104"/>
    <mergeCell ref="B111:C111"/>
    <mergeCell ref="O111:P111"/>
    <mergeCell ref="Y103:Y120"/>
    <mergeCell ref="Z103:AC103"/>
    <mergeCell ref="AE103:AJ103"/>
    <mergeCell ref="AL103:AM103"/>
    <mergeCell ref="AN103:AN119"/>
    <mergeCell ref="AO103:AR103"/>
    <mergeCell ref="AL112:AM112"/>
    <mergeCell ref="Z119:AA119"/>
    <mergeCell ref="B120:L120"/>
    <mergeCell ref="B113:L113"/>
    <mergeCell ref="B114:C115"/>
    <mergeCell ref="B116:C116"/>
    <mergeCell ref="E116:J116"/>
    <mergeCell ref="AO116:AP116"/>
    <mergeCell ref="B118:D118"/>
    <mergeCell ref="Z118:AA118"/>
    <mergeCell ref="AT103:AU103"/>
    <mergeCell ref="Z98:AA98"/>
    <mergeCell ref="Z99:AA99"/>
    <mergeCell ref="B100:L10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7" sqref="E17"/>
    </sheetView>
  </sheetViews>
  <sheetFormatPr baseColWidth="10" defaultRowHeight="15" x14ac:dyDescent="0"/>
  <sheetData>
    <row r="1" spans="1:7">
      <c r="A1" s="234" t="s">
        <v>128</v>
      </c>
      <c r="B1" s="234" t="s">
        <v>114</v>
      </c>
      <c r="C1" s="234"/>
      <c r="D1" s="234"/>
      <c r="E1" s="234"/>
      <c r="F1" s="234"/>
      <c r="G1" s="234"/>
    </row>
    <row r="2" spans="1:7">
      <c r="A2" s="234"/>
      <c r="B2" s="236" t="s">
        <v>76</v>
      </c>
      <c r="C2" s="236"/>
      <c r="D2" s="236" t="s">
        <v>79</v>
      </c>
      <c r="E2" s="236"/>
      <c r="F2" s="236" t="s">
        <v>82</v>
      </c>
      <c r="G2" s="236"/>
    </row>
    <row r="3" spans="1:7" ht="60">
      <c r="A3" s="6" t="s">
        <v>57</v>
      </c>
      <c r="B3" s="105" t="s">
        <v>143</v>
      </c>
      <c r="C3" s="105" t="s">
        <v>144</v>
      </c>
      <c r="D3" s="105" t="s">
        <v>145</v>
      </c>
      <c r="E3" s="105" t="s">
        <v>146</v>
      </c>
      <c r="F3" s="105" t="s">
        <v>154</v>
      </c>
      <c r="G3" s="105" t="s">
        <v>155</v>
      </c>
    </row>
    <row r="4" spans="1:7">
      <c r="A4" s="35" t="s">
        <v>131</v>
      </c>
      <c r="B4" s="37"/>
      <c r="C4" s="37" t="s">
        <v>121</v>
      </c>
      <c r="D4" s="37" t="s">
        <v>121</v>
      </c>
      <c r="E4" s="37"/>
      <c r="F4" s="37" t="s">
        <v>121</v>
      </c>
      <c r="G4" s="37"/>
    </row>
    <row r="5" spans="1:7">
      <c r="A5" s="35" t="s">
        <v>129</v>
      </c>
      <c r="B5" s="37" t="s">
        <v>121</v>
      </c>
      <c r="C5" s="37"/>
      <c r="D5" s="37" t="s">
        <v>121</v>
      </c>
      <c r="E5" s="37"/>
      <c r="F5" s="37" t="s">
        <v>121</v>
      </c>
      <c r="G5" s="37"/>
    </row>
    <row r="6" spans="1:7">
      <c r="A6" s="35" t="s">
        <v>130</v>
      </c>
      <c r="B6" s="37"/>
      <c r="C6" s="37" t="s">
        <v>121</v>
      </c>
      <c r="D6" s="37" t="s">
        <v>121</v>
      </c>
      <c r="E6" s="37"/>
      <c r="F6" s="37" t="s">
        <v>121</v>
      </c>
      <c r="G6" s="37"/>
    </row>
    <row r="7" spans="1:7">
      <c r="A7" s="35" t="s">
        <v>132</v>
      </c>
      <c r="B7" s="37"/>
      <c r="C7" s="37" t="s">
        <v>121</v>
      </c>
      <c r="D7" s="37" t="s">
        <v>121</v>
      </c>
      <c r="E7" s="37"/>
      <c r="F7" s="37" t="s">
        <v>121</v>
      </c>
      <c r="G7" s="37"/>
    </row>
    <row r="8" spans="1:7">
      <c r="A8" s="35" t="s">
        <v>133</v>
      </c>
      <c r="B8" s="37"/>
      <c r="C8" s="37" t="s">
        <v>121</v>
      </c>
      <c r="D8" s="37" t="s">
        <v>121</v>
      </c>
      <c r="E8" s="37"/>
      <c r="F8" s="37"/>
      <c r="G8" s="37" t="s">
        <v>121</v>
      </c>
    </row>
    <row r="9" spans="1:7">
      <c r="A9" s="81" t="s">
        <v>134</v>
      </c>
      <c r="B9" s="37"/>
      <c r="C9" s="37" t="s">
        <v>121</v>
      </c>
      <c r="D9" s="37" t="s">
        <v>121</v>
      </c>
      <c r="E9" s="37"/>
      <c r="F9" s="37"/>
      <c r="G9" s="37" t="s">
        <v>121</v>
      </c>
    </row>
    <row r="10" spans="1:7">
      <c r="G10" s="78"/>
    </row>
    <row r="11" spans="1:7">
      <c r="A11" s="243" t="s">
        <v>128</v>
      </c>
      <c r="B11" s="245" t="s">
        <v>127</v>
      </c>
      <c r="C11" s="246"/>
      <c r="D11" s="246"/>
      <c r="E11" s="246"/>
      <c r="F11" s="246"/>
      <c r="G11" s="247"/>
    </row>
    <row r="12" spans="1:7">
      <c r="A12" s="244"/>
      <c r="B12" s="248"/>
      <c r="C12" s="249"/>
      <c r="D12" s="249"/>
      <c r="E12" s="249"/>
      <c r="F12" s="249"/>
      <c r="G12" s="250"/>
    </row>
    <row r="13" spans="1:7">
      <c r="A13" s="105" t="s">
        <v>57</v>
      </c>
      <c r="B13" s="251"/>
      <c r="C13" s="252"/>
      <c r="D13" s="252"/>
      <c r="E13" s="252"/>
      <c r="F13" s="252"/>
      <c r="G13" s="253"/>
    </row>
    <row r="14" spans="1:7">
      <c r="A14" s="108" t="s">
        <v>131</v>
      </c>
      <c r="B14" s="239" t="s">
        <v>142</v>
      </c>
      <c r="C14" s="240"/>
      <c r="D14" s="241"/>
      <c r="E14" s="11" t="s">
        <v>322</v>
      </c>
      <c r="F14" s="11" t="s">
        <v>201</v>
      </c>
      <c r="G14" s="9" t="s">
        <v>207</v>
      </c>
    </row>
    <row r="15" spans="1:7">
      <c r="A15" s="108" t="s">
        <v>129</v>
      </c>
      <c r="B15" s="239" t="s">
        <v>142</v>
      </c>
      <c r="C15" s="240"/>
      <c r="D15" s="241"/>
      <c r="E15" s="11" t="s">
        <v>322</v>
      </c>
      <c r="F15" s="40" t="s">
        <v>202</v>
      </c>
      <c r="G15" s="9" t="s">
        <v>207</v>
      </c>
    </row>
    <row r="16" spans="1:7">
      <c r="A16" s="108" t="s">
        <v>130</v>
      </c>
      <c r="B16" s="239" t="s">
        <v>142</v>
      </c>
      <c r="C16" s="240"/>
      <c r="D16" s="241"/>
      <c r="E16" s="11" t="s">
        <v>322</v>
      </c>
      <c r="F16" s="40" t="s">
        <v>203</v>
      </c>
      <c r="G16" s="9" t="s">
        <v>207</v>
      </c>
    </row>
    <row r="17" spans="1:7">
      <c r="A17" s="108" t="s">
        <v>132</v>
      </c>
      <c r="B17" s="239" t="s">
        <v>142</v>
      </c>
      <c r="C17" s="240"/>
      <c r="D17" s="241"/>
      <c r="E17" s="11" t="s">
        <v>322</v>
      </c>
      <c r="F17" s="40" t="s">
        <v>204</v>
      </c>
      <c r="G17" s="9" t="s">
        <v>207</v>
      </c>
    </row>
    <row r="18" spans="1:7">
      <c r="A18" s="108" t="s">
        <v>133</v>
      </c>
      <c r="B18" s="239" t="s">
        <v>142</v>
      </c>
      <c r="C18" s="240"/>
      <c r="D18" s="241"/>
      <c r="E18" s="11" t="s">
        <v>322</v>
      </c>
      <c r="F18" s="40" t="s">
        <v>205</v>
      </c>
      <c r="G18" s="9" t="s">
        <v>207</v>
      </c>
    </row>
    <row r="19" spans="1:7">
      <c r="A19" s="108" t="s">
        <v>134</v>
      </c>
      <c r="B19" s="239" t="s">
        <v>142</v>
      </c>
      <c r="C19" s="240"/>
      <c r="D19" s="241"/>
      <c r="E19" s="11" t="s">
        <v>322</v>
      </c>
      <c r="F19" s="40" t="s">
        <v>206</v>
      </c>
      <c r="G19" s="9" t="s">
        <v>207</v>
      </c>
    </row>
  </sheetData>
  <mergeCells count="13">
    <mergeCell ref="A1:A2"/>
    <mergeCell ref="B1:G1"/>
    <mergeCell ref="B2:C2"/>
    <mergeCell ref="D2:E2"/>
    <mergeCell ref="F2:G2"/>
    <mergeCell ref="B19:D19"/>
    <mergeCell ref="B16:D16"/>
    <mergeCell ref="B17:D17"/>
    <mergeCell ref="B18:D18"/>
    <mergeCell ref="A11:A12"/>
    <mergeCell ref="B11:G13"/>
    <mergeCell ref="B14:D14"/>
    <mergeCell ref="B15:D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0"/>
  <sheetViews>
    <sheetView topLeftCell="AP101" workbookViewId="0">
      <selection activeCell="AX114" sqref="AX114"/>
    </sheetView>
  </sheetViews>
  <sheetFormatPr baseColWidth="10" defaultRowHeight="15" x14ac:dyDescent="0"/>
  <sheetData>
    <row r="1" spans="1:51" ht="25">
      <c r="A1" s="231" t="s">
        <v>338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3"/>
    </row>
    <row r="2" spans="1:51" ht="20">
      <c r="A2" s="257"/>
      <c r="B2" s="168" t="s">
        <v>137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9"/>
    </row>
    <row r="3" spans="1:51" ht="20">
      <c r="A3" s="258"/>
      <c r="B3" s="35" t="s">
        <v>0</v>
      </c>
      <c r="C3" s="35" t="s">
        <v>1</v>
      </c>
      <c r="D3" s="35" t="s">
        <v>2</v>
      </c>
      <c r="E3" s="35" t="s">
        <v>3</v>
      </c>
      <c r="F3" s="170" t="s">
        <v>8</v>
      </c>
      <c r="G3" s="35" t="s">
        <v>0</v>
      </c>
      <c r="H3" s="35" t="s">
        <v>1</v>
      </c>
      <c r="I3" s="35" t="s">
        <v>2</v>
      </c>
      <c r="J3" s="35" t="s">
        <v>3</v>
      </c>
      <c r="K3" s="35" t="s">
        <v>4</v>
      </c>
      <c r="L3" s="10" t="s">
        <v>5</v>
      </c>
      <c r="M3" s="23"/>
      <c r="N3" s="94"/>
      <c r="O3" s="156" t="s">
        <v>114</v>
      </c>
      <c r="P3" s="157"/>
      <c r="Q3" s="3"/>
      <c r="R3" s="171" t="s">
        <v>46</v>
      </c>
      <c r="S3" s="172"/>
      <c r="T3" s="172"/>
      <c r="U3" s="173"/>
      <c r="V3" s="3"/>
      <c r="W3" s="174" t="s">
        <v>52</v>
      </c>
      <c r="X3" s="175"/>
      <c r="Y3" s="176"/>
      <c r="Z3" s="178" t="s">
        <v>48</v>
      </c>
      <c r="AA3" s="179"/>
      <c r="AB3" s="179"/>
      <c r="AC3" s="180"/>
      <c r="AD3" s="3"/>
      <c r="AE3" s="178" t="s">
        <v>54</v>
      </c>
      <c r="AF3" s="179"/>
      <c r="AG3" s="179"/>
      <c r="AH3" s="179"/>
      <c r="AI3" s="179"/>
      <c r="AJ3" s="180"/>
      <c r="AK3" s="3"/>
      <c r="AL3" s="174" t="s">
        <v>55</v>
      </c>
      <c r="AM3" s="175"/>
      <c r="AN3" s="176"/>
      <c r="AO3" s="178" t="s">
        <v>49</v>
      </c>
      <c r="AP3" s="179"/>
      <c r="AQ3" s="179"/>
      <c r="AR3" s="180"/>
      <c r="AS3" s="4"/>
      <c r="AT3" s="174" t="s">
        <v>51</v>
      </c>
      <c r="AU3" s="175"/>
      <c r="AV3" s="36"/>
      <c r="AW3" s="174" t="s">
        <v>27</v>
      </c>
      <c r="AX3" s="175"/>
      <c r="AY3" s="50"/>
    </row>
    <row r="4" spans="1:51" ht="30">
      <c r="A4" s="258"/>
      <c r="B4" s="35" t="s">
        <v>1</v>
      </c>
      <c r="C4" s="2">
        <v>1</v>
      </c>
      <c r="D4" s="37">
        <v>3</v>
      </c>
      <c r="E4" s="37">
        <v>3</v>
      </c>
      <c r="F4" s="170"/>
      <c r="G4" s="35" t="s">
        <v>1</v>
      </c>
      <c r="H4" s="38">
        <f>C4/C7</f>
        <v>0.60000000000000009</v>
      </c>
      <c r="I4" s="37">
        <f>D4/D7</f>
        <v>0.6</v>
      </c>
      <c r="J4" s="37">
        <f>E4/E7</f>
        <v>0.6</v>
      </c>
      <c r="K4" s="37">
        <f>SUM(H4:J4)</f>
        <v>1.8000000000000003</v>
      </c>
      <c r="L4" s="2">
        <f>K4/C9</f>
        <v>0.60000000000000009</v>
      </c>
      <c r="M4" s="24"/>
      <c r="N4" s="94"/>
      <c r="O4" s="58" t="s">
        <v>17</v>
      </c>
      <c r="P4" s="56" t="s">
        <v>78</v>
      </c>
      <c r="Q4" s="18"/>
      <c r="R4" s="17" t="s">
        <v>26</v>
      </c>
      <c r="S4" s="35" t="s">
        <v>1</v>
      </c>
      <c r="T4" s="35" t="s">
        <v>2</v>
      </c>
      <c r="U4" s="35" t="s">
        <v>3</v>
      </c>
      <c r="V4" s="13"/>
      <c r="W4" s="32" t="s">
        <v>26</v>
      </c>
      <c r="X4" s="107" t="s">
        <v>53</v>
      </c>
      <c r="Y4" s="176"/>
      <c r="Z4" s="35" t="s">
        <v>32</v>
      </c>
      <c r="AA4" s="108" t="s">
        <v>47</v>
      </c>
      <c r="AB4" s="178" t="s">
        <v>43</v>
      </c>
      <c r="AC4" s="180"/>
      <c r="AD4" s="4"/>
      <c r="AE4" s="10" t="s">
        <v>26</v>
      </c>
      <c r="AF4" s="35" t="s">
        <v>35</v>
      </c>
      <c r="AG4" s="35" t="s">
        <v>36</v>
      </c>
      <c r="AH4" s="35" t="s">
        <v>37</v>
      </c>
      <c r="AI4" s="35" t="s">
        <v>97</v>
      </c>
      <c r="AJ4" s="35" t="s">
        <v>98</v>
      </c>
      <c r="AK4" s="4"/>
      <c r="AL4" s="10" t="s">
        <v>26</v>
      </c>
      <c r="AM4" s="107" t="s">
        <v>53</v>
      </c>
      <c r="AN4" s="176"/>
      <c r="AO4" s="10" t="s">
        <v>28</v>
      </c>
      <c r="AP4" s="10" t="s">
        <v>47</v>
      </c>
      <c r="AQ4" s="181" t="s">
        <v>43</v>
      </c>
      <c r="AR4" s="182"/>
      <c r="AS4" s="4"/>
      <c r="AT4" s="35" t="s">
        <v>26</v>
      </c>
      <c r="AU4" s="107" t="s">
        <v>53</v>
      </c>
      <c r="AV4" s="36"/>
      <c r="AW4" s="108" t="s">
        <v>26</v>
      </c>
      <c r="AX4" s="108" t="s">
        <v>50</v>
      </c>
      <c r="AY4" s="50"/>
    </row>
    <row r="5" spans="1:51">
      <c r="A5" s="258"/>
      <c r="B5" s="35" t="s">
        <v>2</v>
      </c>
      <c r="C5" s="37">
        <f>1/D4</f>
        <v>0.33333333333333331</v>
      </c>
      <c r="D5" s="2">
        <v>1</v>
      </c>
      <c r="E5" s="37">
        <v>1</v>
      </c>
      <c r="F5" s="170"/>
      <c r="G5" s="35" t="s">
        <v>2</v>
      </c>
      <c r="H5" s="37">
        <f>C5/C7</f>
        <v>0.2</v>
      </c>
      <c r="I5" s="38">
        <f>D5/D7</f>
        <v>0.2</v>
      </c>
      <c r="J5" s="37">
        <f>E5/E7</f>
        <v>0.2</v>
      </c>
      <c r="K5" s="37">
        <f>SUM(H5:J5)</f>
        <v>0.60000000000000009</v>
      </c>
      <c r="L5" s="2">
        <f>K5/C9</f>
        <v>0.20000000000000004</v>
      </c>
      <c r="M5" s="24"/>
      <c r="N5" s="94"/>
      <c r="O5" s="58" t="s">
        <v>18</v>
      </c>
      <c r="P5" s="56" t="s">
        <v>77</v>
      </c>
      <c r="Q5" s="18"/>
      <c r="R5" s="11" t="s">
        <v>17</v>
      </c>
      <c r="S5" s="9">
        <v>1</v>
      </c>
      <c r="T5" s="9">
        <v>-0.5</v>
      </c>
      <c r="U5" s="9">
        <v>0</v>
      </c>
      <c r="V5" s="3"/>
      <c r="W5" s="11" t="s">
        <v>17</v>
      </c>
      <c r="X5" s="1">
        <f>(S5*L4)+(T5*L5)+(U5*L6)</f>
        <v>0.50000000000000011</v>
      </c>
      <c r="Y5" s="176"/>
      <c r="Z5" s="15" t="s">
        <v>34</v>
      </c>
      <c r="AA5" s="15">
        <v>2</v>
      </c>
      <c r="AB5" s="15">
        <f>1/(1+AA5)</f>
        <v>0.33333333333333331</v>
      </c>
      <c r="AC5" s="15"/>
      <c r="AD5" s="4"/>
      <c r="AE5" s="11" t="s">
        <v>17</v>
      </c>
      <c r="AF5" s="28">
        <v>1</v>
      </c>
      <c r="AG5" s="28">
        <v>0</v>
      </c>
      <c r="AH5" s="28">
        <v>0</v>
      </c>
      <c r="AI5" s="28">
        <v>-1</v>
      </c>
      <c r="AJ5" s="28">
        <v>0</v>
      </c>
      <c r="AK5" s="4"/>
      <c r="AL5" s="11" t="s">
        <v>17</v>
      </c>
      <c r="AM5" s="1">
        <f>(AF5*AC6)+(AG5*AC7)+(AC8*AH5)+(AI5*AC10)+(AC11*AJ5)</f>
        <v>-0.16666666666666669</v>
      </c>
      <c r="AN5" s="176"/>
      <c r="AO5" s="15" t="s">
        <v>29</v>
      </c>
      <c r="AP5" s="15">
        <v>1</v>
      </c>
      <c r="AQ5" s="15">
        <f>1/(1+AP5)</f>
        <v>0.5</v>
      </c>
      <c r="AR5" s="15"/>
      <c r="AS5" s="4"/>
      <c r="AT5" s="11" t="s">
        <v>17</v>
      </c>
      <c r="AU5" s="1">
        <f>AR6</f>
        <v>0.5</v>
      </c>
      <c r="AV5" s="36"/>
      <c r="AW5" s="40" t="s">
        <v>63</v>
      </c>
      <c r="AX5" s="40">
        <v>0</v>
      </c>
      <c r="AY5" s="50"/>
    </row>
    <row r="6" spans="1:51" ht="30">
      <c r="A6" s="258"/>
      <c r="B6" s="35" t="s">
        <v>3</v>
      </c>
      <c r="C6" s="37">
        <f>1/E4</f>
        <v>0.33333333333333331</v>
      </c>
      <c r="D6" s="37">
        <f>1/E5</f>
        <v>1</v>
      </c>
      <c r="E6" s="2">
        <v>1</v>
      </c>
      <c r="F6" s="170"/>
      <c r="G6" s="35" t="s">
        <v>3</v>
      </c>
      <c r="H6" s="37">
        <f>C6/C7</f>
        <v>0.2</v>
      </c>
      <c r="I6" s="37">
        <f>D6/D7</f>
        <v>0.2</v>
      </c>
      <c r="J6" s="38">
        <f>E6/E7</f>
        <v>0.2</v>
      </c>
      <c r="K6" s="37">
        <f>SUM(H6:J6)</f>
        <v>0.60000000000000009</v>
      </c>
      <c r="L6" s="2">
        <f>K6/C9</f>
        <v>0.20000000000000004</v>
      </c>
      <c r="M6" s="24"/>
      <c r="N6" s="94"/>
      <c r="O6" s="58" t="s">
        <v>20</v>
      </c>
      <c r="P6" s="56" t="s">
        <v>80</v>
      </c>
      <c r="Q6" s="18"/>
      <c r="R6" s="11" t="s">
        <v>18</v>
      </c>
      <c r="S6" s="9">
        <v>-0.5</v>
      </c>
      <c r="T6" s="9">
        <v>1</v>
      </c>
      <c r="U6" s="9">
        <v>0</v>
      </c>
      <c r="V6" s="19"/>
      <c r="W6" s="11" t="s">
        <v>18</v>
      </c>
      <c r="X6" s="1">
        <f>(S6*L4)+(T6*L5)+(U6*L6)</f>
        <v>-0.1</v>
      </c>
      <c r="Y6" s="176"/>
      <c r="Z6" s="16" t="s">
        <v>35</v>
      </c>
      <c r="AA6" s="16" t="s">
        <v>44</v>
      </c>
      <c r="AB6" s="16">
        <v>1</v>
      </c>
      <c r="AC6" s="16">
        <f>AB6*AB5</f>
        <v>0.33333333333333331</v>
      </c>
      <c r="AD6" s="4"/>
      <c r="AE6" s="11" t="s">
        <v>18</v>
      </c>
      <c r="AF6" s="28">
        <v>-1</v>
      </c>
      <c r="AG6" s="28">
        <v>0</v>
      </c>
      <c r="AH6" s="28">
        <v>0</v>
      </c>
      <c r="AI6" s="28">
        <v>1</v>
      </c>
      <c r="AJ6" s="28">
        <v>0</v>
      </c>
      <c r="AK6" s="4"/>
      <c r="AL6" s="11" t="s">
        <v>18</v>
      </c>
      <c r="AM6" s="1">
        <f>(AF6*AC6)+(AG6*AC7)+(AC8*AH6)+(AI6*AC10)+(AC11*AJ6)</f>
        <v>0.16666666666666669</v>
      </c>
      <c r="AN6" s="176"/>
      <c r="AO6" s="16" t="s">
        <v>45</v>
      </c>
      <c r="AP6" s="16" t="s">
        <v>44</v>
      </c>
      <c r="AQ6" s="16">
        <v>1</v>
      </c>
      <c r="AR6" s="16">
        <f>AQ6*AQ5</f>
        <v>0.5</v>
      </c>
      <c r="AS6" s="4"/>
      <c r="AT6" s="11" t="s">
        <v>18</v>
      </c>
      <c r="AU6" s="1">
        <f>AR7</f>
        <v>0.5</v>
      </c>
      <c r="AV6" s="36"/>
      <c r="AW6" s="40" t="s">
        <v>16</v>
      </c>
      <c r="AX6" s="41">
        <v>0</v>
      </c>
      <c r="AY6" s="50"/>
    </row>
    <row r="7" spans="1:51">
      <c r="A7" s="258"/>
      <c r="B7" s="107" t="s">
        <v>4</v>
      </c>
      <c r="C7" s="39">
        <f>SUM(C4:C6)</f>
        <v>1.6666666666666665</v>
      </c>
      <c r="D7" s="39">
        <f>SUM(D4:D6)</f>
        <v>5</v>
      </c>
      <c r="E7" s="39">
        <f>SUM(E4:E6)</f>
        <v>5</v>
      </c>
      <c r="F7" s="170"/>
      <c r="G7" s="107" t="s">
        <v>4</v>
      </c>
      <c r="H7" s="39">
        <f>SUM(H4:H6)</f>
        <v>1</v>
      </c>
      <c r="I7" s="39">
        <f>SUM(I4:I6)</f>
        <v>1</v>
      </c>
      <c r="J7" s="39">
        <f>SUM(J4:J6)</f>
        <v>1</v>
      </c>
      <c r="K7" s="39">
        <f>SUM(K4:K6)</f>
        <v>3.0000000000000004</v>
      </c>
      <c r="L7" s="39">
        <f>SUM(L4:L6)</f>
        <v>1.0000000000000002</v>
      </c>
      <c r="M7" s="25"/>
      <c r="N7" s="94"/>
      <c r="O7" s="58" t="s">
        <v>21</v>
      </c>
      <c r="P7" s="56" t="s">
        <v>81</v>
      </c>
      <c r="Q7" s="18"/>
      <c r="R7" s="11" t="s">
        <v>20</v>
      </c>
      <c r="S7" s="9">
        <v>0</v>
      </c>
      <c r="T7" s="9">
        <v>0.5</v>
      </c>
      <c r="U7" s="9">
        <v>0</v>
      </c>
      <c r="V7" s="19"/>
      <c r="W7" s="11" t="s">
        <v>20</v>
      </c>
      <c r="X7" s="1">
        <f>(S7*L4)+(T7*L5)+(U7*L6)</f>
        <v>0.10000000000000002</v>
      </c>
      <c r="Y7" s="176"/>
      <c r="Z7" s="16" t="s">
        <v>36</v>
      </c>
      <c r="AA7" s="16" t="s">
        <v>44</v>
      </c>
      <c r="AB7" s="16">
        <v>1</v>
      </c>
      <c r="AC7" s="16">
        <f>AB7*AB5</f>
        <v>0.33333333333333331</v>
      </c>
      <c r="AD7" s="4"/>
      <c r="AE7" s="11" t="s">
        <v>20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4"/>
      <c r="AL7" s="11" t="s">
        <v>20</v>
      </c>
      <c r="AM7" s="1">
        <f>(AF7*AC6)+(AG7*AC7)+(AH7*AC8)+(AI7*AC10)+(AJ7*AC11)</f>
        <v>0</v>
      </c>
      <c r="AN7" s="176"/>
      <c r="AO7" s="16" t="s">
        <v>58</v>
      </c>
      <c r="AP7" s="16" t="s">
        <v>44</v>
      </c>
      <c r="AQ7" s="16">
        <v>1</v>
      </c>
      <c r="AR7" s="16">
        <f>AQ7*AQ5</f>
        <v>0.5</v>
      </c>
      <c r="AS7" s="4"/>
      <c r="AT7" s="11" t="s">
        <v>20</v>
      </c>
      <c r="AU7" s="1">
        <f>AR9</f>
        <v>0.33333333333333331</v>
      </c>
      <c r="AV7" s="36"/>
      <c r="AW7" s="42" t="s">
        <v>17</v>
      </c>
      <c r="AX7" s="42">
        <f>X5+AM5+AU5</f>
        <v>0.83333333333333348</v>
      </c>
      <c r="AY7" s="50"/>
    </row>
    <row r="8" spans="1:51" ht="45">
      <c r="A8" s="258"/>
      <c r="B8" s="54"/>
      <c r="C8" s="54"/>
      <c r="D8" s="54"/>
      <c r="E8" s="54"/>
      <c r="F8" s="54"/>
      <c r="G8" s="54"/>
      <c r="H8" s="54"/>
      <c r="I8" s="54"/>
      <c r="J8" s="54"/>
      <c r="M8" s="47"/>
      <c r="N8" s="94"/>
      <c r="O8" s="58" t="s">
        <v>23</v>
      </c>
      <c r="P8" s="56" t="s">
        <v>83</v>
      </c>
      <c r="Q8" s="4"/>
      <c r="R8" s="11" t="s">
        <v>21</v>
      </c>
      <c r="S8" s="9">
        <v>0</v>
      </c>
      <c r="T8" s="9">
        <v>-0.5</v>
      </c>
      <c r="U8" s="9">
        <v>0</v>
      </c>
      <c r="V8" s="19"/>
      <c r="W8" s="11" t="s">
        <v>21</v>
      </c>
      <c r="X8" s="1">
        <f>(S8*L4)+(T8*L5)+(U8*L6)</f>
        <v>-0.10000000000000002</v>
      </c>
      <c r="Y8" s="176"/>
      <c r="Z8" s="16" t="s">
        <v>37</v>
      </c>
      <c r="AA8" s="16" t="s">
        <v>44</v>
      </c>
      <c r="AB8" s="16">
        <v>1</v>
      </c>
      <c r="AC8" s="16">
        <f>AB8*AB5</f>
        <v>0.33333333333333331</v>
      </c>
      <c r="AD8" s="4"/>
      <c r="AE8" s="11" t="s">
        <v>21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4"/>
      <c r="AL8" s="11" t="s">
        <v>21</v>
      </c>
      <c r="AM8" s="1">
        <f>(AF8*AC6)+(AG8*AC7)+(AH8*AC8)+(AI8*AC10)+(AJ8*AC11)</f>
        <v>0</v>
      </c>
      <c r="AN8" s="176"/>
      <c r="AO8" s="15" t="s">
        <v>30</v>
      </c>
      <c r="AP8" s="15">
        <v>2</v>
      </c>
      <c r="AQ8" s="15">
        <f>1/(1+AP8)</f>
        <v>0.33333333333333331</v>
      </c>
      <c r="AR8" s="15"/>
      <c r="AS8" s="4"/>
      <c r="AT8" s="11" t="s">
        <v>21</v>
      </c>
      <c r="AU8" s="1">
        <f>AR10</f>
        <v>0.33333333333333331</v>
      </c>
      <c r="AV8" s="36"/>
      <c r="AW8" s="42" t="s">
        <v>18</v>
      </c>
      <c r="AX8" s="42">
        <f>X6+AM6++AU6</f>
        <v>0.56666666666666665</v>
      </c>
      <c r="AY8" s="50"/>
    </row>
    <row r="9" spans="1:51" ht="30">
      <c r="A9" s="258"/>
      <c r="B9" s="108" t="s">
        <v>6</v>
      </c>
      <c r="C9" s="35">
        <v>3</v>
      </c>
      <c r="D9" s="4"/>
      <c r="E9" s="4"/>
      <c r="F9" s="4"/>
      <c r="G9" s="4"/>
      <c r="H9" s="4"/>
      <c r="I9" s="4"/>
      <c r="J9" s="4"/>
      <c r="M9" s="4"/>
      <c r="N9" s="94"/>
      <c r="O9" s="58" t="s">
        <v>24</v>
      </c>
      <c r="P9" s="56" t="s">
        <v>84</v>
      </c>
      <c r="Q9" s="4"/>
      <c r="R9" s="11" t="s">
        <v>23</v>
      </c>
      <c r="S9" s="9">
        <v>1</v>
      </c>
      <c r="T9" s="9">
        <v>0</v>
      </c>
      <c r="U9" s="9">
        <v>-0.5</v>
      </c>
      <c r="V9" s="19"/>
      <c r="W9" s="11" t="s">
        <v>23</v>
      </c>
      <c r="X9" s="1">
        <f>(S9*L4)+(T9*L5)+(U9*L6)</f>
        <v>0.50000000000000011</v>
      </c>
      <c r="Y9" s="176"/>
      <c r="Z9" s="31" t="s">
        <v>96</v>
      </c>
      <c r="AA9" s="31">
        <v>1</v>
      </c>
      <c r="AB9" s="31">
        <f>1/(1+AA9)</f>
        <v>0.5</v>
      </c>
      <c r="AC9" s="31"/>
      <c r="AD9" s="4"/>
      <c r="AE9" s="11" t="s">
        <v>23</v>
      </c>
      <c r="AF9" s="28">
        <v>1</v>
      </c>
      <c r="AG9" s="28">
        <v>0</v>
      </c>
      <c r="AH9" s="28">
        <v>0</v>
      </c>
      <c r="AI9" s="28">
        <v>-1</v>
      </c>
      <c r="AJ9" s="28">
        <v>0</v>
      </c>
      <c r="AK9" s="4"/>
      <c r="AL9" s="11" t="s">
        <v>23</v>
      </c>
      <c r="AM9" s="1">
        <f>(AC6*AF9)+(AG9*AC7)+(AC8*AH9)+(AI9*AC10)+(AC11*AJ9)</f>
        <v>-0.16666666666666669</v>
      </c>
      <c r="AN9" s="176"/>
      <c r="AO9" s="16" t="s">
        <v>59</v>
      </c>
      <c r="AP9" s="16" t="s">
        <v>44</v>
      </c>
      <c r="AQ9" s="16">
        <v>1</v>
      </c>
      <c r="AR9" s="16">
        <f>AQ9*AQ8</f>
        <v>0.33333333333333331</v>
      </c>
      <c r="AS9" s="4"/>
      <c r="AT9" s="11" t="s">
        <v>23</v>
      </c>
      <c r="AU9" s="1">
        <f>AR12</f>
        <v>0.25</v>
      </c>
      <c r="AV9" s="36"/>
      <c r="AW9" s="41" t="s">
        <v>19</v>
      </c>
      <c r="AX9" s="41">
        <v>0</v>
      </c>
      <c r="AY9" s="50"/>
    </row>
    <row r="10" spans="1:51">
      <c r="A10" s="258"/>
      <c r="B10" s="53"/>
      <c r="C10" s="53"/>
      <c r="D10" s="53"/>
      <c r="E10" s="53"/>
      <c r="F10" s="53"/>
      <c r="G10" s="53"/>
      <c r="H10" s="53"/>
      <c r="I10" s="53"/>
      <c r="J10" s="53"/>
      <c r="M10" s="26"/>
      <c r="N10" s="94"/>
      <c r="O10" s="4"/>
      <c r="P10" s="4"/>
      <c r="Q10" s="4"/>
      <c r="R10" s="11" t="s">
        <v>24</v>
      </c>
      <c r="S10" s="9">
        <v>-0.5</v>
      </c>
      <c r="T10" s="9">
        <v>0</v>
      </c>
      <c r="U10" s="9">
        <v>1</v>
      </c>
      <c r="V10" s="19"/>
      <c r="W10" s="11" t="s">
        <v>24</v>
      </c>
      <c r="X10" s="1">
        <f>(S10*L4)+(T10*67)+(U10*L6)</f>
        <v>-0.1</v>
      </c>
      <c r="Y10" s="176"/>
      <c r="Z10" s="16" t="s">
        <v>97</v>
      </c>
      <c r="AA10" s="16" t="s">
        <v>44</v>
      </c>
      <c r="AB10" s="16">
        <v>1</v>
      </c>
      <c r="AC10" s="16">
        <f>AB10*AB9</f>
        <v>0.5</v>
      </c>
      <c r="AD10" s="4"/>
      <c r="AE10" s="11" t="s">
        <v>24</v>
      </c>
      <c r="AF10" s="28">
        <v>-1</v>
      </c>
      <c r="AG10" s="28">
        <v>0</v>
      </c>
      <c r="AH10" s="28">
        <v>0</v>
      </c>
      <c r="AI10" s="28">
        <v>1</v>
      </c>
      <c r="AJ10" s="28">
        <v>0</v>
      </c>
      <c r="AK10" s="4"/>
      <c r="AL10" s="11" t="s">
        <v>24</v>
      </c>
      <c r="AM10" s="1">
        <f>(AC6*AF10)+(AC7*AG10)+(AC8*AH10)+(AI10*AC10)+(AC11*AJ10)</f>
        <v>0.16666666666666669</v>
      </c>
      <c r="AN10" s="176"/>
      <c r="AO10" s="16" t="s">
        <v>60</v>
      </c>
      <c r="AP10" s="16" t="s">
        <v>44</v>
      </c>
      <c r="AQ10" s="16">
        <v>1</v>
      </c>
      <c r="AR10" s="16">
        <f>AQ10*AQ8</f>
        <v>0.33333333333333331</v>
      </c>
      <c r="AS10" s="4"/>
      <c r="AT10" s="11" t="s">
        <v>24</v>
      </c>
      <c r="AU10" s="1">
        <f>AR13</f>
        <v>0.25</v>
      </c>
      <c r="AV10" s="36"/>
      <c r="AW10" s="42" t="s">
        <v>20</v>
      </c>
      <c r="AX10" s="42">
        <f>X7+AM7+AU7</f>
        <v>0.43333333333333335</v>
      </c>
      <c r="AY10" s="50"/>
    </row>
    <row r="11" spans="1:51">
      <c r="A11" s="258"/>
      <c r="B11" s="183" t="s">
        <v>14</v>
      </c>
      <c r="C11" s="183"/>
      <c r="D11" s="4"/>
      <c r="E11" s="35" t="s">
        <v>38</v>
      </c>
      <c r="F11" s="35" t="s">
        <v>39</v>
      </c>
      <c r="G11" s="35" t="s">
        <v>40</v>
      </c>
      <c r="H11" s="10" t="s">
        <v>41</v>
      </c>
      <c r="I11" s="10" t="s">
        <v>42</v>
      </c>
      <c r="J11" s="4"/>
      <c r="M11" s="4"/>
      <c r="N11" s="94"/>
      <c r="O11" s="156" t="s">
        <v>112</v>
      </c>
      <c r="P11" s="157"/>
      <c r="Q11" s="4"/>
      <c r="R11" s="33"/>
      <c r="S11" s="25"/>
      <c r="T11" s="25"/>
      <c r="U11" s="25"/>
      <c r="V11" s="30"/>
      <c r="W11" s="29"/>
      <c r="X11" s="29"/>
      <c r="Y11" s="176"/>
      <c r="Z11" s="16" t="s">
        <v>98</v>
      </c>
      <c r="AA11" s="16" t="s">
        <v>44</v>
      </c>
      <c r="AB11" s="16">
        <v>1</v>
      </c>
      <c r="AC11" s="16">
        <f>AB11*AB9</f>
        <v>0.5</v>
      </c>
      <c r="AD11" s="4"/>
      <c r="AE11" s="29"/>
      <c r="AF11" s="25"/>
      <c r="AG11" s="25"/>
      <c r="AH11" s="25"/>
      <c r="AI11" s="25"/>
      <c r="AJ11" s="25"/>
      <c r="AK11" s="4"/>
      <c r="AL11" s="29"/>
      <c r="AM11" s="29"/>
      <c r="AN11" s="176"/>
      <c r="AO11" s="15" t="s">
        <v>31</v>
      </c>
      <c r="AP11" s="15">
        <v>3</v>
      </c>
      <c r="AQ11" s="15">
        <f>1/(1+AP11)</f>
        <v>0.25</v>
      </c>
      <c r="AR11" s="15"/>
      <c r="AS11" s="4"/>
      <c r="AT11" s="29"/>
      <c r="AU11" s="29"/>
      <c r="AV11" s="46"/>
      <c r="AW11" s="42" t="s">
        <v>21</v>
      </c>
      <c r="AX11" s="42">
        <f>X8+AM8+AU8</f>
        <v>0.23333333333333328</v>
      </c>
      <c r="AY11" s="50"/>
    </row>
    <row r="12" spans="1:51" ht="30">
      <c r="A12" s="258"/>
      <c r="B12" s="108" t="s">
        <v>7</v>
      </c>
      <c r="C12" s="76">
        <f>SUM(L4*C7,L5*D7,L6*E7)</f>
        <v>3</v>
      </c>
      <c r="D12" s="4"/>
      <c r="E12" s="35">
        <v>1</v>
      </c>
      <c r="F12" s="35">
        <v>3</v>
      </c>
      <c r="G12" s="35">
        <v>5</v>
      </c>
      <c r="H12" s="35">
        <v>7</v>
      </c>
      <c r="I12" s="35">
        <v>9</v>
      </c>
      <c r="J12" s="4"/>
      <c r="M12" s="4"/>
      <c r="N12" s="94"/>
      <c r="O12" s="57" t="s">
        <v>99</v>
      </c>
      <c r="P12" s="56" t="s">
        <v>102</v>
      </c>
      <c r="Q12" s="4"/>
      <c r="R12" s="33"/>
      <c r="S12" s="25"/>
      <c r="T12" s="25"/>
      <c r="U12" s="25"/>
      <c r="V12" s="30"/>
      <c r="W12" s="29"/>
      <c r="X12" s="29"/>
      <c r="Y12" s="176"/>
      <c r="Z12" s="30"/>
      <c r="AA12" s="30"/>
      <c r="AB12" s="30"/>
      <c r="AC12" s="30"/>
      <c r="AD12" s="4"/>
      <c r="AE12" s="29"/>
      <c r="AF12" s="25"/>
      <c r="AG12" s="25"/>
      <c r="AH12" s="25"/>
      <c r="AI12" s="25"/>
      <c r="AJ12" s="25"/>
      <c r="AK12" s="4"/>
      <c r="AL12" s="156" t="s">
        <v>115</v>
      </c>
      <c r="AM12" s="157"/>
      <c r="AN12" s="176"/>
      <c r="AO12" s="16" t="s">
        <v>61</v>
      </c>
      <c r="AP12" s="16" t="s">
        <v>44</v>
      </c>
      <c r="AQ12" s="16">
        <v>1</v>
      </c>
      <c r="AR12" s="16">
        <f>AQ12*AQ11</f>
        <v>0.25</v>
      </c>
      <c r="AS12" s="4"/>
      <c r="AT12" s="29"/>
      <c r="AU12" s="29"/>
      <c r="AV12" s="46"/>
      <c r="AW12" s="41" t="s">
        <v>22</v>
      </c>
      <c r="AX12" s="41">
        <v>0</v>
      </c>
      <c r="AY12" s="50"/>
    </row>
    <row r="13" spans="1:51" ht="30">
      <c r="A13" s="258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26"/>
      <c r="N13" s="94"/>
      <c r="O13" s="57" t="s">
        <v>100</v>
      </c>
      <c r="P13" s="56" t="s">
        <v>103</v>
      </c>
      <c r="Q13" s="4"/>
      <c r="R13" s="4"/>
      <c r="S13" s="18"/>
      <c r="T13" s="18"/>
      <c r="U13" s="18"/>
      <c r="V13" s="19"/>
      <c r="W13" s="4"/>
      <c r="X13" s="4"/>
      <c r="Y13" s="176"/>
      <c r="Z13" s="30"/>
      <c r="AA13" s="30"/>
      <c r="AB13" s="30"/>
      <c r="AC13" s="30"/>
      <c r="AD13" s="4"/>
      <c r="AE13" s="29"/>
      <c r="AF13" s="25"/>
      <c r="AG13" s="25"/>
      <c r="AH13" s="25"/>
      <c r="AI13" s="25"/>
      <c r="AJ13" s="25"/>
      <c r="AK13" s="4"/>
      <c r="AL13" s="58" t="s">
        <v>34</v>
      </c>
      <c r="AM13" s="56" t="s">
        <v>87</v>
      </c>
      <c r="AN13" s="176"/>
      <c r="AO13" s="16" t="s">
        <v>62</v>
      </c>
      <c r="AP13" s="16" t="s">
        <v>44</v>
      </c>
      <c r="AQ13" s="16">
        <v>1</v>
      </c>
      <c r="AR13" s="16">
        <f>AQ13*AQ11</f>
        <v>0.25</v>
      </c>
      <c r="AS13" s="4"/>
      <c r="AT13" s="29"/>
      <c r="AU13" s="29"/>
      <c r="AV13" s="46"/>
      <c r="AW13" s="42" t="s">
        <v>23</v>
      </c>
      <c r="AX13" s="42">
        <f>X9+AM9+AU9</f>
        <v>0.58333333333333348</v>
      </c>
      <c r="AY13" s="50"/>
    </row>
    <row r="14" spans="1:51" ht="30">
      <c r="A14" s="258"/>
      <c r="B14" s="185" t="s">
        <v>11</v>
      </c>
      <c r="C14" s="186"/>
      <c r="D14" s="6" t="s">
        <v>12</v>
      </c>
      <c r="E14" s="6">
        <v>1</v>
      </c>
      <c r="F14" s="6">
        <v>2</v>
      </c>
      <c r="G14" s="6">
        <v>3</v>
      </c>
      <c r="H14" s="6">
        <v>4</v>
      </c>
      <c r="I14" s="6">
        <v>5</v>
      </c>
      <c r="J14" s="6">
        <v>6</v>
      </c>
      <c r="K14" s="6">
        <v>7</v>
      </c>
      <c r="L14" s="6">
        <v>9</v>
      </c>
      <c r="M14" s="6">
        <v>10</v>
      </c>
      <c r="N14" s="94"/>
      <c r="O14" s="57" t="s">
        <v>101</v>
      </c>
      <c r="P14" s="56" t="s">
        <v>104</v>
      </c>
      <c r="Q14" s="4"/>
      <c r="R14" s="4"/>
      <c r="S14" s="18"/>
      <c r="T14" s="18"/>
      <c r="U14" s="18"/>
      <c r="V14" s="4"/>
      <c r="W14" s="4"/>
      <c r="X14" s="4"/>
      <c r="Y14" s="176"/>
      <c r="AB14" s="30"/>
      <c r="AC14" s="30"/>
      <c r="AD14" s="4"/>
      <c r="AE14" s="29"/>
      <c r="AF14" s="25"/>
      <c r="AG14" s="25"/>
      <c r="AH14" s="25"/>
      <c r="AI14" s="25"/>
      <c r="AJ14" s="25"/>
      <c r="AK14" s="4"/>
      <c r="AL14" s="109" t="s">
        <v>35</v>
      </c>
      <c r="AM14" s="84" t="s">
        <v>88</v>
      </c>
      <c r="AN14" s="176"/>
      <c r="AO14" s="19"/>
      <c r="AP14" s="19"/>
      <c r="AQ14" s="19"/>
      <c r="AR14" s="19"/>
      <c r="AS14" s="4"/>
      <c r="AT14" s="29"/>
      <c r="AU14" s="29"/>
      <c r="AV14" s="46"/>
      <c r="AW14" s="42" t="s">
        <v>24</v>
      </c>
      <c r="AX14" s="42">
        <f>X10+AM10+AU10</f>
        <v>0.31666666666666665</v>
      </c>
      <c r="AY14" s="50"/>
    </row>
    <row r="15" spans="1:51">
      <c r="A15" s="258"/>
      <c r="B15" s="187"/>
      <c r="C15" s="188"/>
      <c r="D15" s="6" t="s">
        <v>13</v>
      </c>
      <c r="E15" s="35">
        <v>0</v>
      </c>
      <c r="F15" s="35">
        <v>0</v>
      </c>
      <c r="G15" s="35">
        <v>0.57999999999999996</v>
      </c>
      <c r="H15" s="35">
        <v>0.9</v>
      </c>
      <c r="I15" s="35">
        <v>1.1200000000000001</v>
      </c>
      <c r="J15" s="35">
        <v>1.24</v>
      </c>
      <c r="K15" s="35">
        <v>1.32</v>
      </c>
      <c r="L15" s="35">
        <v>1.46</v>
      </c>
      <c r="M15" s="35">
        <v>1.49</v>
      </c>
      <c r="N15" s="94"/>
      <c r="Q15" s="4"/>
      <c r="R15" s="4"/>
      <c r="S15" s="18"/>
      <c r="T15" s="18"/>
      <c r="U15" s="18"/>
      <c r="V15" s="4"/>
      <c r="W15" s="4"/>
      <c r="X15" s="4"/>
      <c r="Y15" s="176"/>
      <c r="AB15" s="30"/>
      <c r="AC15" s="30"/>
      <c r="AD15" s="4"/>
      <c r="AE15" s="29"/>
      <c r="AF15" s="25"/>
      <c r="AG15" s="25"/>
      <c r="AH15" s="25"/>
      <c r="AI15" s="25"/>
      <c r="AJ15" s="25"/>
      <c r="AK15" s="4"/>
      <c r="AL15" s="109" t="s">
        <v>36</v>
      </c>
      <c r="AM15" s="84" t="s">
        <v>89</v>
      </c>
      <c r="AN15" s="176"/>
      <c r="AO15" s="30"/>
      <c r="AP15" s="30"/>
      <c r="AQ15" s="30"/>
      <c r="AR15" s="30"/>
      <c r="AS15" s="4"/>
      <c r="AT15" s="29"/>
      <c r="AU15" s="29"/>
      <c r="AV15" s="46"/>
      <c r="AW15" s="41" t="s">
        <v>25</v>
      </c>
      <c r="AX15" s="41">
        <v>0</v>
      </c>
      <c r="AY15" s="50"/>
    </row>
    <row r="16" spans="1:51">
      <c r="A16" s="258"/>
      <c r="B16" s="189" t="s">
        <v>9</v>
      </c>
      <c r="C16" s="190"/>
      <c r="D16" s="7">
        <v>0.57999999999999996</v>
      </c>
      <c r="E16" s="191"/>
      <c r="F16" s="192"/>
      <c r="G16" s="192"/>
      <c r="H16" s="192"/>
      <c r="I16" s="192"/>
      <c r="J16" s="192"/>
      <c r="K16" s="48"/>
      <c r="L16" s="48"/>
      <c r="M16" s="48"/>
      <c r="N16" s="94"/>
      <c r="Q16" s="4"/>
      <c r="R16" s="4"/>
      <c r="S16" s="18"/>
      <c r="T16" s="18"/>
      <c r="U16" s="18"/>
      <c r="V16" s="4"/>
      <c r="W16" s="4"/>
      <c r="X16" s="4"/>
      <c r="Y16" s="17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109" t="s">
        <v>37</v>
      </c>
      <c r="AM16" s="84" t="s">
        <v>90</v>
      </c>
      <c r="AN16" s="176"/>
      <c r="AO16" s="156" t="s">
        <v>113</v>
      </c>
      <c r="AP16" s="157"/>
      <c r="AQ16" s="4"/>
      <c r="AR16" s="4"/>
      <c r="AS16" s="4"/>
      <c r="AT16" s="4"/>
      <c r="AU16" s="4"/>
      <c r="AV16" s="46"/>
      <c r="AW16" s="4"/>
      <c r="AX16" s="4"/>
      <c r="AY16" s="50"/>
    </row>
    <row r="17" spans="1:51" ht="30">
      <c r="A17" s="258"/>
      <c r="B17" s="52"/>
      <c r="C17" s="52"/>
      <c r="D17" s="52"/>
      <c r="E17" s="52"/>
      <c r="H17" s="52"/>
      <c r="I17" s="52"/>
      <c r="J17" s="52"/>
      <c r="K17" s="52"/>
      <c r="L17" s="52"/>
      <c r="M17" s="47"/>
      <c r="N17" s="94"/>
      <c r="Q17" s="4"/>
      <c r="R17" s="4"/>
      <c r="S17" s="18"/>
      <c r="T17" s="18"/>
      <c r="U17" s="18"/>
      <c r="V17" s="4"/>
      <c r="W17" s="4"/>
      <c r="X17" s="4"/>
      <c r="Y17" s="176"/>
      <c r="Z17" s="4"/>
      <c r="AC17" s="4"/>
      <c r="AD17" s="4"/>
      <c r="AE17" s="4"/>
      <c r="AF17" s="4"/>
      <c r="AG17" s="4"/>
      <c r="AH17" s="4"/>
      <c r="AI17" s="4"/>
      <c r="AJ17" s="4"/>
      <c r="AK17" s="4"/>
      <c r="AL17" s="58" t="s">
        <v>96</v>
      </c>
      <c r="AM17" s="56" t="s">
        <v>91</v>
      </c>
      <c r="AN17" s="176"/>
      <c r="AO17" s="44" t="s">
        <v>29</v>
      </c>
      <c r="AP17" s="44" t="s">
        <v>76</v>
      </c>
      <c r="AQ17" s="4"/>
      <c r="AR17" s="4"/>
      <c r="AS17" s="4"/>
      <c r="AT17" s="4"/>
      <c r="AU17" s="4"/>
      <c r="AV17" s="46"/>
      <c r="AW17" s="4"/>
      <c r="AX17" s="4"/>
      <c r="AY17" s="50"/>
    </row>
    <row r="18" spans="1:51" ht="30">
      <c r="A18" s="258"/>
      <c r="B18" s="161" t="s">
        <v>15</v>
      </c>
      <c r="C18" s="161"/>
      <c r="D18" s="161"/>
      <c r="E18" s="4"/>
      <c r="H18" s="4"/>
      <c r="I18" s="4"/>
      <c r="J18" s="4"/>
      <c r="K18" s="4"/>
      <c r="L18" s="4"/>
      <c r="M18" s="4"/>
      <c r="N18" s="94"/>
      <c r="Q18" s="4"/>
      <c r="R18" s="4"/>
      <c r="S18" s="18"/>
      <c r="T18" s="18"/>
      <c r="U18" s="18"/>
      <c r="V18" s="4"/>
      <c r="W18" s="4"/>
      <c r="X18" s="4"/>
      <c r="Y18" s="176"/>
      <c r="Z18" s="227" t="s">
        <v>182</v>
      </c>
      <c r="AA18" s="228"/>
      <c r="AC18" s="4"/>
      <c r="AD18" s="4"/>
      <c r="AE18" s="4"/>
      <c r="AF18" s="4"/>
      <c r="AG18" s="4"/>
      <c r="AH18" s="4"/>
      <c r="AI18" s="4"/>
      <c r="AJ18" s="4"/>
      <c r="AK18" s="4"/>
      <c r="AL18" s="109" t="s">
        <v>97</v>
      </c>
      <c r="AM18" s="84" t="s">
        <v>92</v>
      </c>
      <c r="AN18" s="176"/>
      <c r="AO18" s="44" t="s">
        <v>30</v>
      </c>
      <c r="AP18" s="44" t="s">
        <v>79</v>
      </c>
      <c r="AQ18" s="4"/>
      <c r="AR18" s="4"/>
      <c r="AS18" s="4"/>
      <c r="AT18" s="4"/>
      <c r="AU18" s="4"/>
      <c r="AV18" s="46"/>
      <c r="AW18" s="4"/>
      <c r="AX18" s="4"/>
      <c r="AY18" s="50"/>
    </row>
    <row r="19" spans="1:51" ht="30">
      <c r="A19" s="258"/>
      <c r="B19" s="5" t="s">
        <v>10</v>
      </c>
      <c r="C19" s="8">
        <f>(C12-3)/3</f>
        <v>0</v>
      </c>
      <c r="D19" s="77">
        <f>C19*100</f>
        <v>0</v>
      </c>
      <c r="E19" s="4"/>
      <c r="H19" s="4"/>
      <c r="I19" s="4"/>
      <c r="J19" s="4"/>
      <c r="K19" s="4"/>
      <c r="L19" s="4"/>
      <c r="M19" s="4"/>
      <c r="N19" s="94"/>
      <c r="Q19" s="4"/>
      <c r="R19" s="4"/>
      <c r="S19" s="18"/>
      <c r="T19" s="18"/>
      <c r="U19" s="18"/>
      <c r="V19" s="4"/>
      <c r="W19" s="4"/>
      <c r="X19" s="4"/>
      <c r="Y19" s="176"/>
      <c r="Z19" s="225" t="s">
        <v>208</v>
      </c>
      <c r="AA19" s="226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109" t="s">
        <v>98</v>
      </c>
      <c r="AM19" s="84" t="s">
        <v>93</v>
      </c>
      <c r="AN19" s="176"/>
      <c r="AO19" s="44" t="s">
        <v>31</v>
      </c>
      <c r="AP19" s="44" t="s">
        <v>82</v>
      </c>
      <c r="AQ19" s="4"/>
      <c r="AR19" s="4"/>
      <c r="AS19" s="4"/>
      <c r="AT19" s="4"/>
      <c r="AU19" s="4"/>
      <c r="AV19" s="46"/>
      <c r="AW19" s="4"/>
      <c r="AX19" s="4"/>
      <c r="AY19" s="50"/>
    </row>
    <row r="20" spans="1:51">
      <c r="A20" s="259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06"/>
      <c r="N20" s="49"/>
      <c r="O20" s="106"/>
      <c r="P20" s="106"/>
      <c r="Q20" s="106"/>
      <c r="R20" s="106"/>
      <c r="S20" s="79"/>
      <c r="T20" s="79"/>
      <c r="U20" s="79"/>
      <c r="V20" s="106"/>
      <c r="W20" s="106"/>
      <c r="X20" s="106"/>
      <c r="Y20" s="177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51"/>
    </row>
    <row r="22" spans="1:51" ht="20">
      <c r="A22" s="257"/>
      <c r="B22" s="168" t="s">
        <v>140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9"/>
    </row>
    <row r="23" spans="1:51" ht="20">
      <c r="A23" s="258"/>
      <c r="B23" s="35" t="s">
        <v>0</v>
      </c>
      <c r="C23" s="35" t="s">
        <v>1</v>
      </c>
      <c r="D23" s="35" t="s">
        <v>2</v>
      </c>
      <c r="E23" s="35" t="s">
        <v>3</v>
      </c>
      <c r="F23" s="170" t="s">
        <v>8</v>
      </c>
      <c r="G23" s="35" t="s">
        <v>0</v>
      </c>
      <c r="H23" s="35" t="s">
        <v>1</v>
      </c>
      <c r="I23" s="35" t="s">
        <v>2</v>
      </c>
      <c r="J23" s="35" t="s">
        <v>3</v>
      </c>
      <c r="K23" s="35" t="s">
        <v>4</v>
      </c>
      <c r="L23" s="10" t="s">
        <v>5</v>
      </c>
      <c r="M23" s="23"/>
      <c r="N23" s="94"/>
      <c r="O23" s="156" t="s">
        <v>114</v>
      </c>
      <c r="P23" s="157"/>
      <c r="Q23" s="3"/>
      <c r="R23" s="171" t="s">
        <v>46</v>
      </c>
      <c r="S23" s="172"/>
      <c r="T23" s="172"/>
      <c r="U23" s="173"/>
      <c r="V23" s="3"/>
      <c r="W23" s="174" t="s">
        <v>52</v>
      </c>
      <c r="X23" s="175"/>
      <c r="Y23" s="176"/>
      <c r="Z23" s="178" t="s">
        <v>48</v>
      </c>
      <c r="AA23" s="179"/>
      <c r="AB23" s="179"/>
      <c r="AC23" s="180"/>
      <c r="AD23" s="3"/>
      <c r="AE23" s="178" t="s">
        <v>54</v>
      </c>
      <c r="AF23" s="179"/>
      <c r="AG23" s="179"/>
      <c r="AH23" s="179"/>
      <c r="AI23" s="179"/>
      <c r="AJ23" s="180"/>
      <c r="AK23" s="3"/>
      <c r="AL23" s="174" t="s">
        <v>55</v>
      </c>
      <c r="AM23" s="175"/>
      <c r="AN23" s="176"/>
      <c r="AO23" s="178" t="s">
        <v>49</v>
      </c>
      <c r="AP23" s="179"/>
      <c r="AQ23" s="179"/>
      <c r="AR23" s="180"/>
      <c r="AS23" s="4"/>
      <c r="AT23" s="174" t="s">
        <v>51</v>
      </c>
      <c r="AU23" s="175"/>
      <c r="AV23" s="36"/>
      <c r="AW23" s="174" t="s">
        <v>27</v>
      </c>
      <c r="AX23" s="175"/>
      <c r="AY23" s="50"/>
    </row>
    <row r="24" spans="1:51" ht="30">
      <c r="A24" s="258"/>
      <c r="B24" s="35" t="s">
        <v>1</v>
      </c>
      <c r="C24" s="2">
        <v>1</v>
      </c>
      <c r="D24" s="37">
        <v>5</v>
      </c>
      <c r="E24" s="37">
        <v>3</v>
      </c>
      <c r="F24" s="170"/>
      <c r="G24" s="35" t="s">
        <v>1</v>
      </c>
      <c r="H24" s="38">
        <f>C24/C27</f>
        <v>0.65217391304347827</v>
      </c>
      <c r="I24" s="37">
        <f>D24/D27</f>
        <v>0.55555555555555558</v>
      </c>
      <c r="J24" s="37">
        <f>E24/E27</f>
        <v>0.69230769230769218</v>
      </c>
      <c r="K24" s="37">
        <f>SUM(H24:J24)</f>
        <v>1.9000371609067259</v>
      </c>
      <c r="L24" s="2">
        <f>K24/C29</f>
        <v>0.63334572030224201</v>
      </c>
      <c r="M24" s="24"/>
      <c r="N24" s="94"/>
      <c r="O24" s="58" t="s">
        <v>17</v>
      </c>
      <c r="P24" s="56" t="s">
        <v>78</v>
      </c>
      <c r="Q24" s="18"/>
      <c r="R24" s="17" t="s">
        <v>26</v>
      </c>
      <c r="S24" s="35" t="s">
        <v>1</v>
      </c>
      <c r="T24" s="35" t="s">
        <v>2</v>
      </c>
      <c r="U24" s="35" t="s">
        <v>3</v>
      </c>
      <c r="V24" s="13"/>
      <c r="W24" s="32" t="s">
        <v>26</v>
      </c>
      <c r="X24" s="107" t="s">
        <v>53</v>
      </c>
      <c r="Y24" s="176"/>
      <c r="Z24" s="35" t="s">
        <v>32</v>
      </c>
      <c r="AA24" s="108" t="s">
        <v>47</v>
      </c>
      <c r="AB24" s="178" t="s">
        <v>43</v>
      </c>
      <c r="AC24" s="180"/>
      <c r="AD24" s="4"/>
      <c r="AE24" s="10" t="s">
        <v>26</v>
      </c>
      <c r="AF24" s="35" t="s">
        <v>35</v>
      </c>
      <c r="AG24" s="35" t="s">
        <v>36</v>
      </c>
      <c r="AH24" s="35" t="s">
        <v>37</v>
      </c>
      <c r="AI24" s="35" t="s">
        <v>97</v>
      </c>
      <c r="AJ24" s="35" t="s">
        <v>98</v>
      </c>
      <c r="AK24" s="4"/>
      <c r="AL24" s="10" t="s">
        <v>26</v>
      </c>
      <c r="AM24" s="107" t="s">
        <v>53</v>
      </c>
      <c r="AN24" s="176"/>
      <c r="AO24" s="10" t="s">
        <v>28</v>
      </c>
      <c r="AP24" s="10" t="s">
        <v>47</v>
      </c>
      <c r="AQ24" s="181" t="s">
        <v>43</v>
      </c>
      <c r="AR24" s="182"/>
      <c r="AS24" s="4"/>
      <c r="AT24" s="35" t="s">
        <v>26</v>
      </c>
      <c r="AU24" s="107" t="s">
        <v>53</v>
      </c>
      <c r="AV24" s="36"/>
      <c r="AW24" s="108" t="s">
        <v>26</v>
      </c>
      <c r="AX24" s="108" t="s">
        <v>50</v>
      </c>
      <c r="AY24" s="50"/>
    </row>
    <row r="25" spans="1:51">
      <c r="A25" s="258"/>
      <c r="B25" s="35" t="s">
        <v>2</v>
      </c>
      <c r="C25" s="37">
        <f>1/D24</f>
        <v>0.2</v>
      </c>
      <c r="D25" s="2">
        <v>1</v>
      </c>
      <c r="E25" s="37">
        <f>1/D26</f>
        <v>0.33333333333333331</v>
      </c>
      <c r="F25" s="170"/>
      <c r="G25" s="35" t="s">
        <v>2</v>
      </c>
      <c r="H25" s="37">
        <f>C25/C27</f>
        <v>0.13043478260869568</v>
      </c>
      <c r="I25" s="38">
        <f>D25/D27</f>
        <v>0.1111111111111111</v>
      </c>
      <c r="J25" s="37">
        <f>E25/E27</f>
        <v>7.6923076923076913E-2</v>
      </c>
      <c r="K25" s="37">
        <f>SUM(H25:J25)</f>
        <v>0.31846897064288371</v>
      </c>
      <c r="L25" s="2">
        <f>K25/C29</f>
        <v>0.1061563235476279</v>
      </c>
      <c r="M25" s="24"/>
      <c r="N25" s="94"/>
      <c r="O25" s="58" t="s">
        <v>18</v>
      </c>
      <c r="P25" s="56" t="s">
        <v>77</v>
      </c>
      <c r="Q25" s="18"/>
      <c r="R25" s="11" t="s">
        <v>17</v>
      </c>
      <c r="S25" s="9">
        <v>1</v>
      </c>
      <c r="T25" s="9">
        <v>-0.5</v>
      </c>
      <c r="U25" s="9">
        <v>0</v>
      </c>
      <c r="V25" s="3"/>
      <c r="W25" s="11" t="s">
        <v>17</v>
      </c>
      <c r="X25" s="1">
        <f>(S25*L24)+(T25*L25)+(U25*L26)</f>
        <v>0.58026755852842804</v>
      </c>
      <c r="Y25" s="176"/>
      <c r="Z25" s="15" t="s">
        <v>34</v>
      </c>
      <c r="AA25" s="15">
        <v>2</v>
      </c>
      <c r="AB25" s="15">
        <f>1/(1+AA25)</f>
        <v>0.33333333333333331</v>
      </c>
      <c r="AC25" s="15"/>
      <c r="AD25" s="4"/>
      <c r="AE25" s="11" t="s">
        <v>17</v>
      </c>
      <c r="AF25" s="28">
        <v>1</v>
      </c>
      <c r="AG25" s="28">
        <v>0</v>
      </c>
      <c r="AH25" s="28">
        <v>0</v>
      </c>
      <c r="AI25" s="28">
        <v>-1</v>
      </c>
      <c r="AJ25" s="28">
        <v>0</v>
      </c>
      <c r="AK25" s="4"/>
      <c r="AL25" s="11" t="s">
        <v>17</v>
      </c>
      <c r="AM25" s="1">
        <f>(AF25*AC26)+(AG25*AC27)+(AC28*AH25)+(AI25*AC30)+(AC31*AJ25)</f>
        <v>-0.16666666666666669</v>
      </c>
      <c r="AN25" s="176"/>
      <c r="AO25" s="15" t="s">
        <v>29</v>
      </c>
      <c r="AP25" s="15">
        <v>1</v>
      </c>
      <c r="AQ25" s="15">
        <f>1/(1+AP25)</f>
        <v>0.5</v>
      </c>
      <c r="AR25" s="15"/>
      <c r="AS25" s="4"/>
      <c r="AT25" s="11" t="s">
        <v>17</v>
      </c>
      <c r="AU25" s="1">
        <f>AR26</f>
        <v>0.5</v>
      </c>
      <c r="AV25" s="36"/>
      <c r="AW25" s="40" t="s">
        <v>63</v>
      </c>
      <c r="AX25" s="40">
        <v>0</v>
      </c>
      <c r="AY25" s="50"/>
    </row>
    <row r="26" spans="1:51" ht="30">
      <c r="A26" s="258"/>
      <c r="B26" s="35" t="s">
        <v>3</v>
      </c>
      <c r="C26" s="37">
        <f>1/E24</f>
        <v>0.33333333333333331</v>
      </c>
      <c r="D26" s="37">
        <v>3</v>
      </c>
      <c r="E26" s="2">
        <v>1</v>
      </c>
      <c r="F26" s="170"/>
      <c r="G26" s="35" t="s">
        <v>3</v>
      </c>
      <c r="H26" s="37">
        <f>C26/C27</f>
        <v>0.21739130434782608</v>
      </c>
      <c r="I26" s="37">
        <f>D26/D27</f>
        <v>0.33333333333333331</v>
      </c>
      <c r="J26" s="38">
        <f>E26/E27</f>
        <v>0.23076923076923073</v>
      </c>
      <c r="K26" s="37">
        <f>SUM(H26:J26)</f>
        <v>0.78149386845039015</v>
      </c>
      <c r="L26" s="2">
        <f>K26/C29</f>
        <v>0.26049795615013005</v>
      </c>
      <c r="M26" s="24"/>
      <c r="N26" s="94"/>
      <c r="O26" s="58" t="s">
        <v>20</v>
      </c>
      <c r="P26" s="56" t="s">
        <v>80</v>
      </c>
      <c r="Q26" s="18"/>
      <c r="R26" s="11" t="s">
        <v>18</v>
      </c>
      <c r="S26" s="9">
        <v>-0.5</v>
      </c>
      <c r="T26" s="9">
        <v>1</v>
      </c>
      <c r="U26" s="9">
        <v>0</v>
      </c>
      <c r="V26" s="19"/>
      <c r="W26" s="11" t="s">
        <v>18</v>
      </c>
      <c r="X26" s="1">
        <f>(S26*L24)+(T26*L25)+(U26*L26)</f>
        <v>-0.21051653660349312</v>
      </c>
      <c r="Y26" s="176"/>
      <c r="Z26" s="16" t="s">
        <v>35</v>
      </c>
      <c r="AA26" s="16" t="s">
        <v>44</v>
      </c>
      <c r="AB26" s="16">
        <v>1</v>
      </c>
      <c r="AC26" s="16">
        <f>AB26*AB25</f>
        <v>0.33333333333333331</v>
      </c>
      <c r="AD26" s="4"/>
      <c r="AE26" s="11" t="s">
        <v>18</v>
      </c>
      <c r="AF26" s="28">
        <v>-1</v>
      </c>
      <c r="AG26" s="28">
        <v>0</v>
      </c>
      <c r="AH26" s="28">
        <v>0</v>
      </c>
      <c r="AI26" s="28">
        <v>1</v>
      </c>
      <c r="AJ26" s="28">
        <v>0</v>
      </c>
      <c r="AK26" s="4"/>
      <c r="AL26" s="11" t="s">
        <v>18</v>
      </c>
      <c r="AM26" s="1">
        <f>(AF26*AC26)+(AG26*AC27)+(AC28*AH26)+(AI26*AC30)+(AC31*AJ26)</f>
        <v>0.16666666666666669</v>
      </c>
      <c r="AN26" s="176"/>
      <c r="AO26" s="16" t="s">
        <v>45</v>
      </c>
      <c r="AP26" s="16" t="s">
        <v>44</v>
      </c>
      <c r="AQ26" s="16">
        <v>1</v>
      </c>
      <c r="AR26" s="16">
        <f>AQ26*AQ25</f>
        <v>0.5</v>
      </c>
      <c r="AS26" s="4"/>
      <c r="AT26" s="11" t="s">
        <v>18</v>
      </c>
      <c r="AU26" s="1">
        <f>AR27</f>
        <v>0.5</v>
      </c>
      <c r="AV26" s="36"/>
      <c r="AW26" s="40" t="s">
        <v>16</v>
      </c>
      <c r="AX26" s="41">
        <v>0</v>
      </c>
      <c r="AY26" s="50"/>
    </row>
    <row r="27" spans="1:51">
      <c r="A27" s="258"/>
      <c r="B27" s="107" t="s">
        <v>4</v>
      </c>
      <c r="C27" s="39">
        <f>SUM(C24:C26)</f>
        <v>1.5333333333333332</v>
      </c>
      <c r="D27" s="39">
        <f>SUM(D24:D26)</f>
        <v>9</v>
      </c>
      <c r="E27" s="39">
        <f>SUM(E24:E26)</f>
        <v>4.3333333333333339</v>
      </c>
      <c r="F27" s="170"/>
      <c r="G27" s="107" t="s">
        <v>4</v>
      </c>
      <c r="H27" s="39">
        <f>SUM(H24:H26)</f>
        <v>1</v>
      </c>
      <c r="I27" s="39">
        <f>SUM(I24:I26)</f>
        <v>1</v>
      </c>
      <c r="J27" s="39">
        <f>SUM(J24:J26)</f>
        <v>0.99999999999999978</v>
      </c>
      <c r="K27" s="39">
        <f>SUM(K24:K26)</f>
        <v>2.9999999999999996</v>
      </c>
      <c r="L27" s="39">
        <f>SUM(L24:L26)</f>
        <v>1</v>
      </c>
      <c r="M27" s="25"/>
      <c r="N27" s="94"/>
      <c r="O27" s="58" t="s">
        <v>21</v>
      </c>
      <c r="P27" s="56" t="s">
        <v>81</v>
      </c>
      <c r="Q27" s="18"/>
      <c r="R27" s="11" t="s">
        <v>20</v>
      </c>
      <c r="S27" s="9">
        <v>0</v>
      </c>
      <c r="T27" s="9">
        <v>0.5</v>
      </c>
      <c r="U27" s="9">
        <v>0</v>
      </c>
      <c r="V27" s="19"/>
      <c r="W27" s="11" t="s">
        <v>20</v>
      </c>
      <c r="X27" s="1">
        <f>(S27*L24)+(T27*L25)+(U27*L26)</f>
        <v>5.3078161773813949E-2</v>
      </c>
      <c r="Y27" s="176"/>
      <c r="Z27" s="16" t="s">
        <v>36</v>
      </c>
      <c r="AA27" s="16" t="s">
        <v>44</v>
      </c>
      <c r="AB27" s="16">
        <v>1</v>
      </c>
      <c r="AC27" s="16">
        <f>AB27*AB25</f>
        <v>0.33333333333333331</v>
      </c>
      <c r="AD27" s="4"/>
      <c r="AE27" s="11" t="s">
        <v>20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4"/>
      <c r="AL27" s="11" t="s">
        <v>20</v>
      </c>
      <c r="AM27" s="1">
        <f>(AF27*AC26)+(AG27*AC27)+(AH27*AC28)+(AI27*AC30)+(AJ27*AC31)</f>
        <v>0</v>
      </c>
      <c r="AN27" s="176"/>
      <c r="AO27" s="16" t="s">
        <v>58</v>
      </c>
      <c r="AP27" s="16" t="s">
        <v>44</v>
      </c>
      <c r="AQ27" s="16">
        <v>1</v>
      </c>
      <c r="AR27" s="16">
        <f>AQ27*AQ25</f>
        <v>0.5</v>
      </c>
      <c r="AS27" s="4"/>
      <c r="AT27" s="11" t="s">
        <v>20</v>
      </c>
      <c r="AU27" s="1">
        <f>AR29</f>
        <v>0.33333333333333331</v>
      </c>
      <c r="AV27" s="36"/>
      <c r="AW27" s="42" t="s">
        <v>17</v>
      </c>
      <c r="AX27" s="42">
        <f>X25+AM25+AU25</f>
        <v>0.9136008918617613</v>
      </c>
      <c r="AY27" s="50"/>
    </row>
    <row r="28" spans="1:51" ht="45">
      <c r="A28" s="258"/>
      <c r="B28" s="54"/>
      <c r="C28" s="54"/>
      <c r="D28" s="54"/>
      <c r="E28" s="54"/>
      <c r="F28" s="54"/>
      <c r="G28" s="54"/>
      <c r="H28" s="54"/>
      <c r="I28" s="54"/>
      <c r="J28" s="54"/>
      <c r="M28" s="47"/>
      <c r="N28" s="94"/>
      <c r="O28" s="58" t="s">
        <v>23</v>
      </c>
      <c r="P28" s="56" t="s">
        <v>83</v>
      </c>
      <c r="Q28" s="4"/>
      <c r="R28" s="11" t="s">
        <v>21</v>
      </c>
      <c r="S28" s="9">
        <v>0</v>
      </c>
      <c r="T28" s="9">
        <v>-0.5</v>
      </c>
      <c r="U28" s="9">
        <v>0</v>
      </c>
      <c r="V28" s="19"/>
      <c r="W28" s="11" t="s">
        <v>21</v>
      </c>
      <c r="X28" s="1">
        <f>(S28*L24)+(T28*L25)+(U28*L26)</f>
        <v>-5.3078161773813949E-2</v>
      </c>
      <c r="Y28" s="176"/>
      <c r="Z28" s="16" t="s">
        <v>37</v>
      </c>
      <c r="AA28" s="16" t="s">
        <v>44</v>
      </c>
      <c r="AB28" s="16">
        <v>1</v>
      </c>
      <c r="AC28" s="16">
        <f>AB28*AB25</f>
        <v>0.33333333333333331</v>
      </c>
      <c r="AD28" s="4"/>
      <c r="AE28" s="11" t="s">
        <v>21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4"/>
      <c r="AL28" s="11" t="s">
        <v>21</v>
      </c>
      <c r="AM28" s="1">
        <f>(AF28*AC26)+(AG28*AC27)+(AH28*AC28)+(AI28*AC30)+(AJ28*AC31)</f>
        <v>0</v>
      </c>
      <c r="AN28" s="176"/>
      <c r="AO28" s="15" t="s">
        <v>30</v>
      </c>
      <c r="AP28" s="15">
        <v>2</v>
      </c>
      <c r="AQ28" s="15">
        <f>1/(1+AP28)</f>
        <v>0.33333333333333331</v>
      </c>
      <c r="AR28" s="15"/>
      <c r="AS28" s="4"/>
      <c r="AT28" s="11" t="s">
        <v>21</v>
      </c>
      <c r="AU28" s="1">
        <f>AR30</f>
        <v>0.33333333333333331</v>
      </c>
      <c r="AV28" s="36"/>
      <c r="AW28" s="42" t="s">
        <v>18</v>
      </c>
      <c r="AX28" s="42">
        <f>X26+AM26++AU26</f>
        <v>0.45615013006317356</v>
      </c>
      <c r="AY28" s="50"/>
    </row>
    <row r="29" spans="1:51" ht="30">
      <c r="A29" s="258"/>
      <c r="B29" s="108" t="s">
        <v>6</v>
      </c>
      <c r="C29" s="35">
        <v>3</v>
      </c>
      <c r="D29" s="4"/>
      <c r="E29" s="4"/>
      <c r="F29" s="4"/>
      <c r="G29" s="4"/>
      <c r="H29" s="4"/>
      <c r="I29" s="4"/>
      <c r="J29" s="4"/>
      <c r="M29" s="4"/>
      <c r="N29" s="94"/>
      <c r="O29" s="58" t="s">
        <v>24</v>
      </c>
      <c r="P29" s="56" t="s">
        <v>84</v>
      </c>
      <c r="Q29" s="4"/>
      <c r="R29" s="11" t="s">
        <v>23</v>
      </c>
      <c r="S29" s="9">
        <v>1</v>
      </c>
      <c r="T29" s="9">
        <v>0</v>
      </c>
      <c r="U29" s="9">
        <v>-0.5</v>
      </c>
      <c r="V29" s="19"/>
      <c r="W29" s="11" t="s">
        <v>23</v>
      </c>
      <c r="X29" s="1">
        <f>(S29*L24)+(T29*L25)+(U29*L26)</f>
        <v>0.50309674222717704</v>
      </c>
      <c r="Y29" s="176"/>
      <c r="Z29" s="31" t="s">
        <v>96</v>
      </c>
      <c r="AA29" s="31">
        <v>1</v>
      </c>
      <c r="AB29" s="31">
        <f>1/(1+AA29)</f>
        <v>0.5</v>
      </c>
      <c r="AC29" s="31"/>
      <c r="AD29" s="4"/>
      <c r="AE29" s="11" t="s">
        <v>23</v>
      </c>
      <c r="AF29" s="28">
        <v>1</v>
      </c>
      <c r="AG29" s="28">
        <v>0</v>
      </c>
      <c r="AH29" s="28">
        <v>0</v>
      </c>
      <c r="AI29" s="28">
        <v>-1</v>
      </c>
      <c r="AJ29" s="28">
        <v>0</v>
      </c>
      <c r="AK29" s="4"/>
      <c r="AL29" s="11" t="s">
        <v>23</v>
      </c>
      <c r="AM29" s="1">
        <f>(AC26*AF29)+(AG29*AC27)+(AC28*AH29)+(AI29*AC30)+(AC31*AJ29)</f>
        <v>-0.16666666666666669</v>
      </c>
      <c r="AN29" s="176"/>
      <c r="AO29" s="16" t="s">
        <v>59</v>
      </c>
      <c r="AP29" s="16" t="s">
        <v>44</v>
      </c>
      <c r="AQ29" s="16">
        <v>1</v>
      </c>
      <c r="AR29" s="16">
        <f>AQ29*AQ28</f>
        <v>0.33333333333333331</v>
      </c>
      <c r="AS29" s="4"/>
      <c r="AT29" s="11" t="s">
        <v>23</v>
      </c>
      <c r="AU29" s="1">
        <f>AR32</f>
        <v>0.25</v>
      </c>
      <c r="AV29" s="36"/>
      <c r="AW29" s="41" t="s">
        <v>19</v>
      </c>
      <c r="AX29" s="41">
        <v>0</v>
      </c>
      <c r="AY29" s="50"/>
    </row>
    <row r="30" spans="1:51">
      <c r="A30" s="258"/>
      <c r="B30" s="53"/>
      <c r="C30" s="53"/>
      <c r="D30" s="53"/>
      <c r="E30" s="53"/>
      <c r="F30" s="53"/>
      <c r="G30" s="53"/>
      <c r="H30" s="53"/>
      <c r="I30" s="53"/>
      <c r="J30" s="53"/>
      <c r="M30" s="26"/>
      <c r="N30" s="94"/>
      <c r="O30" s="4"/>
      <c r="P30" s="4"/>
      <c r="Q30" s="4"/>
      <c r="R30" s="11" t="s">
        <v>24</v>
      </c>
      <c r="S30" s="9">
        <v>-0.5</v>
      </c>
      <c r="T30" s="9">
        <v>0</v>
      </c>
      <c r="U30" s="9">
        <v>1</v>
      </c>
      <c r="V30" s="19"/>
      <c r="W30" s="11" t="s">
        <v>24</v>
      </c>
      <c r="X30" s="1">
        <f>(S30*L24)+(T30*67)+(U30*L26)</f>
        <v>-5.6174904000990955E-2</v>
      </c>
      <c r="Y30" s="176"/>
      <c r="Z30" s="16" t="s">
        <v>97</v>
      </c>
      <c r="AA30" s="16" t="s">
        <v>44</v>
      </c>
      <c r="AB30" s="16">
        <v>1</v>
      </c>
      <c r="AC30" s="16">
        <f>AB30*AB29</f>
        <v>0.5</v>
      </c>
      <c r="AD30" s="4"/>
      <c r="AE30" s="11" t="s">
        <v>24</v>
      </c>
      <c r="AF30" s="28">
        <v>-1</v>
      </c>
      <c r="AG30" s="28">
        <v>0</v>
      </c>
      <c r="AH30" s="28">
        <v>0</v>
      </c>
      <c r="AI30" s="28">
        <v>1</v>
      </c>
      <c r="AJ30" s="28">
        <v>0</v>
      </c>
      <c r="AK30" s="4"/>
      <c r="AL30" s="11" t="s">
        <v>24</v>
      </c>
      <c r="AM30" s="1">
        <f>(AC26*AF30)+(AC27*AG30)+(AC28*AH30)+(AI30*AC30)+(AC31*AJ30)</f>
        <v>0.16666666666666669</v>
      </c>
      <c r="AN30" s="176"/>
      <c r="AO30" s="16" t="s">
        <v>60</v>
      </c>
      <c r="AP30" s="16" t="s">
        <v>44</v>
      </c>
      <c r="AQ30" s="16">
        <v>1</v>
      </c>
      <c r="AR30" s="16">
        <f>AQ30*AQ28</f>
        <v>0.33333333333333331</v>
      </c>
      <c r="AS30" s="4"/>
      <c r="AT30" s="11" t="s">
        <v>24</v>
      </c>
      <c r="AU30" s="1">
        <f>AR33</f>
        <v>0.25</v>
      </c>
      <c r="AV30" s="36"/>
      <c r="AW30" s="42" t="s">
        <v>20</v>
      </c>
      <c r="AX30" s="42">
        <f>X27+AM27+AU27</f>
        <v>0.38641149510714728</v>
      </c>
      <c r="AY30" s="50"/>
    </row>
    <row r="31" spans="1:51">
      <c r="A31" s="258"/>
      <c r="B31" s="183" t="s">
        <v>14</v>
      </c>
      <c r="C31" s="183"/>
      <c r="D31" s="4"/>
      <c r="E31" s="35" t="s">
        <v>38</v>
      </c>
      <c r="F31" s="35" t="s">
        <v>39</v>
      </c>
      <c r="G31" s="35" t="s">
        <v>40</v>
      </c>
      <c r="H31" s="10" t="s">
        <v>41</v>
      </c>
      <c r="I31" s="10" t="s">
        <v>42</v>
      </c>
      <c r="J31" s="4"/>
      <c r="M31" s="4"/>
      <c r="N31" s="94"/>
      <c r="O31" s="156" t="s">
        <v>112</v>
      </c>
      <c r="P31" s="157"/>
      <c r="Q31" s="4"/>
      <c r="R31" s="33"/>
      <c r="S31" s="25"/>
      <c r="T31" s="25"/>
      <c r="U31" s="25"/>
      <c r="V31" s="30"/>
      <c r="W31" s="29"/>
      <c r="X31" s="29"/>
      <c r="Y31" s="176"/>
      <c r="Z31" s="16" t="s">
        <v>98</v>
      </c>
      <c r="AA31" s="16" t="s">
        <v>44</v>
      </c>
      <c r="AB31" s="16">
        <v>1</v>
      </c>
      <c r="AC31" s="16">
        <f>AB31*AB29</f>
        <v>0.5</v>
      </c>
      <c r="AD31" s="4"/>
      <c r="AE31" s="29"/>
      <c r="AF31" s="25"/>
      <c r="AG31" s="25"/>
      <c r="AH31" s="25"/>
      <c r="AI31" s="25"/>
      <c r="AJ31" s="25"/>
      <c r="AK31" s="4"/>
      <c r="AL31" s="29"/>
      <c r="AM31" s="29"/>
      <c r="AN31" s="176"/>
      <c r="AO31" s="15" t="s">
        <v>31</v>
      </c>
      <c r="AP31" s="15">
        <v>3</v>
      </c>
      <c r="AQ31" s="15">
        <f>1/(1+AP31)</f>
        <v>0.25</v>
      </c>
      <c r="AR31" s="15"/>
      <c r="AS31" s="4"/>
      <c r="AT31" s="29"/>
      <c r="AU31" s="29"/>
      <c r="AV31" s="46"/>
      <c r="AW31" s="42" t="s">
        <v>21</v>
      </c>
      <c r="AX31" s="42">
        <f>X28+AM28+AU28</f>
        <v>0.28025517155951934</v>
      </c>
      <c r="AY31" s="50"/>
    </row>
    <row r="32" spans="1:51" ht="30">
      <c r="A32" s="258"/>
      <c r="B32" s="108" t="s">
        <v>7</v>
      </c>
      <c r="C32" s="76">
        <f>SUM(L24*C27,L25*D27,L26*E27)</f>
        <v>3.0553614930426525</v>
      </c>
      <c r="D32" s="4"/>
      <c r="E32" s="35">
        <v>1</v>
      </c>
      <c r="F32" s="35">
        <v>3</v>
      </c>
      <c r="G32" s="35">
        <v>5</v>
      </c>
      <c r="H32" s="35">
        <v>7</v>
      </c>
      <c r="I32" s="35">
        <v>9</v>
      </c>
      <c r="J32" s="4"/>
      <c r="M32" s="4"/>
      <c r="N32" s="94"/>
      <c r="O32" s="57" t="s">
        <v>99</v>
      </c>
      <c r="P32" s="56" t="s">
        <v>102</v>
      </c>
      <c r="Q32" s="4"/>
      <c r="R32" s="33"/>
      <c r="S32" s="25"/>
      <c r="T32" s="25"/>
      <c r="U32" s="25"/>
      <c r="V32" s="30"/>
      <c r="W32" s="29"/>
      <c r="X32" s="29"/>
      <c r="Y32" s="176"/>
      <c r="Z32" s="30"/>
      <c r="AA32" s="30"/>
      <c r="AB32" s="30"/>
      <c r="AC32" s="30"/>
      <c r="AD32" s="4"/>
      <c r="AE32" s="29"/>
      <c r="AF32" s="25"/>
      <c r="AG32" s="25"/>
      <c r="AH32" s="25"/>
      <c r="AI32" s="25"/>
      <c r="AJ32" s="25"/>
      <c r="AK32" s="4"/>
      <c r="AL32" s="156" t="s">
        <v>115</v>
      </c>
      <c r="AM32" s="157"/>
      <c r="AN32" s="176"/>
      <c r="AO32" s="16" t="s">
        <v>61</v>
      </c>
      <c r="AP32" s="16" t="s">
        <v>44</v>
      </c>
      <c r="AQ32" s="16">
        <v>1</v>
      </c>
      <c r="AR32" s="16">
        <f>AQ32*AQ31</f>
        <v>0.25</v>
      </c>
      <c r="AS32" s="4"/>
      <c r="AT32" s="29"/>
      <c r="AU32" s="29"/>
      <c r="AV32" s="46"/>
      <c r="AW32" s="41" t="s">
        <v>22</v>
      </c>
      <c r="AX32" s="41">
        <v>0</v>
      </c>
      <c r="AY32" s="50"/>
    </row>
    <row r="33" spans="1:51" ht="30">
      <c r="A33" s="258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26"/>
      <c r="N33" s="94"/>
      <c r="O33" s="57" t="s">
        <v>100</v>
      </c>
      <c r="P33" s="56" t="s">
        <v>103</v>
      </c>
      <c r="Q33" s="4"/>
      <c r="R33" s="4"/>
      <c r="S33" s="18"/>
      <c r="T33" s="18"/>
      <c r="U33" s="18"/>
      <c r="V33" s="19"/>
      <c r="W33" s="4"/>
      <c r="X33" s="4"/>
      <c r="Y33" s="176"/>
      <c r="Z33" s="30"/>
      <c r="AA33" s="30"/>
      <c r="AB33" s="30"/>
      <c r="AC33" s="30"/>
      <c r="AD33" s="4"/>
      <c r="AE33" s="29"/>
      <c r="AF33" s="25"/>
      <c r="AG33" s="25"/>
      <c r="AH33" s="25"/>
      <c r="AI33" s="25"/>
      <c r="AJ33" s="25"/>
      <c r="AK33" s="4"/>
      <c r="AL33" s="58" t="s">
        <v>34</v>
      </c>
      <c r="AM33" s="56" t="s">
        <v>87</v>
      </c>
      <c r="AN33" s="176"/>
      <c r="AO33" s="16" t="s">
        <v>62</v>
      </c>
      <c r="AP33" s="16" t="s">
        <v>44</v>
      </c>
      <c r="AQ33" s="16">
        <v>1</v>
      </c>
      <c r="AR33" s="16">
        <f>AQ33*AQ31</f>
        <v>0.25</v>
      </c>
      <c r="AS33" s="4"/>
      <c r="AT33" s="29"/>
      <c r="AU33" s="29"/>
      <c r="AV33" s="46"/>
      <c r="AW33" s="42" t="s">
        <v>23</v>
      </c>
      <c r="AX33" s="42">
        <f>X29+AM29+AU29</f>
        <v>0.5864300755605103</v>
      </c>
      <c r="AY33" s="50"/>
    </row>
    <row r="34" spans="1:51" ht="30">
      <c r="A34" s="258"/>
      <c r="B34" s="185" t="s">
        <v>11</v>
      </c>
      <c r="C34" s="186"/>
      <c r="D34" s="6" t="s">
        <v>12</v>
      </c>
      <c r="E34" s="6">
        <v>1</v>
      </c>
      <c r="F34" s="6">
        <v>2</v>
      </c>
      <c r="G34" s="6">
        <v>3</v>
      </c>
      <c r="H34" s="6">
        <v>4</v>
      </c>
      <c r="I34" s="6">
        <v>5</v>
      </c>
      <c r="J34" s="6">
        <v>6</v>
      </c>
      <c r="K34" s="6">
        <v>7</v>
      </c>
      <c r="L34" s="6">
        <v>9</v>
      </c>
      <c r="M34" s="6">
        <v>10</v>
      </c>
      <c r="N34" s="94"/>
      <c r="O34" s="57" t="s">
        <v>101</v>
      </c>
      <c r="P34" s="56" t="s">
        <v>104</v>
      </c>
      <c r="Q34" s="4"/>
      <c r="R34" s="4"/>
      <c r="S34" s="18"/>
      <c r="T34" s="18"/>
      <c r="U34" s="18"/>
      <c r="V34" s="4"/>
      <c r="W34" s="4"/>
      <c r="X34" s="4"/>
      <c r="Y34" s="176"/>
      <c r="AB34" s="30"/>
      <c r="AC34" s="30"/>
      <c r="AD34" s="4"/>
      <c r="AE34" s="29"/>
      <c r="AF34" s="25"/>
      <c r="AG34" s="25"/>
      <c r="AH34" s="25"/>
      <c r="AI34" s="25"/>
      <c r="AJ34" s="25"/>
      <c r="AK34" s="4"/>
      <c r="AL34" s="109" t="s">
        <v>35</v>
      </c>
      <c r="AM34" s="84" t="s">
        <v>88</v>
      </c>
      <c r="AN34" s="176"/>
      <c r="AO34" s="19"/>
      <c r="AP34" s="19"/>
      <c r="AQ34" s="19"/>
      <c r="AR34" s="19"/>
      <c r="AS34" s="4"/>
      <c r="AT34" s="29"/>
      <c r="AU34" s="29"/>
      <c r="AV34" s="46"/>
      <c r="AW34" s="42" t="s">
        <v>24</v>
      </c>
      <c r="AX34" s="42">
        <f>X30+AM30+AU30</f>
        <v>0.36049176266567573</v>
      </c>
      <c r="AY34" s="50"/>
    </row>
    <row r="35" spans="1:51">
      <c r="A35" s="258"/>
      <c r="B35" s="187"/>
      <c r="C35" s="188"/>
      <c r="D35" s="6" t="s">
        <v>13</v>
      </c>
      <c r="E35" s="35">
        <v>0</v>
      </c>
      <c r="F35" s="35">
        <v>0</v>
      </c>
      <c r="G35" s="35">
        <v>0.57999999999999996</v>
      </c>
      <c r="H35" s="35">
        <v>0.9</v>
      </c>
      <c r="I35" s="35">
        <v>1.1200000000000001</v>
      </c>
      <c r="J35" s="35">
        <v>1.24</v>
      </c>
      <c r="K35" s="35">
        <v>1.32</v>
      </c>
      <c r="L35" s="35">
        <v>1.46</v>
      </c>
      <c r="M35" s="35">
        <v>1.49</v>
      </c>
      <c r="N35" s="94"/>
      <c r="Q35" s="4"/>
      <c r="R35" s="4"/>
      <c r="S35" s="18"/>
      <c r="T35" s="18"/>
      <c r="U35" s="18"/>
      <c r="V35" s="4"/>
      <c r="W35" s="4"/>
      <c r="X35" s="4"/>
      <c r="Y35" s="176"/>
      <c r="AB35" s="30"/>
      <c r="AC35" s="30"/>
      <c r="AD35" s="4"/>
      <c r="AE35" s="29"/>
      <c r="AF35" s="25"/>
      <c r="AG35" s="25"/>
      <c r="AH35" s="25"/>
      <c r="AI35" s="25"/>
      <c r="AJ35" s="25"/>
      <c r="AK35" s="4"/>
      <c r="AL35" s="109" t="s">
        <v>36</v>
      </c>
      <c r="AM35" s="84" t="s">
        <v>89</v>
      </c>
      <c r="AN35" s="176"/>
      <c r="AO35" s="30"/>
      <c r="AP35" s="30"/>
      <c r="AQ35" s="30"/>
      <c r="AR35" s="30"/>
      <c r="AS35" s="4"/>
      <c r="AT35" s="29"/>
      <c r="AU35" s="29"/>
      <c r="AV35" s="46"/>
      <c r="AW35" s="41" t="s">
        <v>25</v>
      </c>
      <c r="AX35" s="41">
        <v>0</v>
      </c>
      <c r="AY35" s="50"/>
    </row>
    <row r="36" spans="1:51">
      <c r="A36" s="258"/>
      <c r="B36" s="189" t="s">
        <v>9</v>
      </c>
      <c r="C36" s="190"/>
      <c r="D36" s="7">
        <v>0.57999999999999996</v>
      </c>
      <c r="E36" s="191"/>
      <c r="F36" s="192"/>
      <c r="G36" s="192"/>
      <c r="H36" s="192"/>
      <c r="I36" s="192"/>
      <c r="J36" s="192"/>
      <c r="K36" s="48"/>
      <c r="L36" s="48"/>
      <c r="M36" s="48"/>
      <c r="N36" s="94"/>
      <c r="Q36" s="4"/>
      <c r="R36" s="4"/>
      <c r="S36" s="18"/>
      <c r="T36" s="18"/>
      <c r="U36" s="18"/>
      <c r="V36" s="4"/>
      <c r="W36" s="4"/>
      <c r="X36" s="4"/>
      <c r="Y36" s="176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109" t="s">
        <v>37</v>
      </c>
      <c r="AM36" s="84" t="s">
        <v>90</v>
      </c>
      <c r="AN36" s="176"/>
      <c r="AO36" s="156" t="s">
        <v>113</v>
      </c>
      <c r="AP36" s="157"/>
      <c r="AQ36" s="4"/>
      <c r="AR36" s="4"/>
      <c r="AS36" s="4"/>
      <c r="AT36" s="4"/>
      <c r="AU36" s="4"/>
      <c r="AV36" s="46"/>
      <c r="AW36" s="4"/>
      <c r="AX36" s="4"/>
      <c r="AY36" s="50"/>
    </row>
    <row r="37" spans="1:51" ht="30">
      <c r="A37" s="258"/>
      <c r="B37" s="52"/>
      <c r="C37" s="52"/>
      <c r="D37" s="52"/>
      <c r="E37" s="52"/>
      <c r="H37" s="52"/>
      <c r="I37" s="52"/>
      <c r="J37" s="52"/>
      <c r="K37" s="52"/>
      <c r="L37" s="52"/>
      <c r="M37" s="47"/>
      <c r="N37" s="94"/>
      <c r="Q37" s="4"/>
      <c r="R37" s="4"/>
      <c r="S37" s="18"/>
      <c r="T37" s="18"/>
      <c r="U37" s="18"/>
      <c r="V37" s="4"/>
      <c r="W37" s="4"/>
      <c r="X37" s="4"/>
      <c r="Y37" s="176"/>
      <c r="Z37" s="4"/>
      <c r="AC37" s="4"/>
      <c r="AD37" s="4"/>
      <c r="AE37" s="4"/>
      <c r="AF37" s="4"/>
      <c r="AG37" s="4"/>
      <c r="AH37" s="4"/>
      <c r="AI37" s="4"/>
      <c r="AJ37" s="4"/>
      <c r="AK37" s="4"/>
      <c r="AL37" s="58" t="s">
        <v>96</v>
      </c>
      <c r="AM37" s="56" t="s">
        <v>91</v>
      </c>
      <c r="AN37" s="176"/>
      <c r="AO37" s="44" t="s">
        <v>29</v>
      </c>
      <c r="AP37" s="44" t="s">
        <v>76</v>
      </c>
      <c r="AQ37" s="4"/>
      <c r="AR37" s="4"/>
      <c r="AS37" s="4"/>
      <c r="AT37" s="4"/>
      <c r="AU37" s="4"/>
      <c r="AV37" s="46"/>
      <c r="AW37" s="4"/>
      <c r="AX37" s="4"/>
      <c r="AY37" s="50"/>
    </row>
    <row r="38" spans="1:51" ht="30">
      <c r="A38" s="258"/>
      <c r="B38" s="161" t="s">
        <v>15</v>
      </c>
      <c r="C38" s="161"/>
      <c r="D38" s="161"/>
      <c r="E38" s="4"/>
      <c r="H38" s="4"/>
      <c r="I38" s="4"/>
      <c r="J38" s="4"/>
      <c r="K38" s="4"/>
      <c r="L38" s="4"/>
      <c r="M38" s="4"/>
      <c r="N38" s="94"/>
      <c r="Q38" s="4"/>
      <c r="R38" s="4"/>
      <c r="S38" s="18"/>
      <c r="T38" s="18"/>
      <c r="U38" s="18"/>
      <c r="V38" s="4"/>
      <c r="W38" s="4"/>
      <c r="X38" s="4"/>
      <c r="Y38" s="176"/>
      <c r="Z38" s="227" t="s">
        <v>182</v>
      </c>
      <c r="AA38" s="228"/>
      <c r="AC38" s="4"/>
      <c r="AD38" s="4"/>
      <c r="AE38" s="4"/>
      <c r="AF38" s="4"/>
      <c r="AG38" s="4"/>
      <c r="AH38" s="4"/>
      <c r="AI38" s="4"/>
      <c r="AJ38" s="4"/>
      <c r="AK38" s="4"/>
      <c r="AL38" s="109" t="s">
        <v>97</v>
      </c>
      <c r="AM38" s="84" t="s">
        <v>92</v>
      </c>
      <c r="AN38" s="176"/>
      <c r="AO38" s="44" t="s">
        <v>30</v>
      </c>
      <c r="AP38" s="44" t="s">
        <v>79</v>
      </c>
      <c r="AQ38" s="4"/>
      <c r="AR38" s="4"/>
      <c r="AS38" s="4"/>
      <c r="AT38" s="4"/>
      <c r="AU38" s="4"/>
      <c r="AV38" s="46"/>
      <c r="AW38" s="4"/>
      <c r="AX38" s="4"/>
      <c r="AY38" s="50"/>
    </row>
    <row r="39" spans="1:51" ht="30">
      <c r="A39" s="258"/>
      <c r="B39" s="5" t="s">
        <v>10</v>
      </c>
      <c r="C39" s="8">
        <f>(C32-3)/3</f>
        <v>1.8453831014217492E-2</v>
      </c>
      <c r="D39" s="77">
        <f>C39*100</f>
        <v>1.8453831014217492</v>
      </c>
      <c r="E39" s="4"/>
      <c r="H39" s="4"/>
      <c r="I39" s="4"/>
      <c r="J39" s="4"/>
      <c r="K39" s="4"/>
      <c r="L39" s="4"/>
      <c r="M39" s="4"/>
      <c r="N39" s="94"/>
      <c r="Q39" s="4"/>
      <c r="R39" s="4"/>
      <c r="S39" s="18"/>
      <c r="T39" s="18"/>
      <c r="U39" s="18"/>
      <c r="V39" s="4"/>
      <c r="W39" s="4"/>
      <c r="X39" s="4"/>
      <c r="Y39" s="176"/>
      <c r="Z39" s="225" t="s">
        <v>208</v>
      </c>
      <c r="AA39" s="226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109" t="s">
        <v>98</v>
      </c>
      <c r="AM39" s="84" t="s">
        <v>93</v>
      </c>
      <c r="AN39" s="176"/>
      <c r="AO39" s="44" t="s">
        <v>31</v>
      </c>
      <c r="AP39" s="44" t="s">
        <v>82</v>
      </c>
      <c r="AQ39" s="4"/>
      <c r="AR39" s="4"/>
      <c r="AS39" s="4"/>
      <c r="AT39" s="4"/>
      <c r="AU39" s="4"/>
      <c r="AV39" s="46"/>
      <c r="AW39" s="4"/>
      <c r="AX39" s="4"/>
      <c r="AY39" s="50"/>
    </row>
    <row r="40" spans="1:51">
      <c r="A40" s="259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06"/>
      <c r="N40" s="49"/>
      <c r="O40" s="106"/>
      <c r="P40" s="106"/>
      <c r="Q40" s="106"/>
      <c r="R40" s="106"/>
      <c r="S40" s="79"/>
      <c r="T40" s="79"/>
      <c r="U40" s="79"/>
      <c r="V40" s="106"/>
      <c r="W40" s="106"/>
      <c r="X40" s="106"/>
      <c r="Y40" s="177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51"/>
    </row>
    <row r="42" spans="1:51" ht="20">
      <c r="A42" s="257"/>
      <c r="B42" s="168" t="s">
        <v>160</v>
      </c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9"/>
    </row>
    <row r="43" spans="1:51" ht="20">
      <c r="A43" s="258"/>
      <c r="B43" s="35" t="s">
        <v>0</v>
      </c>
      <c r="C43" s="35" t="s">
        <v>1</v>
      </c>
      <c r="D43" s="35" t="s">
        <v>2</v>
      </c>
      <c r="E43" s="35" t="s">
        <v>3</v>
      </c>
      <c r="F43" s="170" t="s">
        <v>8</v>
      </c>
      <c r="G43" s="35" t="s">
        <v>0</v>
      </c>
      <c r="H43" s="35" t="s">
        <v>1</v>
      </c>
      <c r="I43" s="35" t="s">
        <v>2</v>
      </c>
      <c r="J43" s="35" t="s">
        <v>3</v>
      </c>
      <c r="K43" s="35" t="s">
        <v>4</v>
      </c>
      <c r="L43" s="10" t="s">
        <v>5</v>
      </c>
      <c r="M43" s="23"/>
      <c r="N43" s="94"/>
      <c r="O43" s="156" t="s">
        <v>114</v>
      </c>
      <c r="P43" s="157"/>
      <c r="Q43" s="3"/>
      <c r="R43" s="171" t="s">
        <v>46</v>
      </c>
      <c r="S43" s="172"/>
      <c r="T43" s="172"/>
      <c r="U43" s="173"/>
      <c r="V43" s="3"/>
      <c r="W43" s="174" t="s">
        <v>52</v>
      </c>
      <c r="X43" s="175"/>
      <c r="Y43" s="176"/>
      <c r="Z43" s="178" t="s">
        <v>48</v>
      </c>
      <c r="AA43" s="179"/>
      <c r="AB43" s="179"/>
      <c r="AC43" s="180"/>
      <c r="AD43" s="3"/>
      <c r="AE43" s="178" t="s">
        <v>54</v>
      </c>
      <c r="AF43" s="179"/>
      <c r="AG43" s="179"/>
      <c r="AH43" s="179"/>
      <c r="AI43" s="179"/>
      <c r="AJ43" s="180"/>
      <c r="AK43" s="3"/>
      <c r="AL43" s="174" t="s">
        <v>55</v>
      </c>
      <c r="AM43" s="175"/>
      <c r="AN43" s="176"/>
      <c r="AO43" s="178" t="s">
        <v>49</v>
      </c>
      <c r="AP43" s="179"/>
      <c r="AQ43" s="179"/>
      <c r="AR43" s="180"/>
      <c r="AS43" s="4"/>
      <c r="AT43" s="174" t="s">
        <v>51</v>
      </c>
      <c r="AU43" s="175"/>
      <c r="AV43" s="36"/>
      <c r="AW43" s="174" t="s">
        <v>27</v>
      </c>
      <c r="AX43" s="175"/>
      <c r="AY43" s="50"/>
    </row>
    <row r="44" spans="1:51" ht="30">
      <c r="A44" s="258"/>
      <c r="B44" s="35" t="s">
        <v>1</v>
      </c>
      <c r="C44" s="2">
        <v>1</v>
      </c>
      <c r="D44" s="37">
        <f>1/C45</f>
        <v>0.33333333333333331</v>
      </c>
      <c r="E44" s="37">
        <v>3</v>
      </c>
      <c r="F44" s="170"/>
      <c r="G44" s="35" t="s">
        <v>1</v>
      </c>
      <c r="H44" s="38">
        <f>C44/C47</f>
        <v>0.23076923076923078</v>
      </c>
      <c r="I44" s="37">
        <f>D44/D47</f>
        <v>0.21739130434782608</v>
      </c>
      <c r="J44" s="37">
        <f>E44/E47</f>
        <v>0.33333333333333331</v>
      </c>
      <c r="K44" s="37">
        <f>SUM(H44:J44)</f>
        <v>0.78149386845039026</v>
      </c>
      <c r="L44" s="2">
        <f>K44/C49</f>
        <v>0.26049795615013011</v>
      </c>
      <c r="M44" s="24"/>
      <c r="N44" s="94"/>
      <c r="O44" s="58" t="s">
        <v>17</v>
      </c>
      <c r="P44" s="56" t="s">
        <v>78</v>
      </c>
      <c r="Q44" s="18"/>
      <c r="R44" s="17" t="s">
        <v>26</v>
      </c>
      <c r="S44" s="35" t="s">
        <v>1</v>
      </c>
      <c r="T44" s="35" t="s">
        <v>2</v>
      </c>
      <c r="U44" s="35" t="s">
        <v>3</v>
      </c>
      <c r="V44" s="13"/>
      <c r="W44" s="32" t="s">
        <v>26</v>
      </c>
      <c r="X44" s="107" t="s">
        <v>53</v>
      </c>
      <c r="Y44" s="176"/>
      <c r="Z44" s="35" t="s">
        <v>32</v>
      </c>
      <c r="AA44" s="108" t="s">
        <v>47</v>
      </c>
      <c r="AB44" s="178" t="s">
        <v>43</v>
      </c>
      <c r="AC44" s="180"/>
      <c r="AD44" s="4"/>
      <c r="AE44" s="10" t="s">
        <v>26</v>
      </c>
      <c r="AF44" s="35" t="s">
        <v>35</v>
      </c>
      <c r="AG44" s="35" t="s">
        <v>36</v>
      </c>
      <c r="AH44" s="35" t="s">
        <v>37</v>
      </c>
      <c r="AI44" s="35" t="s">
        <v>97</v>
      </c>
      <c r="AJ44" s="35" t="s">
        <v>98</v>
      </c>
      <c r="AK44" s="4"/>
      <c r="AL44" s="10" t="s">
        <v>26</v>
      </c>
      <c r="AM44" s="107" t="s">
        <v>53</v>
      </c>
      <c r="AN44" s="176"/>
      <c r="AO44" s="10" t="s">
        <v>28</v>
      </c>
      <c r="AP44" s="10" t="s">
        <v>47</v>
      </c>
      <c r="AQ44" s="181" t="s">
        <v>43</v>
      </c>
      <c r="AR44" s="182"/>
      <c r="AS44" s="4"/>
      <c r="AT44" s="35" t="s">
        <v>26</v>
      </c>
      <c r="AU44" s="107" t="s">
        <v>53</v>
      </c>
      <c r="AV44" s="36"/>
      <c r="AW44" s="108" t="s">
        <v>26</v>
      </c>
      <c r="AX44" s="108" t="s">
        <v>50</v>
      </c>
      <c r="AY44" s="50"/>
    </row>
    <row r="45" spans="1:51">
      <c r="A45" s="258"/>
      <c r="B45" s="35" t="s">
        <v>2</v>
      </c>
      <c r="C45" s="37">
        <v>3</v>
      </c>
      <c r="D45" s="2">
        <v>1</v>
      </c>
      <c r="E45" s="37">
        <v>5</v>
      </c>
      <c r="F45" s="170"/>
      <c r="G45" s="35" t="s">
        <v>2</v>
      </c>
      <c r="H45" s="37">
        <f>C45/C47</f>
        <v>0.6923076923076924</v>
      </c>
      <c r="I45" s="38">
        <f>D45/D47</f>
        <v>0.65217391304347827</v>
      </c>
      <c r="J45" s="37">
        <f>E45/E47</f>
        <v>0.55555555555555558</v>
      </c>
      <c r="K45" s="37">
        <f>SUM(H45:J45)</f>
        <v>1.9000371609067261</v>
      </c>
      <c r="L45" s="2">
        <f>K45/C49</f>
        <v>0.63334572030224201</v>
      </c>
      <c r="M45" s="24"/>
      <c r="N45" s="94"/>
      <c r="O45" s="58" t="s">
        <v>18</v>
      </c>
      <c r="P45" s="56" t="s">
        <v>77</v>
      </c>
      <c r="Q45" s="18"/>
      <c r="R45" s="11" t="s">
        <v>17</v>
      </c>
      <c r="S45" s="9">
        <v>1</v>
      </c>
      <c r="T45" s="9">
        <v>-0.5</v>
      </c>
      <c r="U45" s="9">
        <v>0</v>
      </c>
      <c r="V45" s="3"/>
      <c r="W45" s="11" t="s">
        <v>17</v>
      </c>
      <c r="X45" s="1">
        <f>(S45*L44)+(T45*L45)+(U45*L46)</f>
        <v>-5.61749040009909E-2</v>
      </c>
      <c r="Y45" s="176"/>
      <c r="Z45" s="15" t="s">
        <v>34</v>
      </c>
      <c r="AA45" s="15">
        <v>2</v>
      </c>
      <c r="AB45" s="15">
        <f>1/(1+AA45)</f>
        <v>0.33333333333333331</v>
      </c>
      <c r="AC45" s="15"/>
      <c r="AD45" s="4"/>
      <c r="AE45" s="11" t="s">
        <v>17</v>
      </c>
      <c r="AF45" s="28">
        <v>1</v>
      </c>
      <c r="AG45" s="28">
        <v>0</v>
      </c>
      <c r="AH45" s="28">
        <v>0</v>
      </c>
      <c r="AI45" s="28">
        <v>-1</v>
      </c>
      <c r="AJ45" s="28">
        <v>0</v>
      </c>
      <c r="AK45" s="4"/>
      <c r="AL45" s="11" t="s">
        <v>17</v>
      </c>
      <c r="AM45" s="1">
        <f>(AF45*AC46)+(AG45*AC47)+(AC48*AH45)+(AI45*AC50)+(AC51*AJ45)</f>
        <v>-0.16666666666666669</v>
      </c>
      <c r="AN45" s="176"/>
      <c r="AO45" s="15" t="s">
        <v>29</v>
      </c>
      <c r="AP45" s="15">
        <v>1</v>
      </c>
      <c r="AQ45" s="15">
        <f>1/(1+AP45)</f>
        <v>0.5</v>
      </c>
      <c r="AR45" s="15"/>
      <c r="AS45" s="4"/>
      <c r="AT45" s="11" t="s">
        <v>17</v>
      </c>
      <c r="AU45" s="1">
        <f>AR46</f>
        <v>0.5</v>
      </c>
      <c r="AV45" s="36"/>
      <c r="AW45" s="40" t="s">
        <v>63</v>
      </c>
      <c r="AX45" s="40">
        <v>0</v>
      </c>
      <c r="AY45" s="50"/>
    </row>
    <row r="46" spans="1:51" ht="30">
      <c r="A46" s="258"/>
      <c r="B46" s="35" t="s">
        <v>3</v>
      </c>
      <c r="C46" s="37">
        <f>1/E44</f>
        <v>0.33333333333333331</v>
      </c>
      <c r="D46" s="37">
        <f>1/E45</f>
        <v>0.2</v>
      </c>
      <c r="E46" s="2">
        <v>1</v>
      </c>
      <c r="F46" s="170"/>
      <c r="G46" s="35" t="s">
        <v>3</v>
      </c>
      <c r="H46" s="37">
        <f>C46/C47</f>
        <v>7.6923076923076927E-2</v>
      </c>
      <c r="I46" s="37">
        <f>D46/D47</f>
        <v>0.13043478260869568</v>
      </c>
      <c r="J46" s="38">
        <f>E46/E47</f>
        <v>0.1111111111111111</v>
      </c>
      <c r="K46" s="37">
        <f>SUM(H46:J46)</f>
        <v>0.31846897064288371</v>
      </c>
      <c r="L46" s="2">
        <f>K46/C49</f>
        <v>0.1061563235476279</v>
      </c>
      <c r="M46" s="24"/>
      <c r="N46" s="94"/>
      <c r="O46" s="58" t="s">
        <v>20</v>
      </c>
      <c r="P46" s="56" t="s">
        <v>80</v>
      </c>
      <c r="Q46" s="18"/>
      <c r="R46" s="11" t="s">
        <v>18</v>
      </c>
      <c r="S46" s="9">
        <v>-0.5</v>
      </c>
      <c r="T46" s="9">
        <v>1</v>
      </c>
      <c r="U46" s="9">
        <v>0</v>
      </c>
      <c r="V46" s="19"/>
      <c r="W46" s="11" t="s">
        <v>18</v>
      </c>
      <c r="X46" s="1">
        <f>(S46*L44)+(T46*L45)+(U46*L46)</f>
        <v>0.50309674222717693</v>
      </c>
      <c r="Y46" s="176"/>
      <c r="Z46" s="16" t="s">
        <v>35</v>
      </c>
      <c r="AA46" s="16" t="s">
        <v>44</v>
      </c>
      <c r="AB46" s="16">
        <v>1</v>
      </c>
      <c r="AC46" s="16">
        <f>AB46*AB45</f>
        <v>0.33333333333333331</v>
      </c>
      <c r="AD46" s="4"/>
      <c r="AE46" s="11" t="s">
        <v>18</v>
      </c>
      <c r="AF46" s="28">
        <v>-1</v>
      </c>
      <c r="AG46" s="28">
        <v>0</v>
      </c>
      <c r="AH46" s="28">
        <v>0</v>
      </c>
      <c r="AI46" s="28">
        <v>1</v>
      </c>
      <c r="AJ46" s="28">
        <v>0</v>
      </c>
      <c r="AK46" s="4"/>
      <c r="AL46" s="11" t="s">
        <v>18</v>
      </c>
      <c r="AM46" s="1">
        <f>(AF46*AC46)+(AG46*AC47)+(AC48*AH46)+(AI46*AC50)+(AC51*AJ46)</f>
        <v>0.16666666666666669</v>
      </c>
      <c r="AN46" s="176"/>
      <c r="AO46" s="16" t="s">
        <v>45</v>
      </c>
      <c r="AP46" s="16" t="s">
        <v>44</v>
      </c>
      <c r="AQ46" s="16">
        <v>1</v>
      </c>
      <c r="AR46" s="16">
        <f>AQ46*AQ45</f>
        <v>0.5</v>
      </c>
      <c r="AS46" s="4"/>
      <c r="AT46" s="11" t="s">
        <v>18</v>
      </c>
      <c r="AU46" s="1">
        <f>AR47</f>
        <v>0.5</v>
      </c>
      <c r="AV46" s="36"/>
      <c r="AW46" s="40" t="s">
        <v>16</v>
      </c>
      <c r="AX46" s="41">
        <v>0</v>
      </c>
      <c r="AY46" s="50"/>
    </row>
    <row r="47" spans="1:51">
      <c r="A47" s="258"/>
      <c r="B47" s="107" t="s">
        <v>4</v>
      </c>
      <c r="C47" s="39">
        <f>SUM(C44:C46)</f>
        <v>4.333333333333333</v>
      </c>
      <c r="D47" s="39">
        <f>SUM(D44:D46)</f>
        <v>1.5333333333333332</v>
      </c>
      <c r="E47" s="39">
        <f>SUM(E44:E46)</f>
        <v>9</v>
      </c>
      <c r="F47" s="170"/>
      <c r="G47" s="107" t="s">
        <v>4</v>
      </c>
      <c r="H47" s="39">
        <f>SUM(H44:H46)</f>
        <v>1</v>
      </c>
      <c r="I47" s="39">
        <f>SUM(I44:I46)</f>
        <v>1</v>
      </c>
      <c r="J47" s="39">
        <f>SUM(J44:J46)</f>
        <v>1</v>
      </c>
      <c r="K47" s="39">
        <f>SUM(K44:K46)</f>
        <v>3</v>
      </c>
      <c r="L47" s="39">
        <f>SUM(L44:L46)</f>
        <v>1</v>
      </c>
      <c r="M47" s="25"/>
      <c r="N47" s="94"/>
      <c r="O47" s="58" t="s">
        <v>21</v>
      </c>
      <c r="P47" s="56" t="s">
        <v>81</v>
      </c>
      <c r="Q47" s="18"/>
      <c r="R47" s="11" t="s">
        <v>20</v>
      </c>
      <c r="S47" s="9">
        <v>0</v>
      </c>
      <c r="T47" s="9">
        <v>0.5</v>
      </c>
      <c r="U47" s="9">
        <v>0</v>
      </c>
      <c r="V47" s="19"/>
      <c r="W47" s="11" t="s">
        <v>20</v>
      </c>
      <c r="X47" s="1">
        <f>(S47*L44)+(T47*L45)+(U47*L46)</f>
        <v>0.31667286015112101</v>
      </c>
      <c r="Y47" s="176"/>
      <c r="Z47" s="16" t="s">
        <v>36</v>
      </c>
      <c r="AA47" s="16" t="s">
        <v>44</v>
      </c>
      <c r="AB47" s="16">
        <v>1</v>
      </c>
      <c r="AC47" s="16">
        <f>AB47*AB45</f>
        <v>0.33333333333333331</v>
      </c>
      <c r="AD47" s="4"/>
      <c r="AE47" s="11" t="s">
        <v>20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4"/>
      <c r="AL47" s="11" t="s">
        <v>20</v>
      </c>
      <c r="AM47" s="1">
        <f>(AF47*AC46)+(AG47*AC47)+(AH47*AC48)+(AI47*AC50)+(AJ47*AC51)</f>
        <v>0</v>
      </c>
      <c r="AN47" s="176"/>
      <c r="AO47" s="16" t="s">
        <v>58</v>
      </c>
      <c r="AP47" s="16" t="s">
        <v>44</v>
      </c>
      <c r="AQ47" s="16">
        <v>1</v>
      </c>
      <c r="AR47" s="16">
        <f>AQ47*AQ45</f>
        <v>0.5</v>
      </c>
      <c r="AS47" s="4"/>
      <c r="AT47" s="11" t="s">
        <v>20</v>
      </c>
      <c r="AU47" s="1">
        <f>AR49</f>
        <v>0.33333333333333331</v>
      </c>
      <c r="AV47" s="36"/>
      <c r="AW47" s="42" t="s">
        <v>17</v>
      </c>
      <c r="AX47" s="42">
        <f>X45+AM45+AU45</f>
        <v>0.27715842933234242</v>
      </c>
      <c r="AY47" s="50"/>
    </row>
    <row r="48" spans="1:51" ht="45">
      <c r="A48" s="258"/>
      <c r="B48" s="54"/>
      <c r="C48" s="54"/>
      <c r="D48" s="54"/>
      <c r="E48" s="54"/>
      <c r="F48" s="54"/>
      <c r="G48" s="54"/>
      <c r="H48" s="54"/>
      <c r="I48" s="54"/>
      <c r="J48" s="54"/>
      <c r="M48" s="47"/>
      <c r="N48" s="94"/>
      <c r="O48" s="58" t="s">
        <v>23</v>
      </c>
      <c r="P48" s="56" t="s">
        <v>83</v>
      </c>
      <c r="Q48" s="4"/>
      <c r="R48" s="11" t="s">
        <v>21</v>
      </c>
      <c r="S48" s="9">
        <v>0</v>
      </c>
      <c r="T48" s="9">
        <v>-0.5</v>
      </c>
      <c r="U48" s="9">
        <v>0</v>
      </c>
      <c r="V48" s="19"/>
      <c r="W48" s="11" t="s">
        <v>21</v>
      </c>
      <c r="X48" s="1">
        <f>(S48*L44)+(T48*L45)+(U48*L46)</f>
        <v>-0.31667286015112101</v>
      </c>
      <c r="Y48" s="176"/>
      <c r="Z48" s="16" t="s">
        <v>37</v>
      </c>
      <c r="AA48" s="16" t="s">
        <v>44</v>
      </c>
      <c r="AB48" s="16">
        <v>1</v>
      </c>
      <c r="AC48" s="16">
        <f>AB48*AB45</f>
        <v>0.33333333333333331</v>
      </c>
      <c r="AD48" s="4"/>
      <c r="AE48" s="11" t="s">
        <v>21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4"/>
      <c r="AL48" s="11" t="s">
        <v>21</v>
      </c>
      <c r="AM48" s="1">
        <f>(AF48*AC46)+(AG48*AC47)+(AH48*AC48)+(AI48*AC50)+(AJ48*AC51)</f>
        <v>0</v>
      </c>
      <c r="AN48" s="176"/>
      <c r="AO48" s="15" t="s">
        <v>30</v>
      </c>
      <c r="AP48" s="15">
        <v>2</v>
      </c>
      <c r="AQ48" s="15">
        <f>1/(1+AP48)</f>
        <v>0.33333333333333331</v>
      </c>
      <c r="AR48" s="15"/>
      <c r="AS48" s="4"/>
      <c r="AT48" s="11" t="s">
        <v>21</v>
      </c>
      <c r="AU48" s="1">
        <f>AR50</f>
        <v>0.33333333333333331</v>
      </c>
      <c r="AV48" s="36"/>
      <c r="AW48" s="42" t="s">
        <v>18</v>
      </c>
      <c r="AX48" s="42">
        <f>X46+AM46++AU46</f>
        <v>1.1697634088938436</v>
      </c>
      <c r="AY48" s="50"/>
    </row>
    <row r="49" spans="1:51" ht="30">
      <c r="A49" s="258"/>
      <c r="B49" s="108" t="s">
        <v>6</v>
      </c>
      <c r="C49" s="35">
        <v>3</v>
      </c>
      <c r="D49" s="4"/>
      <c r="E49" s="4"/>
      <c r="F49" s="4"/>
      <c r="G49" s="4"/>
      <c r="H49" s="4"/>
      <c r="I49" s="4"/>
      <c r="J49" s="4"/>
      <c r="M49" s="4"/>
      <c r="N49" s="94"/>
      <c r="O49" s="58" t="s">
        <v>24</v>
      </c>
      <c r="P49" s="56" t="s">
        <v>84</v>
      </c>
      <c r="Q49" s="4"/>
      <c r="R49" s="11" t="s">
        <v>23</v>
      </c>
      <c r="S49" s="9">
        <v>1</v>
      </c>
      <c r="T49" s="9">
        <v>0</v>
      </c>
      <c r="U49" s="9">
        <v>-0.5</v>
      </c>
      <c r="V49" s="19"/>
      <c r="W49" s="11" t="s">
        <v>23</v>
      </c>
      <c r="X49" s="1">
        <f>(S49*L44)+(T49*L45)+(U49*L46)</f>
        <v>0.20741979437631616</v>
      </c>
      <c r="Y49" s="176"/>
      <c r="Z49" s="31" t="s">
        <v>96</v>
      </c>
      <c r="AA49" s="31">
        <v>1</v>
      </c>
      <c r="AB49" s="31">
        <f>1/(1+AA49)</f>
        <v>0.5</v>
      </c>
      <c r="AC49" s="31"/>
      <c r="AD49" s="4"/>
      <c r="AE49" s="11" t="s">
        <v>23</v>
      </c>
      <c r="AF49" s="28">
        <v>1</v>
      </c>
      <c r="AG49" s="28">
        <v>0</v>
      </c>
      <c r="AH49" s="28">
        <v>0</v>
      </c>
      <c r="AI49" s="28">
        <v>-1</v>
      </c>
      <c r="AJ49" s="28">
        <v>0</v>
      </c>
      <c r="AK49" s="4"/>
      <c r="AL49" s="11" t="s">
        <v>23</v>
      </c>
      <c r="AM49" s="1">
        <f>(AC46*AF49)+(AG49*AC47)+(AC48*AH49)+(AI49*AC50)+(AC51*AJ49)</f>
        <v>-0.16666666666666669</v>
      </c>
      <c r="AN49" s="176"/>
      <c r="AO49" s="16" t="s">
        <v>59</v>
      </c>
      <c r="AP49" s="16" t="s">
        <v>44</v>
      </c>
      <c r="AQ49" s="16">
        <v>1</v>
      </c>
      <c r="AR49" s="16">
        <f>AQ49*AQ48</f>
        <v>0.33333333333333331</v>
      </c>
      <c r="AS49" s="4"/>
      <c r="AT49" s="11" t="s">
        <v>23</v>
      </c>
      <c r="AU49" s="1">
        <f>AR52</f>
        <v>0.25</v>
      </c>
      <c r="AV49" s="36"/>
      <c r="AW49" s="41" t="s">
        <v>19</v>
      </c>
      <c r="AX49" s="41">
        <v>0</v>
      </c>
      <c r="AY49" s="50"/>
    </row>
    <row r="50" spans="1:51">
      <c r="A50" s="258"/>
      <c r="B50" s="53"/>
      <c r="C50" s="53"/>
      <c r="D50" s="53"/>
      <c r="E50" s="53"/>
      <c r="F50" s="53"/>
      <c r="G50" s="53"/>
      <c r="H50" s="53"/>
      <c r="I50" s="53"/>
      <c r="J50" s="53"/>
      <c r="M50" s="26"/>
      <c r="N50" s="94"/>
      <c r="O50" s="4"/>
      <c r="P50" s="4"/>
      <c r="Q50" s="4"/>
      <c r="R50" s="11" t="s">
        <v>24</v>
      </c>
      <c r="S50" s="9">
        <v>-0.5</v>
      </c>
      <c r="T50" s="9">
        <v>0</v>
      </c>
      <c r="U50" s="9">
        <v>1</v>
      </c>
      <c r="V50" s="19"/>
      <c r="W50" s="11" t="s">
        <v>24</v>
      </c>
      <c r="X50" s="1">
        <f>(S50*L44)+(T50*67)+(U50*L46)</f>
        <v>-2.4092654527437155E-2</v>
      </c>
      <c r="Y50" s="176"/>
      <c r="Z50" s="16" t="s">
        <v>97</v>
      </c>
      <c r="AA50" s="16" t="s">
        <v>44</v>
      </c>
      <c r="AB50" s="16">
        <v>1</v>
      </c>
      <c r="AC50" s="16">
        <f>AB50*AB49</f>
        <v>0.5</v>
      </c>
      <c r="AD50" s="4"/>
      <c r="AE50" s="11" t="s">
        <v>24</v>
      </c>
      <c r="AF50" s="28">
        <v>-1</v>
      </c>
      <c r="AG50" s="28">
        <v>0</v>
      </c>
      <c r="AH50" s="28">
        <v>0</v>
      </c>
      <c r="AI50" s="28">
        <v>1</v>
      </c>
      <c r="AJ50" s="28">
        <v>0</v>
      </c>
      <c r="AK50" s="4"/>
      <c r="AL50" s="11" t="s">
        <v>24</v>
      </c>
      <c r="AM50" s="1">
        <f>(AC46*AF50)+(AC47*AG50)+(AC48*AH50)+(AI50*AC50)+(AC51*AJ50)</f>
        <v>0.16666666666666669</v>
      </c>
      <c r="AN50" s="176"/>
      <c r="AO50" s="16" t="s">
        <v>60</v>
      </c>
      <c r="AP50" s="16" t="s">
        <v>44</v>
      </c>
      <c r="AQ50" s="16">
        <v>1</v>
      </c>
      <c r="AR50" s="16">
        <f>AQ50*AQ48</f>
        <v>0.33333333333333331</v>
      </c>
      <c r="AS50" s="4"/>
      <c r="AT50" s="11" t="s">
        <v>24</v>
      </c>
      <c r="AU50" s="1">
        <f>AR53</f>
        <v>0.25</v>
      </c>
      <c r="AV50" s="36"/>
      <c r="AW50" s="42" t="s">
        <v>20</v>
      </c>
      <c r="AX50" s="42">
        <f>X47+AM47+AU47</f>
        <v>0.65000619348445432</v>
      </c>
      <c r="AY50" s="50"/>
    </row>
    <row r="51" spans="1:51">
      <c r="A51" s="258"/>
      <c r="B51" s="183" t="s">
        <v>14</v>
      </c>
      <c r="C51" s="183"/>
      <c r="D51" s="4"/>
      <c r="E51" s="35" t="s">
        <v>38</v>
      </c>
      <c r="F51" s="35" t="s">
        <v>39</v>
      </c>
      <c r="G51" s="35" t="s">
        <v>40</v>
      </c>
      <c r="H51" s="10" t="s">
        <v>41</v>
      </c>
      <c r="I51" s="10" t="s">
        <v>42</v>
      </c>
      <c r="J51" s="4"/>
      <c r="M51" s="4"/>
      <c r="N51" s="94"/>
      <c r="O51" s="156" t="s">
        <v>112</v>
      </c>
      <c r="P51" s="157"/>
      <c r="Q51" s="4"/>
      <c r="R51" s="33"/>
      <c r="S51" s="25"/>
      <c r="T51" s="25"/>
      <c r="U51" s="25"/>
      <c r="V51" s="30"/>
      <c r="W51" s="29"/>
      <c r="X51" s="29"/>
      <c r="Y51" s="176"/>
      <c r="Z51" s="16" t="s">
        <v>98</v>
      </c>
      <c r="AA51" s="16" t="s">
        <v>44</v>
      </c>
      <c r="AB51" s="16">
        <v>1</v>
      </c>
      <c r="AC51" s="16">
        <f>AB51*AB49</f>
        <v>0.5</v>
      </c>
      <c r="AD51" s="4"/>
      <c r="AE51" s="29"/>
      <c r="AF51" s="25"/>
      <c r="AG51" s="25"/>
      <c r="AH51" s="25"/>
      <c r="AI51" s="25"/>
      <c r="AJ51" s="25"/>
      <c r="AK51" s="4"/>
      <c r="AL51" s="29"/>
      <c r="AM51" s="29"/>
      <c r="AN51" s="176"/>
      <c r="AO51" s="15" t="s">
        <v>31</v>
      </c>
      <c r="AP51" s="15">
        <v>3</v>
      </c>
      <c r="AQ51" s="15">
        <f>1/(1+AP51)</f>
        <v>0.25</v>
      </c>
      <c r="AR51" s="15"/>
      <c r="AS51" s="4"/>
      <c r="AT51" s="29"/>
      <c r="AU51" s="29"/>
      <c r="AV51" s="46"/>
      <c r="AW51" s="42" t="s">
        <v>21</v>
      </c>
      <c r="AX51" s="42">
        <f>X48+AM48+AU48</f>
        <v>1.666047318221231E-2</v>
      </c>
      <c r="AY51" s="50"/>
    </row>
    <row r="52" spans="1:51" ht="30">
      <c r="A52" s="258"/>
      <c r="B52" s="108" t="s">
        <v>7</v>
      </c>
      <c r="C52" s="76">
        <f>SUM(L44*C47,L45*D47,L46*E47)</f>
        <v>3.0553614930426529</v>
      </c>
      <c r="D52" s="4"/>
      <c r="E52" s="35">
        <v>1</v>
      </c>
      <c r="F52" s="35">
        <v>3</v>
      </c>
      <c r="G52" s="35">
        <v>5</v>
      </c>
      <c r="H52" s="35">
        <v>7</v>
      </c>
      <c r="I52" s="35">
        <v>9</v>
      </c>
      <c r="J52" s="4"/>
      <c r="M52" s="4"/>
      <c r="N52" s="94"/>
      <c r="O52" s="57" t="s">
        <v>99</v>
      </c>
      <c r="P52" s="56" t="s">
        <v>102</v>
      </c>
      <c r="Q52" s="4"/>
      <c r="R52" s="33"/>
      <c r="S52" s="25"/>
      <c r="T52" s="25"/>
      <c r="U52" s="25"/>
      <c r="V52" s="30"/>
      <c r="W52" s="29"/>
      <c r="X52" s="29"/>
      <c r="Y52" s="176"/>
      <c r="Z52" s="30"/>
      <c r="AA52" s="30"/>
      <c r="AB52" s="30"/>
      <c r="AC52" s="30"/>
      <c r="AD52" s="4"/>
      <c r="AE52" s="29"/>
      <c r="AF52" s="25"/>
      <c r="AG52" s="25"/>
      <c r="AH52" s="25"/>
      <c r="AI52" s="25"/>
      <c r="AJ52" s="25"/>
      <c r="AK52" s="4"/>
      <c r="AL52" s="156" t="s">
        <v>115</v>
      </c>
      <c r="AM52" s="157"/>
      <c r="AN52" s="176"/>
      <c r="AO52" s="16" t="s">
        <v>61</v>
      </c>
      <c r="AP52" s="16" t="s">
        <v>44</v>
      </c>
      <c r="AQ52" s="16">
        <v>1</v>
      </c>
      <c r="AR52" s="16">
        <f>AQ52*AQ51</f>
        <v>0.25</v>
      </c>
      <c r="AS52" s="4"/>
      <c r="AT52" s="29"/>
      <c r="AU52" s="29"/>
      <c r="AV52" s="46"/>
      <c r="AW52" s="41" t="s">
        <v>22</v>
      </c>
      <c r="AX52" s="41">
        <v>0</v>
      </c>
      <c r="AY52" s="50"/>
    </row>
    <row r="53" spans="1:51" ht="30">
      <c r="A53" s="258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26"/>
      <c r="N53" s="94"/>
      <c r="O53" s="57" t="s">
        <v>100</v>
      </c>
      <c r="P53" s="56" t="s">
        <v>103</v>
      </c>
      <c r="Q53" s="4"/>
      <c r="R53" s="4"/>
      <c r="S53" s="18"/>
      <c r="T53" s="18"/>
      <c r="U53" s="18"/>
      <c r="V53" s="19"/>
      <c r="W53" s="4"/>
      <c r="X53" s="4"/>
      <c r="Y53" s="176"/>
      <c r="Z53" s="30"/>
      <c r="AA53" s="30"/>
      <c r="AB53" s="30"/>
      <c r="AC53" s="30"/>
      <c r="AD53" s="4"/>
      <c r="AE53" s="29"/>
      <c r="AF53" s="25"/>
      <c r="AG53" s="25"/>
      <c r="AH53" s="25"/>
      <c r="AI53" s="25"/>
      <c r="AJ53" s="25"/>
      <c r="AK53" s="4"/>
      <c r="AL53" s="58" t="s">
        <v>34</v>
      </c>
      <c r="AM53" s="56" t="s">
        <v>87</v>
      </c>
      <c r="AN53" s="176"/>
      <c r="AO53" s="16" t="s">
        <v>62</v>
      </c>
      <c r="AP53" s="16" t="s">
        <v>44</v>
      </c>
      <c r="AQ53" s="16">
        <v>1</v>
      </c>
      <c r="AR53" s="16">
        <f>AQ53*AQ51</f>
        <v>0.25</v>
      </c>
      <c r="AS53" s="4"/>
      <c r="AT53" s="29"/>
      <c r="AU53" s="29"/>
      <c r="AV53" s="46"/>
      <c r="AW53" s="42" t="s">
        <v>23</v>
      </c>
      <c r="AX53" s="42">
        <f>X49+AM49+AU49</f>
        <v>0.29075312770964945</v>
      </c>
      <c r="AY53" s="50"/>
    </row>
    <row r="54" spans="1:51" ht="30">
      <c r="A54" s="258"/>
      <c r="B54" s="185" t="s">
        <v>11</v>
      </c>
      <c r="C54" s="186"/>
      <c r="D54" s="6" t="s">
        <v>12</v>
      </c>
      <c r="E54" s="6">
        <v>1</v>
      </c>
      <c r="F54" s="6">
        <v>2</v>
      </c>
      <c r="G54" s="6">
        <v>3</v>
      </c>
      <c r="H54" s="6">
        <v>4</v>
      </c>
      <c r="I54" s="6">
        <v>5</v>
      </c>
      <c r="J54" s="6">
        <v>6</v>
      </c>
      <c r="K54" s="6">
        <v>7</v>
      </c>
      <c r="L54" s="6">
        <v>9</v>
      </c>
      <c r="M54" s="6">
        <v>10</v>
      </c>
      <c r="N54" s="94"/>
      <c r="O54" s="57" t="s">
        <v>101</v>
      </c>
      <c r="P54" s="56" t="s">
        <v>104</v>
      </c>
      <c r="Q54" s="4"/>
      <c r="R54" s="4"/>
      <c r="S54" s="18"/>
      <c r="T54" s="18"/>
      <c r="U54" s="18"/>
      <c r="V54" s="4"/>
      <c r="W54" s="4"/>
      <c r="X54" s="4"/>
      <c r="Y54" s="176"/>
      <c r="AB54" s="30"/>
      <c r="AC54" s="30"/>
      <c r="AD54" s="4"/>
      <c r="AE54" s="29"/>
      <c r="AF54" s="25"/>
      <c r="AG54" s="25"/>
      <c r="AH54" s="25"/>
      <c r="AI54" s="25"/>
      <c r="AJ54" s="25"/>
      <c r="AK54" s="4"/>
      <c r="AL54" s="109" t="s">
        <v>35</v>
      </c>
      <c r="AM54" s="84" t="s">
        <v>88</v>
      </c>
      <c r="AN54" s="176"/>
      <c r="AO54" s="19"/>
      <c r="AP54" s="19"/>
      <c r="AQ54" s="19"/>
      <c r="AR54" s="19"/>
      <c r="AS54" s="4"/>
      <c r="AT54" s="29"/>
      <c r="AU54" s="29"/>
      <c r="AV54" s="46"/>
      <c r="AW54" s="42" t="s">
        <v>24</v>
      </c>
      <c r="AX54" s="42">
        <f>X50+AM50+AU50</f>
        <v>0.39257401213922954</v>
      </c>
      <c r="AY54" s="50"/>
    </row>
    <row r="55" spans="1:51">
      <c r="A55" s="258"/>
      <c r="B55" s="187"/>
      <c r="C55" s="188"/>
      <c r="D55" s="6" t="s">
        <v>13</v>
      </c>
      <c r="E55" s="35">
        <v>0</v>
      </c>
      <c r="F55" s="35">
        <v>0</v>
      </c>
      <c r="G55" s="35">
        <v>0.57999999999999996</v>
      </c>
      <c r="H55" s="35">
        <v>0.9</v>
      </c>
      <c r="I55" s="35">
        <v>1.1200000000000001</v>
      </c>
      <c r="J55" s="35">
        <v>1.24</v>
      </c>
      <c r="K55" s="35">
        <v>1.32</v>
      </c>
      <c r="L55" s="35">
        <v>1.46</v>
      </c>
      <c r="M55" s="35">
        <v>1.49</v>
      </c>
      <c r="N55" s="94"/>
      <c r="Q55" s="4"/>
      <c r="R55" s="4"/>
      <c r="S55" s="18"/>
      <c r="T55" s="18"/>
      <c r="U55" s="18"/>
      <c r="V55" s="4"/>
      <c r="W55" s="4"/>
      <c r="X55" s="4"/>
      <c r="Y55" s="176"/>
      <c r="AB55" s="30"/>
      <c r="AC55" s="30"/>
      <c r="AD55" s="4"/>
      <c r="AE55" s="29"/>
      <c r="AF55" s="25"/>
      <c r="AG55" s="25"/>
      <c r="AH55" s="25"/>
      <c r="AI55" s="25"/>
      <c r="AJ55" s="25"/>
      <c r="AK55" s="4"/>
      <c r="AL55" s="109" t="s">
        <v>36</v>
      </c>
      <c r="AM55" s="84" t="s">
        <v>89</v>
      </c>
      <c r="AN55" s="176"/>
      <c r="AO55" s="30"/>
      <c r="AP55" s="30"/>
      <c r="AQ55" s="30"/>
      <c r="AR55" s="30"/>
      <c r="AS55" s="4"/>
      <c r="AT55" s="29"/>
      <c r="AU55" s="29"/>
      <c r="AV55" s="46"/>
      <c r="AW55" s="41" t="s">
        <v>25</v>
      </c>
      <c r="AX55" s="41">
        <v>0</v>
      </c>
      <c r="AY55" s="50"/>
    </row>
    <row r="56" spans="1:51">
      <c r="A56" s="258"/>
      <c r="B56" s="189" t="s">
        <v>9</v>
      </c>
      <c r="C56" s="190"/>
      <c r="D56" s="7">
        <v>0.57999999999999996</v>
      </c>
      <c r="E56" s="191"/>
      <c r="F56" s="192"/>
      <c r="G56" s="192"/>
      <c r="H56" s="192"/>
      <c r="I56" s="192"/>
      <c r="J56" s="192"/>
      <c r="K56" s="48"/>
      <c r="L56" s="48"/>
      <c r="M56" s="48"/>
      <c r="N56" s="94"/>
      <c r="Q56" s="4"/>
      <c r="R56" s="4"/>
      <c r="S56" s="18"/>
      <c r="T56" s="18"/>
      <c r="U56" s="18"/>
      <c r="V56" s="4"/>
      <c r="W56" s="4"/>
      <c r="X56" s="4"/>
      <c r="Y56" s="176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109" t="s">
        <v>37</v>
      </c>
      <c r="AM56" s="84" t="s">
        <v>90</v>
      </c>
      <c r="AN56" s="176"/>
      <c r="AO56" s="156" t="s">
        <v>113</v>
      </c>
      <c r="AP56" s="157"/>
      <c r="AQ56" s="4"/>
      <c r="AR56" s="4"/>
      <c r="AS56" s="4"/>
      <c r="AT56" s="4"/>
      <c r="AU56" s="4"/>
      <c r="AV56" s="46"/>
      <c r="AW56" s="4"/>
      <c r="AX56" s="4"/>
      <c r="AY56" s="50"/>
    </row>
    <row r="57" spans="1:51" ht="30">
      <c r="A57" s="258"/>
      <c r="B57" s="52"/>
      <c r="C57" s="52"/>
      <c r="D57" s="52"/>
      <c r="E57" s="52"/>
      <c r="H57" s="52"/>
      <c r="I57" s="52"/>
      <c r="J57" s="52"/>
      <c r="K57" s="52"/>
      <c r="L57" s="52"/>
      <c r="M57" s="47"/>
      <c r="N57" s="94"/>
      <c r="Q57" s="4"/>
      <c r="R57" s="4"/>
      <c r="S57" s="18"/>
      <c r="T57" s="18"/>
      <c r="U57" s="18"/>
      <c r="V57" s="4"/>
      <c r="W57" s="4"/>
      <c r="X57" s="4"/>
      <c r="Y57" s="176"/>
      <c r="Z57" s="4"/>
      <c r="AC57" s="4"/>
      <c r="AD57" s="4"/>
      <c r="AE57" s="4"/>
      <c r="AF57" s="4"/>
      <c r="AG57" s="4"/>
      <c r="AH57" s="4"/>
      <c r="AI57" s="4"/>
      <c r="AJ57" s="4"/>
      <c r="AK57" s="4"/>
      <c r="AL57" s="58" t="s">
        <v>96</v>
      </c>
      <c r="AM57" s="56" t="s">
        <v>91</v>
      </c>
      <c r="AN57" s="176"/>
      <c r="AO57" s="44" t="s">
        <v>29</v>
      </c>
      <c r="AP57" s="44" t="s">
        <v>76</v>
      </c>
      <c r="AQ57" s="4"/>
      <c r="AR57" s="4"/>
      <c r="AS57" s="4"/>
      <c r="AT57" s="4"/>
      <c r="AU57" s="4"/>
      <c r="AV57" s="46"/>
      <c r="AW57" s="4"/>
      <c r="AX57" s="4"/>
      <c r="AY57" s="50"/>
    </row>
    <row r="58" spans="1:51" ht="30">
      <c r="A58" s="258"/>
      <c r="B58" s="161" t="s">
        <v>15</v>
      </c>
      <c r="C58" s="161"/>
      <c r="D58" s="161"/>
      <c r="E58" s="4"/>
      <c r="H58" s="4"/>
      <c r="I58" s="4"/>
      <c r="J58" s="4"/>
      <c r="K58" s="4"/>
      <c r="L58" s="4"/>
      <c r="M58" s="4"/>
      <c r="N58" s="94"/>
      <c r="Q58" s="4"/>
      <c r="R58" s="4"/>
      <c r="S58" s="18"/>
      <c r="T58" s="18"/>
      <c r="U58" s="18"/>
      <c r="V58" s="4"/>
      <c r="W58" s="4"/>
      <c r="X58" s="4"/>
      <c r="Y58" s="176"/>
      <c r="Z58" s="227" t="s">
        <v>182</v>
      </c>
      <c r="AA58" s="228"/>
      <c r="AC58" s="4"/>
      <c r="AD58" s="4"/>
      <c r="AE58" s="4"/>
      <c r="AF58" s="4"/>
      <c r="AG58" s="4"/>
      <c r="AH58" s="4"/>
      <c r="AI58" s="4"/>
      <c r="AJ58" s="4"/>
      <c r="AK58" s="4"/>
      <c r="AL58" s="109" t="s">
        <v>97</v>
      </c>
      <c r="AM58" s="84" t="s">
        <v>92</v>
      </c>
      <c r="AN58" s="176"/>
      <c r="AO58" s="44" t="s">
        <v>30</v>
      </c>
      <c r="AP58" s="44" t="s">
        <v>79</v>
      </c>
      <c r="AQ58" s="4"/>
      <c r="AR58" s="4"/>
      <c r="AS58" s="4"/>
      <c r="AT58" s="4"/>
      <c r="AU58" s="4"/>
      <c r="AV58" s="46"/>
      <c r="AW58" s="4"/>
      <c r="AX58" s="4"/>
      <c r="AY58" s="50"/>
    </row>
    <row r="59" spans="1:51" ht="30">
      <c r="A59" s="258"/>
      <c r="B59" s="5" t="s">
        <v>10</v>
      </c>
      <c r="C59" s="8">
        <f>(C52-3)/3</f>
        <v>1.8453831014217641E-2</v>
      </c>
      <c r="D59" s="77">
        <f>C59*100</f>
        <v>1.8453831014217641</v>
      </c>
      <c r="E59" s="4"/>
      <c r="H59" s="4"/>
      <c r="I59" s="4"/>
      <c r="J59" s="4"/>
      <c r="K59" s="4"/>
      <c r="L59" s="4"/>
      <c r="M59" s="4"/>
      <c r="N59" s="94"/>
      <c r="Q59" s="4"/>
      <c r="R59" s="4"/>
      <c r="S59" s="18"/>
      <c r="T59" s="18"/>
      <c r="U59" s="18"/>
      <c r="V59" s="4"/>
      <c r="W59" s="4"/>
      <c r="X59" s="4"/>
      <c r="Y59" s="176"/>
      <c r="Z59" s="225" t="s">
        <v>208</v>
      </c>
      <c r="AA59" s="226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109" t="s">
        <v>98</v>
      </c>
      <c r="AM59" s="84" t="s">
        <v>93</v>
      </c>
      <c r="AN59" s="176"/>
      <c r="AO59" s="44" t="s">
        <v>31</v>
      </c>
      <c r="AP59" s="44" t="s">
        <v>82</v>
      </c>
      <c r="AQ59" s="4"/>
      <c r="AR59" s="4"/>
      <c r="AS59" s="4"/>
      <c r="AT59" s="4"/>
      <c r="AU59" s="4"/>
      <c r="AV59" s="46"/>
      <c r="AW59" s="4"/>
      <c r="AX59" s="4"/>
      <c r="AY59" s="50"/>
    </row>
    <row r="60" spans="1:51">
      <c r="A60" s="259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06"/>
      <c r="N60" s="49"/>
      <c r="O60" s="106"/>
      <c r="P60" s="106"/>
      <c r="Q60" s="106"/>
      <c r="R60" s="106"/>
      <c r="S60" s="79"/>
      <c r="T60" s="79"/>
      <c r="U60" s="79"/>
      <c r="V60" s="106"/>
      <c r="W60" s="106"/>
      <c r="X60" s="106"/>
      <c r="Y60" s="177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51"/>
    </row>
    <row r="62" spans="1:51" ht="20">
      <c r="A62" s="257"/>
      <c r="B62" s="168" t="s">
        <v>162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9"/>
    </row>
    <row r="63" spans="1:51" ht="20">
      <c r="A63" s="258"/>
      <c r="B63" s="35" t="s">
        <v>0</v>
      </c>
      <c r="C63" s="35" t="s">
        <v>1</v>
      </c>
      <c r="D63" s="35" t="s">
        <v>2</v>
      </c>
      <c r="E63" s="35" t="s">
        <v>3</v>
      </c>
      <c r="F63" s="170" t="s">
        <v>8</v>
      </c>
      <c r="G63" s="35" t="s">
        <v>0</v>
      </c>
      <c r="H63" s="35" t="s">
        <v>1</v>
      </c>
      <c r="I63" s="35" t="s">
        <v>2</v>
      </c>
      <c r="J63" s="35" t="s">
        <v>3</v>
      </c>
      <c r="K63" s="35" t="s">
        <v>4</v>
      </c>
      <c r="L63" s="10" t="s">
        <v>5</v>
      </c>
      <c r="M63" s="23"/>
      <c r="N63" s="94"/>
      <c r="O63" s="156" t="s">
        <v>114</v>
      </c>
      <c r="P63" s="157"/>
      <c r="Q63" s="3"/>
      <c r="R63" s="171" t="s">
        <v>46</v>
      </c>
      <c r="S63" s="172"/>
      <c r="T63" s="172"/>
      <c r="U63" s="173"/>
      <c r="V63" s="3"/>
      <c r="W63" s="174" t="s">
        <v>52</v>
      </c>
      <c r="X63" s="175"/>
      <c r="Y63" s="176"/>
      <c r="Z63" s="178" t="s">
        <v>48</v>
      </c>
      <c r="AA63" s="179"/>
      <c r="AB63" s="179"/>
      <c r="AC63" s="180"/>
      <c r="AD63" s="3"/>
      <c r="AE63" s="178" t="s">
        <v>54</v>
      </c>
      <c r="AF63" s="179"/>
      <c r="AG63" s="179"/>
      <c r="AH63" s="179"/>
      <c r="AI63" s="179"/>
      <c r="AJ63" s="180"/>
      <c r="AK63" s="3"/>
      <c r="AL63" s="174" t="s">
        <v>55</v>
      </c>
      <c r="AM63" s="175"/>
      <c r="AN63" s="176"/>
      <c r="AO63" s="178" t="s">
        <v>49</v>
      </c>
      <c r="AP63" s="179"/>
      <c r="AQ63" s="179"/>
      <c r="AR63" s="180"/>
      <c r="AS63" s="4"/>
      <c r="AT63" s="174" t="s">
        <v>51</v>
      </c>
      <c r="AU63" s="175"/>
      <c r="AV63" s="36"/>
      <c r="AW63" s="174" t="s">
        <v>27</v>
      </c>
      <c r="AX63" s="175"/>
      <c r="AY63" s="50"/>
    </row>
    <row r="64" spans="1:51" ht="30">
      <c r="A64" s="258"/>
      <c r="B64" s="35" t="s">
        <v>1</v>
      </c>
      <c r="C64" s="2">
        <v>1</v>
      </c>
      <c r="D64" s="37">
        <f>1/C65</f>
        <v>0.2</v>
      </c>
      <c r="E64" s="37">
        <f>1/C66</f>
        <v>0.33333333333333331</v>
      </c>
      <c r="F64" s="170"/>
      <c r="G64" s="35" t="s">
        <v>1</v>
      </c>
      <c r="H64" s="38">
        <f>C64/C67</f>
        <v>0.1111111111111111</v>
      </c>
      <c r="I64" s="37">
        <f>D64/D67</f>
        <v>0.13043478260869568</v>
      </c>
      <c r="J64" s="37">
        <f>E64/E67</f>
        <v>7.6923076923076913E-2</v>
      </c>
      <c r="K64" s="37">
        <f>SUM(H64:J64)</f>
        <v>0.31846897064288371</v>
      </c>
      <c r="L64" s="2">
        <f>K64/C69</f>
        <v>0.1061563235476279</v>
      </c>
      <c r="M64" s="24"/>
      <c r="N64" s="94"/>
      <c r="O64" s="58" t="s">
        <v>17</v>
      </c>
      <c r="P64" s="56" t="s">
        <v>78</v>
      </c>
      <c r="Q64" s="18"/>
      <c r="R64" s="17" t="s">
        <v>26</v>
      </c>
      <c r="S64" s="35" t="s">
        <v>1</v>
      </c>
      <c r="T64" s="35" t="s">
        <v>2</v>
      </c>
      <c r="U64" s="35" t="s">
        <v>3</v>
      </c>
      <c r="V64" s="13"/>
      <c r="W64" s="32" t="s">
        <v>26</v>
      </c>
      <c r="X64" s="107" t="s">
        <v>53</v>
      </c>
      <c r="Y64" s="176"/>
      <c r="Z64" s="35" t="s">
        <v>32</v>
      </c>
      <c r="AA64" s="108" t="s">
        <v>47</v>
      </c>
      <c r="AB64" s="178" t="s">
        <v>43</v>
      </c>
      <c r="AC64" s="180"/>
      <c r="AD64" s="4"/>
      <c r="AE64" s="10" t="s">
        <v>26</v>
      </c>
      <c r="AF64" s="35" t="s">
        <v>35</v>
      </c>
      <c r="AG64" s="35" t="s">
        <v>36</v>
      </c>
      <c r="AH64" s="35" t="s">
        <v>37</v>
      </c>
      <c r="AI64" s="35" t="s">
        <v>97</v>
      </c>
      <c r="AJ64" s="35" t="s">
        <v>98</v>
      </c>
      <c r="AK64" s="4"/>
      <c r="AL64" s="10" t="s">
        <v>26</v>
      </c>
      <c r="AM64" s="107" t="s">
        <v>53</v>
      </c>
      <c r="AN64" s="176"/>
      <c r="AO64" s="10" t="s">
        <v>28</v>
      </c>
      <c r="AP64" s="10" t="s">
        <v>47</v>
      </c>
      <c r="AQ64" s="181" t="s">
        <v>43</v>
      </c>
      <c r="AR64" s="182"/>
      <c r="AS64" s="4"/>
      <c r="AT64" s="35" t="s">
        <v>26</v>
      </c>
      <c r="AU64" s="107" t="s">
        <v>53</v>
      </c>
      <c r="AV64" s="36"/>
      <c r="AW64" s="108" t="s">
        <v>26</v>
      </c>
      <c r="AX64" s="108" t="s">
        <v>50</v>
      </c>
      <c r="AY64" s="50"/>
    </row>
    <row r="65" spans="1:51">
      <c r="A65" s="258"/>
      <c r="B65" s="35" t="s">
        <v>2</v>
      </c>
      <c r="C65" s="37">
        <v>5</v>
      </c>
      <c r="D65" s="2">
        <v>1</v>
      </c>
      <c r="E65" s="37">
        <v>3</v>
      </c>
      <c r="F65" s="170"/>
      <c r="G65" s="35" t="s">
        <v>2</v>
      </c>
      <c r="H65" s="37">
        <f>C65/C67</f>
        <v>0.55555555555555558</v>
      </c>
      <c r="I65" s="38">
        <f>D65/D67</f>
        <v>0.65217391304347827</v>
      </c>
      <c r="J65" s="37">
        <f>E65/E67</f>
        <v>0.69230769230769218</v>
      </c>
      <c r="K65" s="37">
        <f>SUM(H65:J65)</f>
        <v>1.9000371609067259</v>
      </c>
      <c r="L65" s="2">
        <f>K65/C69</f>
        <v>0.63334572030224201</v>
      </c>
      <c r="M65" s="24"/>
      <c r="N65" s="94"/>
      <c r="O65" s="58" t="s">
        <v>18</v>
      </c>
      <c r="P65" s="56" t="s">
        <v>77</v>
      </c>
      <c r="Q65" s="18"/>
      <c r="R65" s="11" t="s">
        <v>17</v>
      </c>
      <c r="S65" s="9">
        <v>1</v>
      </c>
      <c r="T65" s="9">
        <v>-0.5</v>
      </c>
      <c r="U65" s="9">
        <v>0</v>
      </c>
      <c r="V65" s="3"/>
      <c r="W65" s="11" t="s">
        <v>17</v>
      </c>
      <c r="X65" s="1">
        <f>(S65*L64)+(T65*L65)+(U65*L66)</f>
        <v>-0.21051653660349312</v>
      </c>
      <c r="Y65" s="176"/>
      <c r="Z65" s="15" t="s">
        <v>34</v>
      </c>
      <c r="AA65" s="15">
        <v>2</v>
      </c>
      <c r="AB65" s="15">
        <f>1/(1+AA65)</f>
        <v>0.33333333333333331</v>
      </c>
      <c r="AC65" s="15"/>
      <c r="AD65" s="4"/>
      <c r="AE65" s="11" t="s">
        <v>17</v>
      </c>
      <c r="AF65" s="28">
        <v>1</v>
      </c>
      <c r="AG65" s="28">
        <v>0</v>
      </c>
      <c r="AH65" s="28">
        <v>0</v>
      </c>
      <c r="AI65" s="28">
        <v>-1</v>
      </c>
      <c r="AJ65" s="28">
        <v>0</v>
      </c>
      <c r="AK65" s="4"/>
      <c r="AL65" s="11" t="s">
        <v>17</v>
      </c>
      <c r="AM65" s="1">
        <f>(AF65*AC66)+(AG65*AC67)+(AC68*AH65)+(AI65*AC70)+(AC71*AJ65)</f>
        <v>-0.16666666666666669</v>
      </c>
      <c r="AN65" s="176"/>
      <c r="AO65" s="15" t="s">
        <v>29</v>
      </c>
      <c r="AP65" s="15">
        <v>1</v>
      </c>
      <c r="AQ65" s="15">
        <f>1/(1+AP65)</f>
        <v>0.5</v>
      </c>
      <c r="AR65" s="15"/>
      <c r="AS65" s="4"/>
      <c r="AT65" s="11" t="s">
        <v>17</v>
      </c>
      <c r="AU65" s="1">
        <f>AR66</f>
        <v>0.5</v>
      </c>
      <c r="AV65" s="36"/>
      <c r="AW65" s="40" t="s">
        <v>63</v>
      </c>
      <c r="AX65" s="40">
        <v>0</v>
      </c>
      <c r="AY65" s="50"/>
    </row>
    <row r="66" spans="1:51" ht="30">
      <c r="A66" s="258"/>
      <c r="B66" s="35" t="s">
        <v>3</v>
      </c>
      <c r="C66" s="37">
        <v>3</v>
      </c>
      <c r="D66" s="37">
        <f>1/E65</f>
        <v>0.33333333333333331</v>
      </c>
      <c r="E66" s="2">
        <v>1</v>
      </c>
      <c r="F66" s="170"/>
      <c r="G66" s="35" t="s">
        <v>3</v>
      </c>
      <c r="H66" s="37">
        <f>C66/C67</f>
        <v>0.33333333333333331</v>
      </c>
      <c r="I66" s="37">
        <f>D66/D67</f>
        <v>0.21739130434782608</v>
      </c>
      <c r="J66" s="38">
        <f>E66/E67</f>
        <v>0.23076923076923073</v>
      </c>
      <c r="K66" s="37">
        <f>SUM(H66:J66)</f>
        <v>0.78149386845039015</v>
      </c>
      <c r="L66" s="2">
        <f>K66/C69</f>
        <v>0.26049795615013005</v>
      </c>
      <c r="M66" s="24"/>
      <c r="N66" s="94"/>
      <c r="O66" s="58" t="s">
        <v>20</v>
      </c>
      <c r="P66" s="56" t="s">
        <v>80</v>
      </c>
      <c r="Q66" s="18"/>
      <c r="R66" s="11" t="s">
        <v>18</v>
      </c>
      <c r="S66" s="9">
        <v>-0.5</v>
      </c>
      <c r="T66" s="9">
        <v>1</v>
      </c>
      <c r="U66" s="9">
        <v>0</v>
      </c>
      <c r="V66" s="19"/>
      <c r="W66" s="11" t="s">
        <v>18</v>
      </c>
      <c r="X66" s="1">
        <f>(S66*L64)+(T66*L65)+(U66*L66)</f>
        <v>0.58026755852842804</v>
      </c>
      <c r="Y66" s="176"/>
      <c r="Z66" s="16" t="s">
        <v>35</v>
      </c>
      <c r="AA66" s="16" t="s">
        <v>44</v>
      </c>
      <c r="AB66" s="16">
        <v>1</v>
      </c>
      <c r="AC66" s="16">
        <f>AB66*AB65</f>
        <v>0.33333333333333331</v>
      </c>
      <c r="AD66" s="4"/>
      <c r="AE66" s="11" t="s">
        <v>18</v>
      </c>
      <c r="AF66" s="28">
        <v>-1</v>
      </c>
      <c r="AG66" s="28">
        <v>0</v>
      </c>
      <c r="AH66" s="28">
        <v>0</v>
      </c>
      <c r="AI66" s="28">
        <v>1</v>
      </c>
      <c r="AJ66" s="28">
        <v>0</v>
      </c>
      <c r="AK66" s="4"/>
      <c r="AL66" s="11" t="s">
        <v>18</v>
      </c>
      <c r="AM66" s="1">
        <f>(AF66*AC66)+(AG66*AC67)+(AC68*AH66)+(AI66*AC70)+(AC71*AJ66)</f>
        <v>0.16666666666666669</v>
      </c>
      <c r="AN66" s="176"/>
      <c r="AO66" s="16" t="s">
        <v>45</v>
      </c>
      <c r="AP66" s="16" t="s">
        <v>44</v>
      </c>
      <c r="AQ66" s="16">
        <v>1</v>
      </c>
      <c r="AR66" s="16">
        <f>AQ66*AQ65</f>
        <v>0.5</v>
      </c>
      <c r="AS66" s="4"/>
      <c r="AT66" s="11" t="s">
        <v>18</v>
      </c>
      <c r="AU66" s="1">
        <f>AR67</f>
        <v>0.5</v>
      </c>
      <c r="AV66" s="36"/>
      <c r="AW66" s="40" t="s">
        <v>16</v>
      </c>
      <c r="AX66" s="41">
        <v>0</v>
      </c>
      <c r="AY66" s="50"/>
    </row>
    <row r="67" spans="1:51">
      <c r="A67" s="258"/>
      <c r="B67" s="107" t="s">
        <v>4</v>
      </c>
      <c r="C67" s="39">
        <f>SUM(C64:C66)</f>
        <v>9</v>
      </c>
      <c r="D67" s="39">
        <f>SUM(D64:D66)</f>
        <v>1.5333333333333332</v>
      </c>
      <c r="E67" s="39">
        <f>SUM(E64:E66)</f>
        <v>4.3333333333333339</v>
      </c>
      <c r="F67" s="170"/>
      <c r="G67" s="107" t="s">
        <v>4</v>
      </c>
      <c r="H67" s="39">
        <f>SUM(H64:H66)</f>
        <v>1</v>
      </c>
      <c r="I67" s="39">
        <f>SUM(I64:I66)</f>
        <v>1</v>
      </c>
      <c r="J67" s="39">
        <f>SUM(J64:J66)</f>
        <v>0.99999999999999978</v>
      </c>
      <c r="K67" s="39">
        <f>SUM(K64:K66)</f>
        <v>2.9999999999999996</v>
      </c>
      <c r="L67" s="39">
        <f>SUM(L64:L66)</f>
        <v>1</v>
      </c>
      <c r="M67" s="25"/>
      <c r="N67" s="94"/>
      <c r="O67" s="58" t="s">
        <v>21</v>
      </c>
      <c r="P67" s="56" t="s">
        <v>81</v>
      </c>
      <c r="Q67" s="18"/>
      <c r="R67" s="11" t="s">
        <v>20</v>
      </c>
      <c r="S67" s="9">
        <v>0</v>
      </c>
      <c r="T67" s="9">
        <v>0.5</v>
      </c>
      <c r="U67" s="9">
        <v>0</v>
      </c>
      <c r="V67" s="19"/>
      <c r="W67" s="11" t="s">
        <v>20</v>
      </c>
      <c r="X67" s="1">
        <f>(S67*L64)+(T67*L65)+(U67*L66)</f>
        <v>0.31667286015112101</v>
      </c>
      <c r="Y67" s="176"/>
      <c r="Z67" s="16" t="s">
        <v>36</v>
      </c>
      <c r="AA67" s="16" t="s">
        <v>44</v>
      </c>
      <c r="AB67" s="16">
        <v>1</v>
      </c>
      <c r="AC67" s="16">
        <f>AB67*AB65</f>
        <v>0.33333333333333331</v>
      </c>
      <c r="AD67" s="4"/>
      <c r="AE67" s="11" t="s">
        <v>20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4"/>
      <c r="AL67" s="11" t="s">
        <v>20</v>
      </c>
      <c r="AM67" s="1">
        <f>(AF67*AC66)+(AG67*AC67)+(AH67*AC68)+(AI67*AC70)+(AJ67*AC71)</f>
        <v>0</v>
      </c>
      <c r="AN67" s="176"/>
      <c r="AO67" s="16" t="s">
        <v>58</v>
      </c>
      <c r="AP67" s="16" t="s">
        <v>44</v>
      </c>
      <c r="AQ67" s="16">
        <v>1</v>
      </c>
      <c r="AR67" s="16">
        <f>AQ67*AQ65</f>
        <v>0.5</v>
      </c>
      <c r="AS67" s="4"/>
      <c r="AT67" s="11" t="s">
        <v>20</v>
      </c>
      <c r="AU67" s="1">
        <f>AR69</f>
        <v>0.33333333333333331</v>
      </c>
      <c r="AV67" s="36"/>
      <c r="AW67" s="42" t="s">
        <v>17</v>
      </c>
      <c r="AX67" s="42">
        <f>X65+AM65+AU65</f>
        <v>0.12281679672984019</v>
      </c>
      <c r="AY67" s="50"/>
    </row>
    <row r="68" spans="1:51" ht="45">
      <c r="A68" s="258"/>
      <c r="B68" s="54"/>
      <c r="C68" s="54"/>
      <c r="D68" s="54"/>
      <c r="E68" s="54"/>
      <c r="F68" s="54"/>
      <c r="G68" s="54"/>
      <c r="H68" s="54"/>
      <c r="I68" s="54"/>
      <c r="J68" s="54"/>
      <c r="M68" s="47"/>
      <c r="N68" s="94"/>
      <c r="O68" s="58" t="s">
        <v>23</v>
      </c>
      <c r="P68" s="56" t="s">
        <v>83</v>
      </c>
      <c r="Q68" s="4"/>
      <c r="R68" s="11" t="s">
        <v>21</v>
      </c>
      <c r="S68" s="9">
        <v>0</v>
      </c>
      <c r="T68" s="9">
        <v>-0.5</v>
      </c>
      <c r="U68" s="9">
        <v>0</v>
      </c>
      <c r="V68" s="19"/>
      <c r="W68" s="11" t="s">
        <v>21</v>
      </c>
      <c r="X68" s="1">
        <f>(S68*L64)+(T68*L65)+(U68*L66)</f>
        <v>-0.31667286015112101</v>
      </c>
      <c r="Y68" s="176"/>
      <c r="Z68" s="16" t="s">
        <v>37</v>
      </c>
      <c r="AA68" s="16" t="s">
        <v>44</v>
      </c>
      <c r="AB68" s="16">
        <v>1</v>
      </c>
      <c r="AC68" s="16">
        <f>AB68*AB65</f>
        <v>0.33333333333333331</v>
      </c>
      <c r="AD68" s="4"/>
      <c r="AE68" s="11" t="s">
        <v>21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4"/>
      <c r="AL68" s="11" t="s">
        <v>21</v>
      </c>
      <c r="AM68" s="1">
        <f>(AF68*AC66)+(AG68*AC67)+(AH68*AC68)+(AI68*AC70)+(AJ68*AC71)</f>
        <v>0</v>
      </c>
      <c r="AN68" s="176"/>
      <c r="AO68" s="15" t="s">
        <v>30</v>
      </c>
      <c r="AP68" s="15">
        <v>2</v>
      </c>
      <c r="AQ68" s="15">
        <f>1/(1+AP68)</f>
        <v>0.33333333333333331</v>
      </c>
      <c r="AR68" s="15"/>
      <c r="AS68" s="4"/>
      <c r="AT68" s="11" t="s">
        <v>21</v>
      </c>
      <c r="AU68" s="1">
        <f>AR70</f>
        <v>0.33333333333333331</v>
      </c>
      <c r="AV68" s="36"/>
      <c r="AW68" s="42" t="s">
        <v>18</v>
      </c>
      <c r="AX68" s="42">
        <f>X66+AM66++AU66</f>
        <v>1.2469342251950948</v>
      </c>
      <c r="AY68" s="50"/>
    </row>
    <row r="69" spans="1:51" ht="30">
      <c r="A69" s="258"/>
      <c r="B69" s="108" t="s">
        <v>6</v>
      </c>
      <c r="C69" s="35">
        <v>3</v>
      </c>
      <c r="D69" s="4"/>
      <c r="E69" s="4"/>
      <c r="F69" s="4"/>
      <c r="G69" s="4"/>
      <c r="H69" s="4"/>
      <c r="I69" s="4"/>
      <c r="J69" s="4"/>
      <c r="M69" s="4"/>
      <c r="N69" s="94"/>
      <c r="O69" s="58" t="s">
        <v>24</v>
      </c>
      <c r="P69" s="56" t="s">
        <v>84</v>
      </c>
      <c r="Q69" s="4"/>
      <c r="R69" s="11" t="s">
        <v>23</v>
      </c>
      <c r="S69" s="9">
        <v>1</v>
      </c>
      <c r="T69" s="9">
        <v>0</v>
      </c>
      <c r="U69" s="9">
        <v>-0.5</v>
      </c>
      <c r="V69" s="19"/>
      <c r="W69" s="11" t="s">
        <v>23</v>
      </c>
      <c r="X69" s="1">
        <f>(S69*L64)+(T69*L65)+(U69*L66)</f>
        <v>-2.4092654527437127E-2</v>
      </c>
      <c r="Y69" s="176"/>
      <c r="Z69" s="31" t="s">
        <v>96</v>
      </c>
      <c r="AA69" s="31">
        <v>1</v>
      </c>
      <c r="AB69" s="31">
        <f>1/(1+AA69)</f>
        <v>0.5</v>
      </c>
      <c r="AC69" s="31"/>
      <c r="AD69" s="4"/>
      <c r="AE69" s="11" t="s">
        <v>23</v>
      </c>
      <c r="AF69" s="28">
        <v>1</v>
      </c>
      <c r="AG69" s="28">
        <v>0</v>
      </c>
      <c r="AH69" s="28">
        <v>0</v>
      </c>
      <c r="AI69" s="28">
        <v>-1</v>
      </c>
      <c r="AJ69" s="28">
        <v>0</v>
      </c>
      <c r="AK69" s="4"/>
      <c r="AL69" s="11" t="s">
        <v>23</v>
      </c>
      <c r="AM69" s="1">
        <f>(AC66*AF69)+(AG69*AC67)+(AC68*AH69)+(AI69*AC70)+(AC71*AJ69)</f>
        <v>-0.16666666666666669</v>
      </c>
      <c r="AN69" s="176"/>
      <c r="AO69" s="16" t="s">
        <v>59</v>
      </c>
      <c r="AP69" s="16" t="s">
        <v>44</v>
      </c>
      <c r="AQ69" s="16">
        <v>1</v>
      </c>
      <c r="AR69" s="16">
        <f>AQ69*AQ68</f>
        <v>0.33333333333333331</v>
      </c>
      <c r="AS69" s="4"/>
      <c r="AT69" s="11" t="s">
        <v>23</v>
      </c>
      <c r="AU69" s="1">
        <f>AR72</f>
        <v>0.25</v>
      </c>
      <c r="AV69" s="36"/>
      <c r="AW69" s="41" t="s">
        <v>19</v>
      </c>
      <c r="AX69" s="41">
        <v>0</v>
      </c>
      <c r="AY69" s="50"/>
    </row>
    <row r="70" spans="1:51">
      <c r="A70" s="258"/>
      <c r="B70" s="53"/>
      <c r="C70" s="53"/>
      <c r="D70" s="53"/>
      <c r="E70" s="53"/>
      <c r="F70" s="53"/>
      <c r="G70" s="53"/>
      <c r="H70" s="53"/>
      <c r="I70" s="53"/>
      <c r="J70" s="53"/>
      <c r="M70" s="26"/>
      <c r="N70" s="94"/>
      <c r="O70" s="4"/>
      <c r="P70" s="4"/>
      <c r="Q70" s="4"/>
      <c r="R70" s="11" t="s">
        <v>24</v>
      </c>
      <c r="S70" s="9">
        <v>-0.5</v>
      </c>
      <c r="T70" s="9">
        <v>0</v>
      </c>
      <c r="U70" s="9">
        <v>1</v>
      </c>
      <c r="V70" s="19"/>
      <c r="W70" s="11" t="s">
        <v>24</v>
      </c>
      <c r="X70" s="1">
        <f>(S70*L64)+(T70*67)+(U70*L66)</f>
        <v>0.20741979437631611</v>
      </c>
      <c r="Y70" s="176"/>
      <c r="Z70" s="16" t="s">
        <v>97</v>
      </c>
      <c r="AA70" s="16" t="s">
        <v>44</v>
      </c>
      <c r="AB70" s="16">
        <v>1</v>
      </c>
      <c r="AC70" s="16">
        <f>AB70*AB69</f>
        <v>0.5</v>
      </c>
      <c r="AD70" s="4"/>
      <c r="AE70" s="11" t="s">
        <v>24</v>
      </c>
      <c r="AF70" s="28">
        <v>-1</v>
      </c>
      <c r="AG70" s="28">
        <v>0</v>
      </c>
      <c r="AH70" s="28">
        <v>0</v>
      </c>
      <c r="AI70" s="28">
        <v>1</v>
      </c>
      <c r="AJ70" s="28">
        <v>0</v>
      </c>
      <c r="AK70" s="4"/>
      <c r="AL70" s="11" t="s">
        <v>24</v>
      </c>
      <c r="AM70" s="1">
        <f>(AC66*AF70)+(AC67*AG70)+(AC68*AH70)+(AI70*AC70)+(AC71*AJ70)</f>
        <v>0.16666666666666669</v>
      </c>
      <c r="AN70" s="176"/>
      <c r="AO70" s="16" t="s">
        <v>60</v>
      </c>
      <c r="AP70" s="16" t="s">
        <v>44</v>
      </c>
      <c r="AQ70" s="16">
        <v>1</v>
      </c>
      <c r="AR70" s="16">
        <f>AQ70*AQ68</f>
        <v>0.33333333333333331</v>
      </c>
      <c r="AS70" s="4"/>
      <c r="AT70" s="11" t="s">
        <v>24</v>
      </c>
      <c r="AU70" s="1">
        <f>AR73</f>
        <v>0.25</v>
      </c>
      <c r="AV70" s="36"/>
      <c r="AW70" s="42" t="s">
        <v>20</v>
      </c>
      <c r="AX70" s="42">
        <f>X67+AM67+AU67</f>
        <v>0.65000619348445432</v>
      </c>
      <c r="AY70" s="50"/>
    </row>
    <row r="71" spans="1:51">
      <c r="A71" s="258"/>
      <c r="B71" s="183" t="s">
        <v>14</v>
      </c>
      <c r="C71" s="183"/>
      <c r="D71" s="4"/>
      <c r="E71" s="35" t="s">
        <v>38</v>
      </c>
      <c r="F71" s="35" t="s">
        <v>39</v>
      </c>
      <c r="G71" s="35" t="s">
        <v>40</v>
      </c>
      <c r="H71" s="10" t="s">
        <v>41</v>
      </c>
      <c r="I71" s="10" t="s">
        <v>42</v>
      </c>
      <c r="J71" s="4"/>
      <c r="M71" s="4"/>
      <c r="N71" s="94"/>
      <c r="O71" s="156" t="s">
        <v>112</v>
      </c>
      <c r="P71" s="157"/>
      <c r="Q71" s="4"/>
      <c r="R71" s="33"/>
      <c r="S71" s="25"/>
      <c r="T71" s="25"/>
      <c r="U71" s="25"/>
      <c r="V71" s="30"/>
      <c r="W71" s="29"/>
      <c r="X71" s="29"/>
      <c r="Y71" s="176"/>
      <c r="Z71" s="16" t="s">
        <v>98</v>
      </c>
      <c r="AA71" s="16" t="s">
        <v>44</v>
      </c>
      <c r="AB71" s="16">
        <v>1</v>
      </c>
      <c r="AC71" s="16">
        <f>AB71*AB69</f>
        <v>0.5</v>
      </c>
      <c r="AD71" s="4"/>
      <c r="AE71" s="29"/>
      <c r="AF71" s="25"/>
      <c r="AG71" s="25"/>
      <c r="AH71" s="25"/>
      <c r="AI71" s="25"/>
      <c r="AJ71" s="25"/>
      <c r="AK71" s="4"/>
      <c r="AL71" s="29"/>
      <c r="AM71" s="29"/>
      <c r="AN71" s="176"/>
      <c r="AO71" s="15" t="s">
        <v>31</v>
      </c>
      <c r="AP71" s="15">
        <v>3</v>
      </c>
      <c r="AQ71" s="15">
        <f>1/(1+AP71)</f>
        <v>0.25</v>
      </c>
      <c r="AR71" s="15"/>
      <c r="AS71" s="4"/>
      <c r="AT71" s="29"/>
      <c r="AU71" s="29"/>
      <c r="AV71" s="46"/>
      <c r="AW71" s="42" t="s">
        <v>21</v>
      </c>
      <c r="AX71" s="42">
        <f>X68+AM68+AU68</f>
        <v>1.666047318221231E-2</v>
      </c>
      <c r="AY71" s="50"/>
    </row>
    <row r="72" spans="1:51" ht="30">
      <c r="A72" s="258"/>
      <c r="B72" s="108" t="s">
        <v>7</v>
      </c>
      <c r="C72" s="76">
        <f>SUM(L64*C67,L65*D67,L66*E67)</f>
        <v>3.0553614930426525</v>
      </c>
      <c r="D72" s="4"/>
      <c r="E72" s="35">
        <v>1</v>
      </c>
      <c r="F72" s="35">
        <v>3</v>
      </c>
      <c r="G72" s="35">
        <v>5</v>
      </c>
      <c r="H72" s="35">
        <v>7</v>
      </c>
      <c r="I72" s="35">
        <v>9</v>
      </c>
      <c r="J72" s="4"/>
      <c r="M72" s="4"/>
      <c r="N72" s="94"/>
      <c r="O72" s="57" t="s">
        <v>99</v>
      </c>
      <c r="P72" s="56" t="s">
        <v>102</v>
      </c>
      <c r="Q72" s="4"/>
      <c r="R72" s="33"/>
      <c r="S72" s="25"/>
      <c r="T72" s="25"/>
      <c r="U72" s="25"/>
      <c r="V72" s="30"/>
      <c r="W72" s="29"/>
      <c r="X72" s="29"/>
      <c r="Y72" s="176"/>
      <c r="Z72" s="30"/>
      <c r="AA72" s="30"/>
      <c r="AB72" s="30"/>
      <c r="AC72" s="30"/>
      <c r="AD72" s="4"/>
      <c r="AE72" s="29"/>
      <c r="AF72" s="25"/>
      <c r="AG72" s="25"/>
      <c r="AH72" s="25"/>
      <c r="AI72" s="25"/>
      <c r="AJ72" s="25"/>
      <c r="AK72" s="4"/>
      <c r="AL72" s="156" t="s">
        <v>115</v>
      </c>
      <c r="AM72" s="157"/>
      <c r="AN72" s="176"/>
      <c r="AO72" s="16" t="s">
        <v>61</v>
      </c>
      <c r="AP72" s="16" t="s">
        <v>44</v>
      </c>
      <c r="AQ72" s="16">
        <v>1</v>
      </c>
      <c r="AR72" s="16">
        <f>AQ72*AQ71</f>
        <v>0.25</v>
      </c>
      <c r="AS72" s="4"/>
      <c r="AT72" s="29"/>
      <c r="AU72" s="29"/>
      <c r="AV72" s="46"/>
      <c r="AW72" s="41" t="s">
        <v>22</v>
      </c>
      <c r="AX72" s="41">
        <v>0</v>
      </c>
      <c r="AY72" s="50"/>
    </row>
    <row r="73" spans="1:51" ht="30">
      <c r="A73" s="258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26"/>
      <c r="N73" s="94"/>
      <c r="O73" s="57" t="s">
        <v>100</v>
      </c>
      <c r="P73" s="56" t="s">
        <v>103</v>
      </c>
      <c r="Q73" s="4"/>
      <c r="R73" s="4"/>
      <c r="S73" s="18"/>
      <c r="T73" s="18"/>
      <c r="U73" s="18"/>
      <c r="V73" s="19"/>
      <c r="W73" s="4"/>
      <c r="X73" s="4"/>
      <c r="Y73" s="176"/>
      <c r="Z73" s="30"/>
      <c r="AA73" s="30"/>
      <c r="AB73" s="30"/>
      <c r="AC73" s="30"/>
      <c r="AD73" s="4"/>
      <c r="AE73" s="29"/>
      <c r="AF73" s="25"/>
      <c r="AG73" s="25"/>
      <c r="AH73" s="25"/>
      <c r="AI73" s="25"/>
      <c r="AJ73" s="25"/>
      <c r="AK73" s="4"/>
      <c r="AL73" s="58" t="s">
        <v>34</v>
      </c>
      <c r="AM73" s="56" t="s">
        <v>87</v>
      </c>
      <c r="AN73" s="176"/>
      <c r="AO73" s="16" t="s">
        <v>62</v>
      </c>
      <c r="AP73" s="16" t="s">
        <v>44</v>
      </c>
      <c r="AQ73" s="16">
        <v>1</v>
      </c>
      <c r="AR73" s="16">
        <f>AQ73*AQ71</f>
        <v>0.25</v>
      </c>
      <c r="AS73" s="4"/>
      <c r="AT73" s="29"/>
      <c r="AU73" s="29"/>
      <c r="AV73" s="46"/>
      <c r="AW73" s="42" t="s">
        <v>23</v>
      </c>
      <c r="AX73" s="42">
        <f>X69+AM69+AU69</f>
        <v>5.9240678805896174E-2</v>
      </c>
      <c r="AY73" s="50"/>
    </row>
    <row r="74" spans="1:51" ht="30">
      <c r="A74" s="258"/>
      <c r="B74" s="185" t="s">
        <v>11</v>
      </c>
      <c r="C74" s="186"/>
      <c r="D74" s="6" t="s">
        <v>12</v>
      </c>
      <c r="E74" s="6">
        <v>1</v>
      </c>
      <c r="F74" s="6">
        <v>2</v>
      </c>
      <c r="G74" s="6">
        <v>3</v>
      </c>
      <c r="H74" s="6">
        <v>4</v>
      </c>
      <c r="I74" s="6">
        <v>5</v>
      </c>
      <c r="J74" s="6">
        <v>6</v>
      </c>
      <c r="K74" s="6">
        <v>7</v>
      </c>
      <c r="L74" s="6">
        <v>9</v>
      </c>
      <c r="M74" s="6">
        <v>10</v>
      </c>
      <c r="N74" s="94"/>
      <c r="O74" s="57" t="s">
        <v>101</v>
      </c>
      <c r="P74" s="56" t="s">
        <v>104</v>
      </c>
      <c r="Q74" s="4"/>
      <c r="R74" s="4"/>
      <c r="S74" s="18"/>
      <c r="T74" s="18"/>
      <c r="U74" s="18"/>
      <c r="V74" s="4"/>
      <c r="W74" s="4"/>
      <c r="X74" s="4"/>
      <c r="Y74" s="176"/>
      <c r="AB74" s="30"/>
      <c r="AC74" s="30"/>
      <c r="AD74" s="4"/>
      <c r="AE74" s="29"/>
      <c r="AF74" s="25"/>
      <c r="AG74" s="25"/>
      <c r="AH74" s="25"/>
      <c r="AI74" s="25"/>
      <c r="AJ74" s="25"/>
      <c r="AK74" s="4"/>
      <c r="AL74" s="109" t="s">
        <v>35</v>
      </c>
      <c r="AM74" s="84" t="s">
        <v>88</v>
      </c>
      <c r="AN74" s="176"/>
      <c r="AO74" s="19"/>
      <c r="AP74" s="19"/>
      <c r="AQ74" s="19"/>
      <c r="AR74" s="19"/>
      <c r="AS74" s="4"/>
      <c r="AT74" s="29"/>
      <c r="AU74" s="29"/>
      <c r="AV74" s="46"/>
      <c r="AW74" s="42" t="s">
        <v>24</v>
      </c>
      <c r="AX74" s="42">
        <f>X70+AM70+AU70</f>
        <v>0.62408646104298282</v>
      </c>
      <c r="AY74" s="50"/>
    </row>
    <row r="75" spans="1:51">
      <c r="A75" s="258"/>
      <c r="B75" s="187"/>
      <c r="C75" s="188"/>
      <c r="D75" s="6" t="s">
        <v>13</v>
      </c>
      <c r="E75" s="35">
        <v>0</v>
      </c>
      <c r="F75" s="35">
        <v>0</v>
      </c>
      <c r="G75" s="35">
        <v>0.57999999999999996</v>
      </c>
      <c r="H75" s="35">
        <v>0.9</v>
      </c>
      <c r="I75" s="35">
        <v>1.1200000000000001</v>
      </c>
      <c r="J75" s="35">
        <v>1.24</v>
      </c>
      <c r="K75" s="35">
        <v>1.32</v>
      </c>
      <c r="L75" s="35">
        <v>1.46</v>
      </c>
      <c r="M75" s="35">
        <v>1.49</v>
      </c>
      <c r="N75" s="94"/>
      <c r="Q75" s="4"/>
      <c r="R75" s="4"/>
      <c r="S75" s="18"/>
      <c r="T75" s="18"/>
      <c r="U75" s="18"/>
      <c r="V75" s="4"/>
      <c r="W75" s="4"/>
      <c r="X75" s="4"/>
      <c r="Y75" s="176"/>
      <c r="AB75" s="30"/>
      <c r="AC75" s="30"/>
      <c r="AD75" s="4"/>
      <c r="AE75" s="29"/>
      <c r="AF75" s="25"/>
      <c r="AG75" s="25"/>
      <c r="AH75" s="25"/>
      <c r="AI75" s="25"/>
      <c r="AJ75" s="25"/>
      <c r="AK75" s="4"/>
      <c r="AL75" s="109" t="s">
        <v>36</v>
      </c>
      <c r="AM75" s="84" t="s">
        <v>89</v>
      </c>
      <c r="AN75" s="176"/>
      <c r="AO75" s="30"/>
      <c r="AP75" s="30"/>
      <c r="AQ75" s="30"/>
      <c r="AR75" s="30"/>
      <c r="AS75" s="4"/>
      <c r="AT75" s="29"/>
      <c r="AU75" s="29"/>
      <c r="AV75" s="46"/>
      <c r="AW75" s="41" t="s">
        <v>25</v>
      </c>
      <c r="AX75" s="41">
        <v>0</v>
      </c>
      <c r="AY75" s="50"/>
    </row>
    <row r="76" spans="1:51">
      <c r="A76" s="258"/>
      <c r="B76" s="189" t="s">
        <v>9</v>
      </c>
      <c r="C76" s="190"/>
      <c r="D76" s="7">
        <v>0.57999999999999996</v>
      </c>
      <c r="E76" s="191"/>
      <c r="F76" s="192"/>
      <c r="G76" s="192"/>
      <c r="H76" s="192"/>
      <c r="I76" s="192"/>
      <c r="J76" s="192"/>
      <c r="K76" s="48"/>
      <c r="L76" s="48"/>
      <c r="M76" s="48"/>
      <c r="N76" s="94"/>
      <c r="Q76" s="4"/>
      <c r="R76" s="4"/>
      <c r="S76" s="18"/>
      <c r="T76" s="18"/>
      <c r="U76" s="18"/>
      <c r="V76" s="4"/>
      <c r="W76" s="4"/>
      <c r="X76" s="4"/>
      <c r="Y76" s="176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109" t="s">
        <v>37</v>
      </c>
      <c r="AM76" s="84" t="s">
        <v>90</v>
      </c>
      <c r="AN76" s="176"/>
      <c r="AO76" s="156" t="s">
        <v>113</v>
      </c>
      <c r="AP76" s="157"/>
      <c r="AQ76" s="4"/>
      <c r="AR76" s="4"/>
      <c r="AS76" s="4"/>
      <c r="AT76" s="4"/>
      <c r="AU76" s="4"/>
      <c r="AV76" s="46"/>
      <c r="AW76" s="4"/>
      <c r="AX76" s="4"/>
      <c r="AY76" s="50"/>
    </row>
    <row r="77" spans="1:51" ht="30">
      <c r="A77" s="258"/>
      <c r="B77" s="52"/>
      <c r="C77" s="52"/>
      <c r="D77" s="52"/>
      <c r="E77" s="52"/>
      <c r="H77" s="52"/>
      <c r="I77" s="52"/>
      <c r="J77" s="52"/>
      <c r="K77" s="52"/>
      <c r="L77" s="52"/>
      <c r="M77" s="47"/>
      <c r="N77" s="94"/>
      <c r="Q77" s="4"/>
      <c r="R77" s="4"/>
      <c r="S77" s="18"/>
      <c r="T77" s="18"/>
      <c r="U77" s="18"/>
      <c r="V77" s="4"/>
      <c r="W77" s="4"/>
      <c r="X77" s="4"/>
      <c r="Y77" s="176"/>
      <c r="Z77" s="4"/>
      <c r="AC77" s="4"/>
      <c r="AD77" s="4"/>
      <c r="AE77" s="4"/>
      <c r="AF77" s="4"/>
      <c r="AG77" s="4"/>
      <c r="AH77" s="4"/>
      <c r="AI77" s="4"/>
      <c r="AJ77" s="4"/>
      <c r="AK77" s="4"/>
      <c r="AL77" s="58" t="s">
        <v>96</v>
      </c>
      <c r="AM77" s="56" t="s">
        <v>91</v>
      </c>
      <c r="AN77" s="176"/>
      <c r="AO77" s="44" t="s">
        <v>29</v>
      </c>
      <c r="AP77" s="44" t="s">
        <v>76</v>
      </c>
      <c r="AQ77" s="4"/>
      <c r="AR77" s="4"/>
      <c r="AS77" s="4"/>
      <c r="AT77" s="4"/>
      <c r="AU77" s="4"/>
      <c r="AV77" s="46"/>
      <c r="AW77" s="4"/>
      <c r="AX77" s="4"/>
      <c r="AY77" s="50"/>
    </row>
    <row r="78" spans="1:51" ht="30">
      <c r="A78" s="258"/>
      <c r="B78" s="161" t="s">
        <v>15</v>
      </c>
      <c r="C78" s="161"/>
      <c r="D78" s="161"/>
      <c r="E78" s="4"/>
      <c r="H78" s="4"/>
      <c r="I78" s="4"/>
      <c r="J78" s="4"/>
      <c r="K78" s="4"/>
      <c r="L78" s="4"/>
      <c r="M78" s="4"/>
      <c r="N78" s="94"/>
      <c r="Q78" s="4"/>
      <c r="R78" s="4"/>
      <c r="S78" s="18"/>
      <c r="T78" s="18"/>
      <c r="U78" s="18"/>
      <c r="V78" s="4"/>
      <c r="W78" s="4"/>
      <c r="X78" s="4"/>
      <c r="Y78" s="176"/>
      <c r="Z78" s="227" t="s">
        <v>182</v>
      </c>
      <c r="AA78" s="228"/>
      <c r="AC78" s="4"/>
      <c r="AD78" s="4"/>
      <c r="AE78" s="4"/>
      <c r="AF78" s="4"/>
      <c r="AG78" s="4"/>
      <c r="AH78" s="4"/>
      <c r="AI78" s="4"/>
      <c r="AJ78" s="4"/>
      <c r="AK78" s="4"/>
      <c r="AL78" s="109" t="s">
        <v>97</v>
      </c>
      <c r="AM78" s="84" t="s">
        <v>92</v>
      </c>
      <c r="AN78" s="176"/>
      <c r="AO78" s="44" t="s">
        <v>30</v>
      </c>
      <c r="AP78" s="44" t="s">
        <v>79</v>
      </c>
      <c r="AQ78" s="4"/>
      <c r="AR78" s="4"/>
      <c r="AS78" s="4"/>
      <c r="AT78" s="4"/>
      <c r="AU78" s="4"/>
      <c r="AV78" s="46"/>
      <c r="AW78" s="4"/>
      <c r="AX78" s="4"/>
      <c r="AY78" s="50"/>
    </row>
    <row r="79" spans="1:51" ht="30">
      <c r="A79" s="258"/>
      <c r="B79" s="5" t="s">
        <v>10</v>
      </c>
      <c r="C79" s="8">
        <f>(C72-3)/3</f>
        <v>1.8453831014217492E-2</v>
      </c>
      <c r="D79" s="77">
        <f>C79*100</f>
        <v>1.8453831014217492</v>
      </c>
      <c r="E79" s="4"/>
      <c r="H79" s="4"/>
      <c r="I79" s="4"/>
      <c r="J79" s="4"/>
      <c r="K79" s="4"/>
      <c r="L79" s="4"/>
      <c r="M79" s="4"/>
      <c r="N79" s="94"/>
      <c r="Q79" s="4"/>
      <c r="R79" s="4"/>
      <c r="S79" s="18"/>
      <c r="T79" s="18"/>
      <c r="U79" s="18"/>
      <c r="V79" s="4"/>
      <c r="W79" s="4"/>
      <c r="X79" s="4"/>
      <c r="Y79" s="176"/>
      <c r="Z79" s="225" t="s">
        <v>208</v>
      </c>
      <c r="AA79" s="226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109" t="s">
        <v>98</v>
      </c>
      <c r="AM79" s="84" t="s">
        <v>93</v>
      </c>
      <c r="AN79" s="176"/>
      <c r="AO79" s="44" t="s">
        <v>31</v>
      </c>
      <c r="AP79" s="44" t="s">
        <v>82</v>
      </c>
      <c r="AQ79" s="4"/>
      <c r="AR79" s="4"/>
      <c r="AS79" s="4"/>
      <c r="AT79" s="4"/>
      <c r="AU79" s="4"/>
      <c r="AV79" s="46"/>
      <c r="AW79" s="4"/>
      <c r="AX79" s="4"/>
      <c r="AY79" s="50"/>
    </row>
    <row r="80" spans="1:51">
      <c r="A80" s="259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06"/>
      <c r="N80" s="49"/>
      <c r="O80" s="106"/>
      <c r="P80" s="106"/>
      <c r="Q80" s="106"/>
      <c r="R80" s="106"/>
      <c r="S80" s="79"/>
      <c r="T80" s="79"/>
      <c r="U80" s="79"/>
      <c r="V80" s="106"/>
      <c r="W80" s="106"/>
      <c r="X80" s="106"/>
      <c r="Y80" s="177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51"/>
    </row>
    <row r="82" spans="1:51" ht="20">
      <c r="A82" s="257"/>
      <c r="B82" s="168" t="s">
        <v>165</v>
      </c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  <c r="AY82" s="169"/>
    </row>
    <row r="83" spans="1:51" ht="20">
      <c r="A83" s="258"/>
      <c r="B83" s="35" t="s">
        <v>0</v>
      </c>
      <c r="C83" s="35" t="s">
        <v>1</v>
      </c>
      <c r="D83" s="35" t="s">
        <v>2</v>
      </c>
      <c r="E83" s="35" t="s">
        <v>3</v>
      </c>
      <c r="F83" s="170" t="s">
        <v>8</v>
      </c>
      <c r="G83" s="35" t="s">
        <v>0</v>
      </c>
      <c r="H83" s="35" t="s">
        <v>1</v>
      </c>
      <c r="I83" s="35" t="s">
        <v>2</v>
      </c>
      <c r="J83" s="35" t="s">
        <v>3</v>
      </c>
      <c r="K83" s="35" t="s">
        <v>4</v>
      </c>
      <c r="L83" s="10" t="s">
        <v>5</v>
      </c>
      <c r="M83" s="23"/>
      <c r="N83" s="94"/>
      <c r="O83" s="156" t="s">
        <v>114</v>
      </c>
      <c r="P83" s="157"/>
      <c r="Q83" s="3"/>
      <c r="R83" s="171" t="s">
        <v>46</v>
      </c>
      <c r="S83" s="172"/>
      <c r="T83" s="172"/>
      <c r="U83" s="173"/>
      <c r="V83" s="3"/>
      <c r="W83" s="174" t="s">
        <v>52</v>
      </c>
      <c r="X83" s="175"/>
      <c r="Y83" s="176"/>
      <c r="Z83" s="178" t="s">
        <v>48</v>
      </c>
      <c r="AA83" s="179"/>
      <c r="AB83" s="179"/>
      <c r="AC83" s="180"/>
      <c r="AD83" s="3"/>
      <c r="AE83" s="178" t="s">
        <v>54</v>
      </c>
      <c r="AF83" s="179"/>
      <c r="AG83" s="179"/>
      <c r="AH83" s="179"/>
      <c r="AI83" s="179"/>
      <c r="AJ83" s="180"/>
      <c r="AK83" s="3"/>
      <c r="AL83" s="174" t="s">
        <v>55</v>
      </c>
      <c r="AM83" s="175"/>
      <c r="AN83" s="176"/>
      <c r="AO83" s="178" t="s">
        <v>49</v>
      </c>
      <c r="AP83" s="179"/>
      <c r="AQ83" s="179"/>
      <c r="AR83" s="180"/>
      <c r="AS83" s="4"/>
      <c r="AT83" s="174" t="s">
        <v>51</v>
      </c>
      <c r="AU83" s="175"/>
      <c r="AV83" s="36"/>
      <c r="AW83" s="174" t="s">
        <v>27</v>
      </c>
      <c r="AX83" s="175"/>
      <c r="AY83" s="50"/>
    </row>
    <row r="84" spans="1:51" ht="30">
      <c r="A84" s="258"/>
      <c r="B84" s="35" t="s">
        <v>1</v>
      </c>
      <c r="C84" s="2">
        <v>1</v>
      </c>
      <c r="D84" s="37">
        <f>1/C85</f>
        <v>0.33333333333333331</v>
      </c>
      <c r="E84" s="37">
        <f>1/C86</f>
        <v>0.14285714285714285</v>
      </c>
      <c r="F84" s="170"/>
      <c r="G84" s="35" t="s">
        <v>1</v>
      </c>
      <c r="H84" s="38">
        <f>C84/C87</f>
        <v>9.0909090909090912E-2</v>
      </c>
      <c r="I84" s="37">
        <f>D84/D87</f>
        <v>5.2631578947368418E-2</v>
      </c>
      <c r="J84" s="37">
        <f>E84/E87</f>
        <v>0.10638297872340424</v>
      </c>
      <c r="K84" s="37">
        <f>SUM(H84:J84)</f>
        <v>0.24992364857986357</v>
      </c>
      <c r="L84" s="2">
        <f>K84/C89</f>
        <v>8.3307882859954524E-2</v>
      </c>
      <c r="M84" s="24"/>
      <c r="N84" s="94"/>
      <c r="O84" s="58" t="s">
        <v>17</v>
      </c>
      <c r="P84" s="56" t="s">
        <v>78</v>
      </c>
      <c r="Q84" s="18"/>
      <c r="R84" s="17" t="s">
        <v>26</v>
      </c>
      <c r="S84" s="35" t="s">
        <v>1</v>
      </c>
      <c r="T84" s="35" t="s">
        <v>2</v>
      </c>
      <c r="U84" s="35" t="s">
        <v>3</v>
      </c>
      <c r="V84" s="13"/>
      <c r="W84" s="32" t="s">
        <v>26</v>
      </c>
      <c r="X84" s="107" t="s">
        <v>53</v>
      </c>
      <c r="Y84" s="176"/>
      <c r="Z84" s="35" t="s">
        <v>32</v>
      </c>
      <c r="AA84" s="108" t="s">
        <v>47</v>
      </c>
      <c r="AB84" s="178" t="s">
        <v>43</v>
      </c>
      <c r="AC84" s="180"/>
      <c r="AD84" s="4"/>
      <c r="AE84" s="10" t="s">
        <v>26</v>
      </c>
      <c r="AF84" s="35" t="s">
        <v>35</v>
      </c>
      <c r="AG84" s="35" t="s">
        <v>36</v>
      </c>
      <c r="AH84" s="35" t="s">
        <v>37</v>
      </c>
      <c r="AI84" s="35" t="s">
        <v>97</v>
      </c>
      <c r="AJ84" s="35" t="s">
        <v>98</v>
      </c>
      <c r="AK84" s="4"/>
      <c r="AL84" s="10" t="s">
        <v>26</v>
      </c>
      <c r="AM84" s="107" t="s">
        <v>53</v>
      </c>
      <c r="AN84" s="176"/>
      <c r="AO84" s="10" t="s">
        <v>28</v>
      </c>
      <c r="AP84" s="10" t="s">
        <v>47</v>
      </c>
      <c r="AQ84" s="181" t="s">
        <v>43</v>
      </c>
      <c r="AR84" s="182"/>
      <c r="AS84" s="4"/>
      <c r="AT84" s="35" t="s">
        <v>26</v>
      </c>
      <c r="AU84" s="107" t="s">
        <v>53</v>
      </c>
      <c r="AV84" s="36"/>
      <c r="AW84" s="108" t="s">
        <v>26</v>
      </c>
      <c r="AX84" s="108" t="s">
        <v>50</v>
      </c>
      <c r="AY84" s="50"/>
    </row>
    <row r="85" spans="1:51">
      <c r="A85" s="258"/>
      <c r="B85" s="35" t="s">
        <v>2</v>
      </c>
      <c r="C85" s="37">
        <v>3</v>
      </c>
      <c r="D85" s="2">
        <v>1</v>
      </c>
      <c r="E85" s="37">
        <f>1/D86</f>
        <v>0.2</v>
      </c>
      <c r="F85" s="170"/>
      <c r="G85" s="35" t="s">
        <v>2</v>
      </c>
      <c r="H85" s="37">
        <f>C85/C87</f>
        <v>0.27272727272727271</v>
      </c>
      <c r="I85" s="38">
        <f>D85/D87</f>
        <v>0.15789473684210528</v>
      </c>
      <c r="J85" s="37">
        <f>E85/E87</f>
        <v>0.14893617021276595</v>
      </c>
      <c r="K85" s="37">
        <f>SUM(H85:J85)</f>
        <v>0.57955817978214397</v>
      </c>
      <c r="L85" s="2">
        <f>K85/C89</f>
        <v>0.19318605992738133</v>
      </c>
      <c r="M85" s="24"/>
      <c r="N85" s="94"/>
      <c r="O85" s="58" t="s">
        <v>18</v>
      </c>
      <c r="P85" s="56" t="s">
        <v>77</v>
      </c>
      <c r="Q85" s="18"/>
      <c r="R85" s="11" t="s">
        <v>17</v>
      </c>
      <c r="S85" s="9">
        <v>1</v>
      </c>
      <c r="T85" s="9">
        <v>-0.5</v>
      </c>
      <c r="U85" s="9">
        <v>0</v>
      </c>
      <c r="V85" s="3"/>
      <c r="W85" s="11" t="s">
        <v>17</v>
      </c>
      <c r="X85" s="1">
        <f>(S85*L84)+(T85*L85)+(U85*L86)</f>
        <v>-1.3285147103736142E-2</v>
      </c>
      <c r="Y85" s="176"/>
      <c r="Z85" s="15" t="s">
        <v>34</v>
      </c>
      <c r="AA85" s="15">
        <v>2</v>
      </c>
      <c r="AB85" s="15">
        <f>1/(1+AA85)</f>
        <v>0.33333333333333331</v>
      </c>
      <c r="AC85" s="15"/>
      <c r="AD85" s="4"/>
      <c r="AE85" s="11" t="s">
        <v>17</v>
      </c>
      <c r="AF85" s="28">
        <v>1</v>
      </c>
      <c r="AG85" s="28">
        <v>0</v>
      </c>
      <c r="AH85" s="28">
        <v>0</v>
      </c>
      <c r="AI85" s="28">
        <v>-1</v>
      </c>
      <c r="AJ85" s="28">
        <v>0</v>
      </c>
      <c r="AK85" s="4"/>
      <c r="AL85" s="11" t="s">
        <v>17</v>
      </c>
      <c r="AM85" s="1">
        <f>(AF85*AC86)+(AG85*AC87)+(AC88*AH85)+(AI85*AC90)+(AC91*AJ85)</f>
        <v>-0.16666666666666669</v>
      </c>
      <c r="AN85" s="176"/>
      <c r="AO85" s="15" t="s">
        <v>29</v>
      </c>
      <c r="AP85" s="15">
        <v>1</v>
      </c>
      <c r="AQ85" s="15">
        <f>1/(1+AP85)</f>
        <v>0.5</v>
      </c>
      <c r="AR85" s="15"/>
      <c r="AS85" s="4"/>
      <c r="AT85" s="11" t="s">
        <v>17</v>
      </c>
      <c r="AU85" s="1">
        <f>AR86</f>
        <v>0.5</v>
      </c>
      <c r="AV85" s="36"/>
      <c r="AW85" s="40" t="s">
        <v>63</v>
      </c>
      <c r="AX85" s="40">
        <v>0</v>
      </c>
      <c r="AY85" s="50"/>
    </row>
    <row r="86" spans="1:51" ht="30">
      <c r="A86" s="258"/>
      <c r="B86" s="35" t="s">
        <v>3</v>
      </c>
      <c r="C86" s="37">
        <v>7</v>
      </c>
      <c r="D86" s="37">
        <v>5</v>
      </c>
      <c r="E86" s="2">
        <v>1</v>
      </c>
      <c r="F86" s="170"/>
      <c r="G86" s="35" t="s">
        <v>3</v>
      </c>
      <c r="H86" s="37">
        <f>C86/C87</f>
        <v>0.63636363636363635</v>
      </c>
      <c r="I86" s="37">
        <f>D86/D87</f>
        <v>0.78947368421052633</v>
      </c>
      <c r="J86" s="38">
        <f>E86/E87</f>
        <v>0.74468085106382975</v>
      </c>
      <c r="K86" s="37">
        <f>SUM(H86:J86)</f>
        <v>2.1705181716379927</v>
      </c>
      <c r="L86" s="2">
        <f>K86/C89</f>
        <v>0.72350605721266426</v>
      </c>
      <c r="M86" s="24"/>
      <c r="N86" s="94"/>
      <c r="O86" s="58" t="s">
        <v>20</v>
      </c>
      <c r="P86" s="56" t="s">
        <v>80</v>
      </c>
      <c r="Q86" s="18"/>
      <c r="R86" s="11" t="s">
        <v>18</v>
      </c>
      <c r="S86" s="9">
        <v>-0.5</v>
      </c>
      <c r="T86" s="9">
        <v>1</v>
      </c>
      <c r="U86" s="9">
        <v>0</v>
      </c>
      <c r="V86" s="19"/>
      <c r="W86" s="11" t="s">
        <v>18</v>
      </c>
      <c r="X86" s="1">
        <f>(S86*L84)+(T86*L85)+(U86*L86)</f>
        <v>0.15153211849740406</v>
      </c>
      <c r="Y86" s="176"/>
      <c r="Z86" s="16" t="s">
        <v>35</v>
      </c>
      <c r="AA86" s="16" t="s">
        <v>44</v>
      </c>
      <c r="AB86" s="16">
        <v>1</v>
      </c>
      <c r="AC86" s="16">
        <f>AB86*AB85</f>
        <v>0.33333333333333331</v>
      </c>
      <c r="AD86" s="4"/>
      <c r="AE86" s="11" t="s">
        <v>18</v>
      </c>
      <c r="AF86" s="28">
        <v>-1</v>
      </c>
      <c r="AG86" s="28">
        <v>0</v>
      </c>
      <c r="AH86" s="28">
        <v>0</v>
      </c>
      <c r="AI86" s="28">
        <v>1</v>
      </c>
      <c r="AJ86" s="28">
        <v>0</v>
      </c>
      <c r="AK86" s="4"/>
      <c r="AL86" s="11" t="s">
        <v>18</v>
      </c>
      <c r="AM86" s="1">
        <f>(AF86*AC86)+(AG86*AC87)+(AC88*AH86)+(AI86*AC90)+(AC91*AJ86)</f>
        <v>0.16666666666666669</v>
      </c>
      <c r="AN86" s="176"/>
      <c r="AO86" s="16" t="s">
        <v>45</v>
      </c>
      <c r="AP86" s="16" t="s">
        <v>44</v>
      </c>
      <c r="AQ86" s="16">
        <v>1</v>
      </c>
      <c r="AR86" s="16">
        <f>AQ86*AQ85</f>
        <v>0.5</v>
      </c>
      <c r="AS86" s="4"/>
      <c r="AT86" s="11" t="s">
        <v>18</v>
      </c>
      <c r="AU86" s="1">
        <f>AR87</f>
        <v>0.5</v>
      </c>
      <c r="AV86" s="36"/>
      <c r="AW86" s="40" t="s">
        <v>16</v>
      </c>
      <c r="AX86" s="41">
        <v>0</v>
      </c>
      <c r="AY86" s="50"/>
    </row>
    <row r="87" spans="1:51">
      <c r="A87" s="258"/>
      <c r="B87" s="107" t="s">
        <v>4</v>
      </c>
      <c r="C87" s="39">
        <f>SUM(C84:C86)</f>
        <v>11</v>
      </c>
      <c r="D87" s="39">
        <f>SUM(D84:D86)</f>
        <v>6.333333333333333</v>
      </c>
      <c r="E87" s="39">
        <f>SUM(E84:E86)</f>
        <v>1.342857142857143</v>
      </c>
      <c r="F87" s="170"/>
      <c r="G87" s="107" t="s">
        <v>4</v>
      </c>
      <c r="H87" s="39">
        <f>SUM(H84:H86)</f>
        <v>1</v>
      </c>
      <c r="I87" s="39">
        <f>SUM(I84:I86)</f>
        <v>1</v>
      </c>
      <c r="J87" s="39">
        <f>SUM(J84:J86)</f>
        <v>1</v>
      </c>
      <c r="K87" s="39">
        <f>SUM(K84:K86)</f>
        <v>3</v>
      </c>
      <c r="L87" s="39">
        <f>SUM(L84:L86)</f>
        <v>1</v>
      </c>
      <c r="M87" s="25"/>
      <c r="N87" s="94"/>
      <c r="O87" s="58" t="s">
        <v>21</v>
      </c>
      <c r="P87" s="56" t="s">
        <v>81</v>
      </c>
      <c r="Q87" s="18"/>
      <c r="R87" s="11" t="s">
        <v>20</v>
      </c>
      <c r="S87" s="9">
        <v>0</v>
      </c>
      <c r="T87" s="9">
        <v>0.5</v>
      </c>
      <c r="U87" s="9">
        <v>0</v>
      </c>
      <c r="V87" s="19"/>
      <c r="W87" s="11" t="s">
        <v>20</v>
      </c>
      <c r="X87" s="1">
        <f>(S87*L84)+(T87*L85)+(U87*L86)</f>
        <v>9.6593029963690666E-2</v>
      </c>
      <c r="Y87" s="176"/>
      <c r="Z87" s="16" t="s">
        <v>36</v>
      </c>
      <c r="AA87" s="16" t="s">
        <v>44</v>
      </c>
      <c r="AB87" s="16">
        <v>1</v>
      </c>
      <c r="AC87" s="16">
        <f>AB87*AB85</f>
        <v>0.33333333333333331</v>
      </c>
      <c r="AD87" s="4"/>
      <c r="AE87" s="11" t="s">
        <v>20</v>
      </c>
      <c r="AF87" s="28">
        <v>0</v>
      </c>
      <c r="AG87" s="28">
        <v>0</v>
      </c>
      <c r="AH87" s="28">
        <v>0</v>
      </c>
      <c r="AI87" s="28">
        <v>0</v>
      </c>
      <c r="AJ87" s="28">
        <v>0</v>
      </c>
      <c r="AK87" s="4"/>
      <c r="AL87" s="11" t="s">
        <v>20</v>
      </c>
      <c r="AM87" s="1">
        <f>(AF87*AC86)+(AG87*AC87)+(AH87*AC88)+(AI87*AC90)+(AJ87*AC91)</f>
        <v>0</v>
      </c>
      <c r="AN87" s="176"/>
      <c r="AO87" s="16" t="s">
        <v>58</v>
      </c>
      <c r="AP87" s="16" t="s">
        <v>44</v>
      </c>
      <c r="AQ87" s="16">
        <v>1</v>
      </c>
      <c r="AR87" s="16">
        <f>AQ87*AQ85</f>
        <v>0.5</v>
      </c>
      <c r="AS87" s="4"/>
      <c r="AT87" s="11" t="s">
        <v>20</v>
      </c>
      <c r="AU87" s="1">
        <f>AR89</f>
        <v>0.33333333333333331</v>
      </c>
      <c r="AV87" s="36"/>
      <c r="AW87" s="42" t="s">
        <v>17</v>
      </c>
      <c r="AX87" s="42">
        <f>X85+AM85+AU85</f>
        <v>0.32004818622959719</v>
      </c>
      <c r="AY87" s="50"/>
    </row>
    <row r="88" spans="1:51" ht="45">
      <c r="A88" s="258"/>
      <c r="B88" s="54"/>
      <c r="C88" s="54"/>
      <c r="D88" s="54"/>
      <c r="E88" s="54"/>
      <c r="F88" s="54"/>
      <c r="G88" s="54"/>
      <c r="H88" s="54"/>
      <c r="I88" s="54"/>
      <c r="J88" s="54"/>
      <c r="M88" s="47"/>
      <c r="N88" s="94"/>
      <c r="O88" s="58" t="s">
        <v>23</v>
      </c>
      <c r="P88" s="56" t="s">
        <v>83</v>
      </c>
      <c r="Q88" s="4"/>
      <c r="R88" s="11" t="s">
        <v>21</v>
      </c>
      <c r="S88" s="9">
        <v>0</v>
      </c>
      <c r="T88" s="9">
        <v>-0.5</v>
      </c>
      <c r="U88" s="9">
        <v>0</v>
      </c>
      <c r="V88" s="19"/>
      <c r="W88" s="11" t="s">
        <v>21</v>
      </c>
      <c r="X88" s="1">
        <f>(S88*L84)+(T88*L85)+(U88*L86)</f>
        <v>-9.6593029963690666E-2</v>
      </c>
      <c r="Y88" s="176"/>
      <c r="Z88" s="16" t="s">
        <v>37</v>
      </c>
      <c r="AA88" s="16" t="s">
        <v>44</v>
      </c>
      <c r="AB88" s="16">
        <v>1</v>
      </c>
      <c r="AC88" s="16">
        <f>AB88*AB85</f>
        <v>0.33333333333333331</v>
      </c>
      <c r="AD88" s="4"/>
      <c r="AE88" s="11" t="s">
        <v>21</v>
      </c>
      <c r="AF88" s="28">
        <v>0</v>
      </c>
      <c r="AG88" s="28">
        <v>0</v>
      </c>
      <c r="AH88" s="28">
        <v>0</v>
      </c>
      <c r="AI88" s="28">
        <v>0</v>
      </c>
      <c r="AJ88" s="28">
        <v>0</v>
      </c>
      <c r="AK88" s="4"/>
      <c r="AL88" s="11" t="s">
        <v>21</v>
      </c>
      <c r="AM88" s="1">
        <f>(AF88*AC86)+(AG88*AC87)+(AH88*AC88)+(AI88*AC90)+(AJ88*AC91)</f>
        <v>0</v>
      </c>
      <c r="AN88" s="176"/>
      <c r="AO88" s="15" t="s">
        <v>30</v>
      </c>
      <c r="AP88" s="15">
        <v>2</v>
      </c>
      <c r="AQ88" s="15">
        <f>1/(1+AP88)</f>
        <v>0.33333333333333331</v>
      </c>
      <c r="AR88" s="15"/>
      <c r="AS88" s="4"/>
      <c r="AT88" s="11" t="s">
        <v>21</v>
      </c>
      <c r="AU88" s="1">
        <f>AR90</f>
        <v>0.33333333333333331</v>
      </c>
      <c r="AV88" s="36"/>
      <c r="AW88" s="42" t="s">
        <v>18</v>
      </c>
      <c r="AX88" s="42">
        <f>X86+AM86++AU86</f>
        <v>0.81819878516407074</v>
      </c>
      <c r="AY88" s="50"/>
    </row>
    <row r="89" spans="1:51" ht="30">
      <c r="A89" s="258"/>
      <c r="B89" s="108" t="s">
        <v>6</v>
      </c>
      <c r="C89" s="35">
        <v>3</v>
      </c>
      <c r="D89" s="4"/>
      <c r="E89" s="4"/>
      <c r="F89" s="4"/>
      <c r="G89" s="4"/>
      <c r="H89" s="4"/>
      <c r="I89" s="4"/>
      <c r="J89" s="4"/>
      <c r="M89" s="4"/>
      <c r="N89" s="94"/>
      <c r="O89" s="58" t="s">
        <v>24</v>
      </c>
      <c r="P89" s="56" t="s">
        <v>84</v>
      </c>
      <c r="Q89" s="4"/>
      <c r="R89" s="11" t="s">
        <v>23</v>
      </c>
      <c r="S89" s="9">
        <v>1</v>
      </c>
      <c r="T89" s="9">
        <v>0</v>
      </c>
      <c r="U89" s="9">
        <v>-0.5</v>
      </c>
      <c r="V89" s="19"/>
      <c r="W89" s="11" t="s">
        <v>23</v>
      </c>
      <c r="X89" s="1">
        <f>(S89*L84)+(T89*L85)+(U89*L86)</f>
        <v>-0.27844514574637758</v>
      </c>
      <c r="Y89" s="176"/>
      <c r="Z89" s="31" t="s">
        <v>96</v>
      </c>
      <c r="AA89" s="31">
        <v>1</v>
      </c>
      <c r="AB89" s="31">
        <f>1/(1+AA89)</f>
        <v>0.5</v>
      </c>
      <c r="AC89" s="31"/>
      <c r="AD89" s="4"/>
      <c r="AE89" s="11" t="s">
        <v>23</v>
      </c>
      <c r="AF89" s="28">
        <v>1</v>
      </c>
      <c r="AG89" s="28">
        <v>0</v>
      </c>
      <c r="AH89" s="28">
        <v>0</v>
      </c>
      <c r="AI89" s="28">
        <v>-1</v>
      </c>
      <c r="AJ89" s="28">
        <v>0</v>
      </c>
      <c r="AK89" s="4"/>
      <c r="AL89" s="11" t="s">
        <v>23</v>
      </c>
      <c r="AM89" s="1">
        <f>(AC86*AF89)+(AG89*AC87)+(AC88*AH89)+(AI89*AC90)+(AC91*AJ89)</f>
        <v>-0.16666666666666669</v>
      </c>
      <c r="AN89" s="176"/>
      <c r="AO89" s="16" t="s">
        <v>59</v>
      </c>
      <c r="AP89" s="16" t="s">
        <v>44</v>
      </c>
      <c r="AQ89" s="16">
        <v>1</v>
      </c>
      <c r="AR89" s="16">
        <f>AQ89*AQ88</f>
        <v>0.33333333333333331</v>
      </c>
      <c r="AS89" s="4"/>
      <c r="AT89" s="11" t="s">
        <v>23</v>
      </c>
      <c r="AU89" s="1">
        <f>AR92</f>
        <v>0.25</v>
      </c>
      <c r="AV89" s="36"/>
      <c r="AW89" s="41" t="s">
        <v>19</v>
      </c>
      <c r="AX89" s="41">
        <v>0</v>
      </c>
      <c r="AY89" s="50"/>
    </row>
    <row r="90" spans="1:51">
      <c r="A90" s="258"/>
      <c r="B90" s="53"/>
      <c r="C90" s="53"/>
      <c r="D90" s="53"/>
      <c r="E90" s="53"/>
      <c r="F90" s="53"/>
      <c r="G90" s="53"/>
      <c r="H90" s="53"/>
      <c r="I90" s="53"/>
      <c r="J90" s="53"/>
      <c r="M90" s="26"/>
      <c r="N90" s="94"/>
      <c r="O90" s="4"/>
      <c r="P90" s="4"/>
      <c r="Q90" s="4"/>
      <c r="R90" s="11" t="s">
        <v>24</v>
      </c>
      <c r="S90" s="9">
        <v>-0.5</v>
      </c>
      <c r="T90" s="9">
        <v>0</v>
      </c>
      <c r="U90" s="9">
        <v>1</v>
      </c>
      <c r="V90" s="19"/>
      <c r="W90" s="11" t="s">
        <v>24</v>
      </c>
      <c r="X90" s="1">
        <f>(S90*L84)+(T90*67)+(U90*L86)</f>
        <v>0.68185211578268701</v>
      </c>
      <c r="Y90" s="176"/>
      <c r="Z90" s="16" t="s">
        <v>97</v>
      </c>
      <c r="AA90" s="16" t="s">
        <v>44</v>
      </c>
      <c r="AB90" s="16">
        <v>1</v>
      </c>
      <c r="AC90" s="16">
        <f>AB90*AB89</f>
        <v>0.5</v>
      </c>
      <c r="AD90" s="4"/>
      <c r="AE90" s="11" t="s">
        <v>24</v>
      </c>
      <c r="AF90" s="28">
        <v>-1</v>
      </c>
      <c r="AG90" s="28">
        <v>0</v>
      </c>
      <c r="AH90" s="28">
        <v>0</v>
      </c>
      <c r="AI90" s="28">
        <v>1</v>
      </c>
      <c r="AJ90" s="28">
        <v>0</v>
      </c>
      <c r="AK90" s="4"/>
      <c r="AL90" s="11" t="s">
        <v>24</v>
      </c>
      <c r="AM90" s="1">
        <f>(AC86*AF90)+(AC87*AG90)+(AC88*AH90)+(AI90*AC90)+(AC91*AJ90)</f>
        <v>0.16666666666666669</v>
      </c>
      <c r="AN90" s="176"/>
      <c r="AO90" s="16" t="s">
        <v>60</v>
      </c>
      <c r="AP90" s="16" t="s">
        <v>44</v>
      </c>
      <c r="AQ90" s="16">
        <v>1</v>
      </c>
      <c r="AR90" s="16">
        <f>AQ90*AQ88</f>
        <v>0.33333333333333331</v>
      </c>
      <c r="AS90" s="4"/>
      <c r="AT90" s="11" t="s">
        <v>24</v>
      </c>
      <c r="AU90" s="1">
        <f>AR93</f>
        <v>0.25</v>
      </c>
      <c r="AV90" s="36"/>
      <c r="AW90" s="42" t="s">
        <v>20</v>
      </c>
      <c r="AX90" s="42">
        <f>X87+AM87+AU87</f>
        <v>0.42992636329702399</v>
      </c>
      <c r="AY90" s="50"/>
    </row>
    <row r="91" spans="1:51">
      <c r="A91" s="258"/>
      <c r="B91" s="183" t="s">
        <v>14</v>
      </c>
      <c r="C91" s="183"/>
      <c r="D91" s="4"/>
      <c r="E91" s="35" t="s">
        <v>38</v>
      </c>
      <c r="F91" s="35" t="s">
        <v>39</v>
      </c>
      <c r="G91" s="35" t="s">
        <v>40</v>
      </c>
      <c r="H91" s="10" t="s">
        <v>41</v>
      </c>
      <c r="I91" s="10" t="s">
        <v>42</v>
      </c>
      <c r="J91" s="4"/>
      <c r="M91" s="4"/>
      <c r="N91" s="94"/>
      <c r="O91" s="156" t="s">
        <v>112</v>
      </c>
      <c r="P91" s="157"/>
      <c r="Q91" s="4"/>
      <c r="R91" s="33"/>
      <c r="S91" s="25"/>
      <c r="T91" s="25"/>
      <c r="U91" s="25"/>
      <c r="V91" s="30"/>
      <c r="W91" s="29"/>
      <c r="X91" s="29"/>
      <c r="Y91" s="176"/>
      <c r="Z91" s="16" t="s">
        <v>98</v>
      </c>
      <c r="AA91" s="16" t="s">
        <v>44</v>
      </c>
      <c r="AB91" s="16">
        <v>1</v>
      </c>
      <c r="AC91" s="16">
        <f>AB91*AB89</f>
        <v>0.5</v>
      </c>
      <c r="AD91" s="4"/>
      <c r="AE91" s="29"/>
      <c r="AF91" s="25"/>
      <c r="AG91" s="25"/>
      <c r="AH91" s="25"/>
      <c r="AI91" s="25"/>
      <c r="AJ91" s="25"/>
      <c r="AK91" s="4"/>
      <c r="AL91" s="29"/>
      <c r="AM91" s="29"/>
      <c r="AN91" s="176"/>
      <c r="AO91" s="15" t="s">
        <v>31</v>
      </c>
      <c r="AP91" s="15">
        <v>3</v>
      </c>
      <c r="AQ91" s="15">
        <f>1/(1+AP91)</f>
        <v>0.25</v>
      </c>
      <c r="AR91" s="15"/>
      <c r="AS91" s="4"/>
      <c r="AT91" s="29"/>
      <c r="AU91" s="29"/>
      <c r="AV91" s="46"/>
      <c r="AW91" s="42" t="s">
        <v>21</v>
      </c>
      <c r="AX91" s="42">
        <f>X88+AM88+AU88</f>
        <v>0.23674030336964264</v>
      </c>
      <c r="AY91" s="50"/>
    </row>
    <row r="92" spans="1:51" ht="30">
      <c r="A92" s="258"/>
      <c r="B92" s="108" t="s">
        <v>7</v>
      </c>
      <c r="C92" s="76">
        <f>SUM(L84*C87,L85*D87,L86*E87)</f>
        <v>3.1114637011613495</v>
      </c>
      <c r="D92" s="4"/>
      <c r="E92" s="35">
        <v>1</v>
      </c>
      <c r="F92" s="35">
        <v>3</v>
      </c>
      <c r="G92" s="35">
        <v>5</v>
      </c>
      <c r="H92" s="35">
        <v>7</v>
      </c>
      <c r="I92" s="35">
        <v>9</v>
      </c>
      <c r="J92" s="4"/>
      <c r="M92" s="4"/>
      <c r="N92" s="94"/>
      <c r="O92" s="57" t="s">
        <v>99</v>
      </c>
      <c r="P92" s="56" t="s">
        <v>102</v>
      </c>
      <c r="Q92" s="4"/>
      <c r="R92" s="33"/>
      <c r="S92" s="25"/>
      <c r="T92" s="25"/>
      <c r="U92" s="25"/>
      <c r="V92" s="30"/>
      <c r="W92" s="29"/>
      <c r="X92" s="29"/>
      <c r="Y92" s="176"/>
      <c r="Z92" s="30"/>
      <c r="AA92" s="30"/>
      <c r="AB92" s="30"/>
      <c r="AC92" s="30"/>
      <c r="AD92" s="4"/>
      <c r="AE92" s="29"/>
      <c r="AF92" s="25"/>
      <c r="AG92" s="25"/>
      <c r="AH92" s="25"/>
      <c r="AI92" s="25"/>
      <c r="AJ92" s="25"/>
      <c r="AK92" s="4"/>
      <c r="AL92" s="156" t="s">
        <v>115</v>
      </c>
      <c r="AM92" s="157"/>
      <c r="AN92" s="176"/>
      <c r="AO92" s="16" t="s">
        <v>61</v>
      </c>
      <c r="AP92" s="16" t="s">
        <v>44</v>
      </c>
      <c r="AQ92" s="16">
        <v>1</v>
      </c>
      <c r="AR92" s="16">
        <f>AQ92*AQ91</f>
        <v>0.25</v>
      </c>
      <c r="AS92" s="4"/>
      <c r="AT92" s="29"/>
      <c r="AU92" s="29"/>
      <c r="AV92" s="46"/>
      <c r="AW92" s="41" t="s">
        <v>22</v>
      </c>
      <c r="AX92" s="41">
        <v>0</v>
      </c>
      <c r="AY92" s="50"/>
    </row>
    <row r="93" spans="1:51" ht="30">
      <c r="A93" s="258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26"/>
      <c r="N93" s="94"/>
      <c r="O93" s="57" t="s">
        <v>100</v>
      </c>
      <c r="P93" s="56" t="s">
        <v>103</v>
      </c>
      <c r="Q93" s="4"/>
      <c r="R93" s="4"/>
      <c r="S93" s="18"/>
      <c r="T93" s="18"/>
      <c r="U93" s="18"/>
      <c r="V93" s="19"/>
      <c r="W93" s="4"/>
      <c r="X93" s="4"/>
      <c r="Y93" s="176"/>
      <c r="Z93" s="30"/>
      <c r="AA93" s="30"/>
      <c r="AB93" s="30"/>
      <c r="AC93" s="30"/>
      <c r="AD93" s="4"/>
      <c r="AE93" s="29"/>
      <c r="AF93" s="25"/>
      <c r="AG93" s="25"/>
      <c r="AH93" s="25"/>
      <c r="AI93" s="25"/>
      <c r="AJ93" s="25"/>
      <c r="AK93" s="4"/>
      <c r="AL93" s="58" t="s">
        <v>34</v>
      </c>
      <c r="AM93" s="56" t="s">
        <v>87</v>
      </c>
      <c r="AN93" s="176"/>
      <c r="AO93" s="16" t="s">
        <v>62</v>
      </c>
      <c r="AP93" s="16" t="s">
        <v>44</v>
      </c>
      <c r="AQ93" s="16">
        <v>1</v>
      </c>
      <c r="AR93" s="16">
        <f>AQ93*AQ91</f>
        <v>0.25</v>
      </c>
      <c r="AS93" s="4"/>
      <c r="AT93" s="29"/>
      <c r="AU93" s="29"/>
      <c r="AV93" s="46"/>
      <c r="AW93" s="42" t="s">
        <v>23</v>
      </c>
      <c r="AX93" s="42">
        <f>X89+AM89+AU89</f>
        <v>-0.19511181241304426</v>
      </c>
      <c r="AY93" s="50"/>
    </row>
    <row r="94" spans="1:51" ht="30">
      <c r="A94" s="258"/>
      <c r="B94" s="185" t="s">
        <v>11</v>
      </c>
      <c r="C94" s="186"/>
      <c r="D94" s="6" t="s">
        <v>12</v>
      </c>
      <c r="E94" s="6">
        <v>1</v>
      </c>
      <c r="F94" s="6">
        <v>2</v>
      </c>
      <c r="G94" s="6">
        <v>3</v>
      </c>
      <c r="H94" s="6">
        <v>4</v>
      </c>
      <c r="I94" s="6">
        <v>5</v>
      </c>
      <c r="J94" s="6">
        <v>6</v>
      </c>
      <c r="K94" s="6">
        <v>7</v>
      </c>
      <c r="L94" s="6">
        <v>9</v>
      </c>
      <c r="M94" s="6">
        <v>10</v>
      </c>
      <c r="N94" s="94"/>
      <c r="O94" s="57" t="s">
        <v>101</v>
      </c>
      <c r="P94" s="56" t="s">
        <v>104</v>
      </c>
      <c r="Q94" s="4"/>
      <c r="R94" s="4"/>
      <c r="S94" s="18"/>
      <c r="T94" s="18"/>
      <c r="U94" s="18"/>
      <c r="V94" s="4"/>
      <c r="W94" s="4"/>
      <c r="X94" s="4"/>
      <c r="Y94" s="176"/>
      <c r="AB94" s="30"/>
      <c r="AC94" s="30"/>
      <c r="AD94" s="4"/>
      <c r="AE94" s="29"/>
      <c r="AF94" s="25"/>
      <c r="AG94" s="25"/>
      <c r="AH94" s="25"/>
      <c r="AI94" s="25"/>
      <c r="AJ94" s="25"/>
      <c r="AK94" s="4"/>
      <c r="AL94" s="109" t="s">
        <v>35</v>
      </c>
      <c r="AM94" s="84" t="s">
        <v>88</v>
      </c>
      <c r="AN94" s="176"/>
      <c r="AO94" s="19"/>
      <c r="AP94" s="19"/>
      <c r="AQ94" s="19"/>
      <c r="AR94" s="19"/>
      <c r="AS94" s="4"/>
      <c r="AT94" s="29"/>
      <c r="AU94" s="29"/>
      <c r="AV94" s="46"/>
      <c r="AW94" s="42" t="s">
        <v>24</v>
      </c>
      <c r="AX94" s="42">
        <f>X90+AM90+AU90</f>
        <v>1.0985187824493536</v>
      </c>
      <c r="AY94" s="50"/>
    </row>
    <row r="95" spans="1:51">
      <c r="A95" s="258"/>
      <c r="B95" s="187"/>
      <c r="C95" s="188"/>
      <c r="D95" s="6" t="s">
        <v>13</v>
      </c>
      <c r="E95" s="35">
        <v>0</v>
      </c>
      <c r="F95" s="35">
        <v>0</v>
      </c>
      <c r="G95" s="35">
        <v>0.57999999999999996</v>
      </c>
      <c r="H95" s="35">
        <v>0.9</v>
      </c>
      <c r="I95" s="35">
        <v>1.1200000000000001</v>
      </c>
      <c r="J95" s="35">
        <v>1.24</v>
      </c>
      <c r="K95" s="35">
        <v>1.32</v>
      </c>
      <c r="L95" s="35">
        <v>1.46</v>
      </c>
      <c r="M95" s="35">
        <v>1.49</v>
      </c>
      <c r="N95" s="94"/>
      <c r="Q95" s="4"/>
      <c r="R95" s="4"/>
      <c r="S95" s="18"/>
      <c r="T95" s="18"/>
      <c r="U95" s="18"/>
      <c r="V95" s="4"/>
      <c r="W95" s="4"/>
      <c r="X95" s="4"/>
      <c r="Y95" s="176"/>
      <c r="AB95" s="30"/>
      <c r="AC95" s="30"/>
      <c r="AD95" s="4"/>
      <c r="AE95" s="29"/>
      <c r="AF95" s="25"/>
      <c r="AG95" s="25"/>
      <c r="AH95" s="25"/>
      <c r="AI95" s="25"/>
      <c r="AJ95" s="25"/>
      <c r="AK95" s="4"/>
      <c r="AL95" s="109" t="s">
        <v>36</v>
      </c>
      <c r="AM95" s="84" t="s">
        <v>89</v>
      </c>
      <c r="AN95" s="176"/>
      <c r="AO95" s="30"/>
      <c r="AP95" s="30"/>
      <c r="AQ95" s="30"/>
      <c r="AR95" s="30"/>
      <c r="AS95" s="4"/>
      <c r="AT95" s="29"/>
      <c r="AU95" s="29"/>
      <c r="AV95" s="46"/>
      <c r="AW95" s="41" t="s">
        <v>25</v>
      </c>
      <c r="AX95" s="41">
        <v>0</v>
      </c>
      <c r="AY95" s="50"/>
    </row>
    <row r="96" spans="1:51">
      <c r="A96" s="258"/>
      <c r="B96" s="189" t="s">
        <v>9</v>
      </c>
      <c r="C96" s="190"/>
      <c r="D96" s="7">
        <v>0.57999999999999996</v>
      </c>
      <c r="E96" s="191"/>
      <c r="F96" s="192"/>
      <c r="G96" s="192"/>
      <c r="H96" s="192"/>
      <c r="I96" s="192"/>
      <c r="J96" s="192"/>
      <c r="K96" s="48"/>
      <c r="L96" s="48"/>
      <c r="M96" s="48"/>
      <c r="N96" s="94"/>
      <c r="Q96" s="4"/>
      <c r="R96" s="4"/>
      <c r="S96" s="18"/>
      <c r="T96" s="18"/>
      <c r="U96" s="18"/>
      <c r="V96" s="4"/>
      <c r="W96" s="4"/>
      <c r="X96" s="4"/>
      <c r="Y96" s="176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109" t="s">
        <v>37</v>
      </c>
      <c r="AM96" s="84" t="s">
        <v>90</v>
      </c>
      <c r="AN96" s="176"/>
      <c r="AO96" s="156" t="s">
        <v>113</v>
      </c>
      <c r="AP96" s="157"/>
      <c r="AQ96" s="4"/>
      <c r="AR96" s="4"/>
      <c r="AS96" s="4"/>
      <c r="AT96" s="4"/>
      <c r="AU96" s="4"/>
      <c r="AV96" s="46"/>
      <c r="AW96" s="4"/>
      <c r="AX96" s="4"/>
      <c r="AY96" s="50"/>
    </row>
    <row r="97" spans="1:51" ht="30">
      <c r="A97" s="258"/>
      <c r="B97" s="52"/>
      <c r="C97" s="52"/>
      <c r="D97" s="52"/>
      <c r="E97" s="52"/>
      <c r="H97" s="52"/>
      <c r="I97" s="52"/>
      <c r="J97" s="52"/>
      <c r="K97" s="52"/>
      <c r="L97" s="52"/>
      <c r="M97" s="47"/>
      <c r="N97" s="94"/>
      <c r="Q97" s="4"/>
      <c r="R97" s="4"/>
      <c r="S97" s="18"/>
      <c r="T97" s="18"/>
      <c r="U97" s="18"/>
      <c r="V97" s="4"/>
      <c r="W97" s="4"/>
      <c r="X97" s="4"/>
      <c r="Y97" s="176"/>
      <c r="Z97" s="4"/>
      <c r="AC97" s="4"/>
      <c r="AD97" s="4"/>
      <c r="AE97" s="4"/>
      <c r="AF97" s="4"/>
      <c r="AG97" s="4"/>
      <c r="AH97" s="4"/>
      <c r="AI97" s="4"/>
      <c r="AJ97" s="4"/>
      <c r="AK97" s="4"/>
      <c r="AL97" s="58" t="s">
        <v>96</v>
      </c>
      <c r="AM97" s="56" t="s">
        <v>91</v>
      </c>
      <c r="AN97" s="176"/>
      <c r="AO97" s="44" t="s">
        <v>29</v>
      </c>
      <c r="AP97" s="44" t="s">
        <v>76</v>
      </c>
      <c r="AQ97" s="4"/>
      <c r="AR97" s="4"/>
      <c r="AS97" s="4"/>
      <c r="AT97" s="4"/>
      <c r="AU97" s="4"/>
      <c r="AV97" s="46"/>
      <c r="AW97" s="4"/>
      <c r="AX97" s="4"/>
      <c r="AY97" s="50"/>
    </row>
    <row r="98" spans="1:51" ht="30">
      <c r="A98" s="258"/>
      <c r="B98" s="161" t="s">
        <v>15</v>
      </c>
      <c r="C98" s="161"/>
      <c r="D98" s="161"/>
      <c r="E98" s="4"/>
      <c r="H98" s="4"/>
      <c r="I98" s="4"/>
      <c r="J98" s="4"/>
      <c r="K98" s="4"/>
      <c r="L98" s="4"/>
      <c r="M98" s="4"/>
      <c r="N98" s="94"/>
      <c r="Q98" s="4"/>
      <c r="R98" s="4"/>
      <c r="S98" s="18"/>
      <c r="T98" s="18"/>
      <c r="U98" s="18"/>
      <c r="V98" s="4"/>
      <c r="W98" s="4"/>
      <c r="X98" s="4"/>
      <c r="Y98" s="176"/>
      <c r="Z98" s="227" t="s">
        <v>182</v>
      </c>
      <c r="AA98" s="228"/>
      <c r="AC98" s="4"/>
      <c r="AD98" s="4"/>
      <c r="AE98" s="4"/>
      <c r="AF98" s="4"/>
      <c r="AG98" s="4"/>
      <c r="AH98" s="4"/>
      <c r="AI98" s="4"/>
      <c r="AJ98" s="4"/>
      <c r="AK98" s="4"/>
      <c r="AL98" s="109" t="s">
        <v>97</v>
      </c>
      <c r="AM98" s="84" t="s">
        <v>92</v>
      </c>
      <c r="AN98" s="176"/>
      <c r="AO98" s="44" t="s">
        <v>30</v>
      </c>
      <c r="AP98" s="44" t="s">
        <v>79</v>
      </c>
      <c r="AQ98" s="4"/>
      <c r="AR98" s="4"/>
      <c r="AS98" s="4"/>
      <c r="AT98" s="4"/>
      <c r="AU98" s="4"/>
      <c r="AV98" s="46"/>
      <c r="AW98" s="4"/>
      <c r="AX98" s="4"/>
      <c r="AY98" s="50"/>
    </row>
    <row r="99" spans="1:51" ht="30">
      <c r="A99" s="258"/>
      <c r="B99" s="5" t="s">
        <v>10</v>
      </c>
      <c r="C99" s="8">
        <f>(C92-3)/3</f>
        <v>3.7154567053783172E-2</v>
      </c>
      <c r="D99" s="77">
        <f>C99*100</f>
        <v>3.7154567053783172</v>
      </c>
      <c r="E99" s="4"/>
      <c r="H99" s="4"/>
      <c r="I99" s="4"/>
      <c r="J99" s="4"/>
      <c r="K99" s="4"/>
      <c r="L99" s="4"/>
      <c r="M99" s="4"/>
      <c r="N99" s="94"/>
      <c r="Q99" s="4"/>
      <c r="R99" s="4"/>
      <c r="S99" s="18"/>
      <c r="T99" s="18"/>
      <c r="U99" s="18"/>
      <c r="V99" s="4"/>
      <c r="W99" s="4"/>
      <c r="X99" s="4"/>
      <c r="Y99" s="176"/>
      <c r="Z99" s="225" t="s">
        <v>208</v>
      </c>
      <c r="AA99" s="226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109" t="s">
        <v>98</v>
      </c>
      <c r="AM99" s="84" t="s">
        <v>93</v>
      </c>
      <c r="AN99" s="176"/>
      <c r="AO99" s="44" t="s">
        <v>31</v>
      </c>
      <c r="AP99" s="44" t="s">
        <v>82</v>
      </c>
      <c r="AQ99" s="4"/>
      <c r="AR99" s="4"/>
      <c r="AS99" s="4"/>
      <c r="AT99" s="4"/>
      <c r="AU99" s="4"/>
      <c r="AV99" s="46"/>
      <c r="AW99" s="4"/>
      <c r="AX99" s="4"/>
      <c r="AY99" s="50"/>
    </row>
    <row r="100" spans="1:51">
      <c r="A100" s="259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06"/>
      <c r="N100" s="49"/>
      <c r="O100" s="106"/>
      <c r="P100" s="106"/>
      <c r="Q100" s="106"/>
      <c r="R100" s="106"/>
      <c r="S100" s="79"/>
      <c r="T100" s="79"/>
      <c r="U100" s="79"/>
      <c r="V100" s="106"/>
      <c r="W100" s="106"/>
      <c r="X100" s="106"/>
      <c r="Y100" s="177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51"/>
    </row>
    <row r="102" spans="1:51" ht="20">
      <c r="A102" s="257"/>
      <c r="B102" s="168" t="s">
        <v>170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9"/>
    </row>
    <row r="103" spans="1:51" ht="20">
      <c r="A103" s="258"/>
      <c r="B103" s="35" t="s">
        <v>0</v>
      </c>
      <c r="C103" s="35" t="s">
        <v>1</v>
      </c>
      <c r="D103" s="35" t="s">
        <v>2</v>
      </c>
      <c r="E103" s="35" t="s">
        <v>3</v>
      </c>
      <c r="F103" s="170" t="s">
        <v>8</v>
      </c>
      <c r="G103" s="35" t="s">
        <v>0</v>
      </c>
      <c r="H103" s="35" t="s">
        <v>1</v>
      </c>
      <c r="I103" s="35" t="s">
        <v>2</v>
      </c>
      <c r="J103" s="35" t="s">
        <v>3</v>
      </c>
      <c r="K103" s="35" t="s">
        <v>4</v>
      </c>
      <c r="L103" s="10" t="s">
        <v>5</v>
      </c>
      <c r="M103" s="23"/>
      <c r="N103" s="94"/>
      <c r="O103" s="156" t="s">
        <v>114</v>
      </c>
      <c r="P103" s="157"/>
      <c r="Q103" s="3"/>
      <c r="R103" s="171" t="s">
        <v>46</v>
      </c>
      <c r="S103" s="172"/>
      <c r="T103" s="172"/>
      <c r="U103" s="173"/>
      <c r="V103" s="3"/>
      <c r="W103" s="174" t="s">
        <v>52</v>
      </c>
      <c r="X103" s="175"/>
      <c r="Y103" s="176"/>
      <c r="Z103" s="178" t="s">
        <v>48</v>
      </c>
      <c r="AA103" s="179"/>
      <c r="AB103" s="179"/>
      <c r="AC103" s="180"/>
      <c r="AD103" s="3"/>
      <c r="AE103" s="178" t="s">
        <v>54</v>
      </c>
      <c r="AF103" s="179"/>
      <c r="AG103" s="179"/>
      <c r="AH103" s="179"/>
      <c r="AI103" s="179"/>
      <c r="AJ103" s="180"/>
      <c r="AK103" s="3"/>
      <c r="AL103" s="174" t="s">
        <v>55</v>
      </c>
      <c r="AM103" s="175"/>
      <c r="AN103" s="176"/>
      <c r="AO103" s="178" t="s">
        <v>49</v>
      </c>
      <c r="AP103" s="179"/>
      <c r="AQ103" s="179"/>
      <c r="AR103" s="180"/>
      <c r="AS103" s="4"/>
      <c r="AT103" s="174" t="s">
        <v>51</v>
      </c>
      <c r="AU103" s="175"/>
      <c r="AV103" s="36"/>
      <c r="AW103" s="174" t="s">
        <v>27</v>
      </c>
      <c r="AX103" s="175"/>
      <c r="AY103" s="50"/>
    </row>
    <row r="104" spans="1:51" ht="30">
      <c r="A104" s="258"/>
      <c r="B104" s="35" t="s">
        <v>1</v>
      </c>
      <c r="C104" s="2">
        <v>1</v>
      </c>
      <c r="D104" s="37">
        <f>1/C105</f>
        <v>0.33333333333333331</v>
      </c>
      <c r="E104" s="37">
        <f>1/C106</f>
        <v>0.2</v>
      </c>
      <c r="F104" s="170"/>
      <c r="G104" s="35" t="s">
        <v>1</v>
      </c>
      <c r="H104" s="38">
        <f>C104/C107</f>
        <v>0.1111111111111111</v>
      </c>
      <c r="I104" s="37">
        <f>D104/D107</f>
        <v>3.9999999999999994E-2</v>
      </c>
      <c r="J104" s="37">
        <f>E104/E107</f>
        <v>0.14893617021276595</v>
      </c>
      <c r="K104" s="37">
        <f>SUM(H104:J104)</f>
        <v>0.30004728132387704</v>
      </c>
      <c r="L104" s="2">
        <f>K104/C109</f>
        <v>0.10001576044129235</v>
      </c>
      <c r="M104" s="24"/>
      <c r="N104" s="94"/>
      <c r="O104" s="58" t="s">
        <v>17</v>
      </c>
      <c r="P104" s="56" t="s">
        <v>78</v>
      </c>
      <c r="Q104" s="18"/>
      <c r="R104" s="17" t="s">
        <v>26</v>
      </c>
      <c r="S104" s="35" t="s">
        <v>1</v>
      </c>
      <c r="T104" s="35" t="s">
        <v>2</v>
      </c>
      <c r="U104" s="35" t="s">
        <v>3</v>
      </c>
      <c r="V104" s="13"/>
      <c r="W104" s="32" t="s">
        <v>26</v>
      </c>
      <c r="X104" s="107" t="s">
        <v>53</v>
      </c>
      <c r="Y104" s="176"/>
      <c r="Z104" s="35" t="s">
        <v>32</v>
      </c>
      <c r="AA104" s="108" t="s">
        <v>47</v>
      </c>
      <c r="AB104" s="178" t="s">
        <v>43</v>
      </c>
      <c r="AC104" s="180"/>
      <c r="AD104" s="4"/>
      <c r="AE104" s="10" t="s">
        <v>26</v>
      </c>
      <c r="AF104" s="35" t="s">
        <v>35</v>
      </c>
      <c r="AG104" s="35" t="s">
        <v>36</v>
      </c>
      <c r="AH104" s="35" t="s">
        <v>37</v>
      </c>
      <c r="AI104" s="35" t="s">
        <v>97</v>
      </c>
      <c r="AJ104" s="35" t="s">
        <v>98</v>
      </c>
      <c r="AK104" s="4"/>
      <c r="AL104" s="10" t="s">
        <v>26</v>
      </c>
      <c r="AM104" s="107" t="s">
        <v>53</v>
      </c>
      <c r="AN104" s="176"/>
      <c r="AO104" s="10" t="s">
        <v>28</v>
      </c>
      <c r="AP104" s="10" t="s">
        <v>47</v>
      </c>
      <c r="AQ104" s="181" t="s">
        <v>43</v>
      </c>
      <c r="AR104" s="182"/>
      <c r="AS104" s="4"/>
      <c r="AT104" s="35" t="s">
        <v>26</v>
      </c>
      <c r="AU104" s="107" t="s">
        <v>53</v>
      </c>
      <c r="AV104" s="36"/>
      <c r="AW104" s="108" t="s">
        <v>26</v>
      </c>
      <c r="AX104" s="108" t="s">
        <v>50</v>
      </c>
      <c r="AY104" s="50"/>
    </row>
    <row r="105" spans="1:51">
      <c r="A105" s="258"/>
      <c r="B105" s="35" t="s">
        <v>2</v>
      </c>
      <c r="C105" s="37">
        <v>3</v>
      </c>
      <c r="D105" s="2">
        <v>1</v>
      </c>
      <c r="E105" s="37">
        <f>1/D106</f>
        <v>0.14285714285714285</v>
      </c>
      <c r="F105" s="170"/>
      <c r="G105" s="35" t="s">
        <v>2</v>
      </c>
      <c r="H105" s="37">
        <f>C105/C107</f>
        <v>0.33333333333333331</v>
      </c>
      <c r="I105" s="38">
        <f>D105/D107</f>
        <v>0.12</v>
      </c>
      <c r="J105" s="37">
        <f>E105/E107</f>
        <v>0.10638297872340424</v>
      </c>
      <c r="K105" s="37">
        <f>SUM(H105:J105)</f>
        <v>0.55971631205673755</v>
      </c>
      <c r="L105" s="2">
        <f>K105/C109</f>
        <v>0.18657210401891253</v>
      </c>
      <c r="M105" s="24"/>
      <c r="N105" s="94"/>
      <c r="O105" s="58" t="s">
        <v>18</v>
      </c>
      <c r="P105" s="56" t="s">
        <v>77</v>
      </c>
      <c r="Q105" s="18"/>
      <c r="R105" s="11" t="s">
        <v>17</v>
      </c>
      <c r="S105" s="9">
        <v>1</v>
      </c>
      <c r="T105" s="9">
        <v>-0.5</v>
      </c>
      <c r="U105" s="9">
        <v>0</v>
      </c>
      <c r="V105" s="3"/>
      <c r="W105" s="11" t="s">
        <v>17</v>
      </c>
      <c r="X105" s="1">
        <f>(S105*L104)+(T105*L105)+(U105*L106)</f>
        <v>6.7297084318360817E-3</v>
      </c>
      <c r="Y105" s="176"/>
      <c r="Z105" s="15" t="s">
        <v>34</v>
      </c>
      <c r="AA105" s="15">
        <v>2</v>
      </c>
      <c r="AB105" s="15">
        <f>1/(1+AA105)</f>
        <v>0.33333333333333331</v>
      </c>
      <c r="AC105" s="15"/>
      <c r="AD105" s="4"/>
      <c r="AE105" s="11" t="s">
        <v>17</v>
      </c>
      <c r="AF105" s="28">
        <v>1</v>
      </c>
      <c r="AG105" s="28">
        <v>0</v>
      </c>
      <c r="AH105" s="28">
        <v>0</v>
      </c>
      <c r="AI105" s="28">
        <v>-1</v>
      </c>
      <c r="AJ105" s="28">
        <v>0</v>
      </c>
      <c r="AK105" s="4"/>
      <c r="AL105" s="11" t="s">
        <v>17</v>
      </c>
      <c r="AM105" s="1">
        <f>(AF105*AC106)+(AG105*AC107)+(AC108*AH105)+(AI105*AC110)+(AC111*AJ105)</f>
        <v>-0.16666666666666669</v>
      </c>
      <c r="AN105" s="176"/>
      <c r="AO105" s="15" t="s">
        <v>29</v>
      </c>
      <c r="AP105" s="15">
        <v>1</v>
      </c>
      <c r="AQ105" s="15">
        <f>1/(1+AP105)</f>
        <v>0.5</v>
      </c>
      <c r="AR105" s="15"/>
      <c r="AS105" s="4"/>
      <c r="AT105" s="11" t="s">
        <v>17</v>
      </c>
      <c r="AU105" s="1">
        <f>AR106</f>
        <v>0.5</v>
      </c>
      <c r="AV105" s="36"/>
      <c r="AW105" s="40" t="s">
        <v>63</v>
      </c>
      <c r="AX105" s="40">
        <v>0</v>
      </c>
      <c r="AY105" s="50"/>
    </row>
    <row r="106" spans="1:51" ht="30">
      <c r="A106" s="258"/>
      <c r="B106" s="35" t="s">
        <v>3</v>
      </c>
      <c r="C106" s="37">
        <v>5</v>
      </c>
      <c r="D106" s="37">
        <v>7</v>
      </c>
      <c r="E106" s="2">
        <v>1</v>
      </c>
      <c r="F106" s="170"/>
      <c r="G106" s="35" t="s">
        <v>3</v>
      </c>
      <c r="H106" s="37">
        <f>C106/C107</f>
        <v>0.55555555555555558</v>
      </c>
      <c r="I106" s="37">
        <f>D106/D107</f>
        <v>0.84</v>
      </c>
      <c r="J106" s="38">
        <f>E106/E107</f>
        <v>0.74468085106382975</v>
      </c>
      <c r="K106" s="37">
        <f>SUM(H106:J106)</f>
        <v>2.1402364066193855</v>
      </c>
      <c r="L106" s="2">
        <f>K106/C109</f>
        <v>0.71341213553979521</v>
      </c>
      <c r="M106" s="24"/>
      <c r="N106" s="94"/>
      <c r="O106" s="58" t="s">
        <v>20</v>
      </c>
      <c r="P106" s="56" t="s">
        <v>80</v>
      </c>
      <c r="Q106" s="18"/>
      <c r="R106" s="11" t="s">
        <v>18</v>
      </c>
      <c r="S106" s="9">
        <v>-0.5</v>
      </c>
      <c r="T106" s="9">
        <v>1</v>
      </c>
      <c r="U106" s="9">
        <v>0</v>
      </c>
      <c r="V106" s="19"/>
      <c r="W106" s="11" t="s">
        <v>18</v>
      </c>
      <c r="X106" s="1">
        <f>(S106*L104)+(T106*L105)+(U106*L106)</f>
        <v>0.13656422379826635</v>
      </c>
      <c r="Y106" s="176"/>
      <c r="Z106" s="16" t="s">
        <v>35</v>
      </c>
      <c r="AA106" s="16" t="s">
        <v>44</v>
      </c>
      <c r="AB106" s="16">
        <v>1</v>
      </c>
      <c r="AC106" s="16">
        <f>AB106*AB105</f>
        <v>0.33333333333333331</v>
      </c>
      <c r="AD106" s="4"/>
      <c r="AE106" s="11" t="s">
        <v>18</v>
      </c>
      <c r="AF106" s="28">
        <v>-1</v>
      </c>
      <c r="AG106" s="28">
        <v>0</v>
      </c>
      <c r="AH106" s="28">
        <v>0</v>
      </c>
      <c r="AI106" s="28">
        <v>1</v>
      </c>
      <c r="AJ106" s="28">
        <v>0</v>
      </c>
      <c r="AK106" s="4"/>
      <c r="AL106" s="11" t="s">
        <v>18</v>
      </c>
      <c r="AM106" s="1">
        <f>(AF106*AC106)+(AG106*AC107)+(AC108*AH106)+(AI106*AC110)+(AC111*AJ106)</f>
        <v>0.16666666666666669</v>
      </c>
      <c r="AN106" s="176"/>
      <c r="AO106" s="16" t="s">
        <v>45</v>
      </c>
      <c r="AP106" s="16" t="s">
        <v>44</v>
      </c>
      <c r="AQ106" s="16">
        <v>1</v>
      </c>
      <c r="AR106" s="16">
        <f>AQ106*AQ105</f>
        <v>0.5</v>
      </c>
      <c r="AS106" s="4"/>
      <c r="AT106" s="11" t="s">
        <v>18</v>
      </c>
      <c r="AU106" s="1">
        <f>AR107</f>
        <v>0.5</v>
      </c>
      <c r="AV106" s="36"/>
      <c r="AW106" s="40" t="s">
        <v>16</v>
      </c>
      <c r="AX106" s="41">
        <v>0</v>
      </c>
      <c r="AY106" s="50"/>
    </row>
    <row r="107" spans="1:51">
      <c r="A107" s="258"/>
      <c r="B107" s="107" t="s">
        <v>4</v>
      </c>
      <c r="C107" s="39">
        <f>SUM(C104:C106)</f>
        <v>9</v>
      </c>
      <c r="D107" s="39">
        <f>SUM(D104:D106)</f>
        <v>8.3333333333333339</v>
      </c>
      <c r="E107" s="39">
        <f>SUM(E104:E106)</f>
        <v>1.342857142857143</v>
      </c>
      <c r="F107" s="170"/>
      <c r="G107" s="107" t="s">
        <v>4</v>
      </c>
      <c r="H107" s="39">
        <f>SUM(H104:H106)</f>
        <v>1</v>
      </c>
      <c r="I107" s="39">
        <f>SUM(I104:I106)</f>
        <v>1</v>
      </c>
      <c r="J107" s="39">
        <f>SUM(J104:J106)</f>
        <v>1</v>
      </c>
      <c r="K107" s="39">
        <f>SUM(K104:K106)</f>
        <v>3</v>
      </c>
      <c r="L107" s="39">
        <f>SUM(L104:L106)</f>
        <v>1</v>
      </c>
      <c r="M107" s="25"/>
      <c r="N107" s="94"/>
      <c r="O107" s="58" t="s">
        <v>21</v>
      </c>
      <c r="P107" s="56" t="s">
        <v>81</v>
      </c>
      <c r="Q107" s="18"/>
      <c r="R107" s="11" t="s">
        <v>20</v>
      </c>
      <c r="S107" s="9">
        <v>0</v>
      </c>
      <c r="T107" s="9">
        <v>0.5</v>
      </c>
      <c r="U107" s="9">
        <v>0</v>
      </c>
      <c r="V107" s="19"/>
      <c r="W107" s="11" t="s">
        <v>20</v>
      </c>
      <c r="X107" s="1">
        <f>(S107*L104)+(T107*L105)+(U107*L106)</f>
        <v>9.3286052009456263E-2</v>
      </c>
      <c r="Y107" s="176"/>
      <c r="Z107" s="16" t="s">
        <v>36</v>
      </c>
      <c r="AA107" s="16" t="s">
        <v>44</v>
      </c>
      <c r="AB107" s="16">
        <v>1</v>
      </c>
      <c r="AC107" s="16">
        <f>AB107*AB105</f>
        <v>0.33333333333333331</v>
      </c>
      <c r="AD107" s="4"/>
      <c r="AE107" s="11" t="s">
        <v>20</v>
      </c>
      <c r="AF107" s="28">
        <v>0</v>
      </c>
      <c r="AG107" s="28">
        <v>0</v>
      </c>
      <c r="AH107" s="28">
        <v>0</v>
      </c>
      <c r="AI107" s="28">
        <v>0</v>
      </c>
      <c r="AJ107" s="28">
        <v>0</v>
      </c>
      <c r="AK107" s="4"/>
      <c r="AL107" s="11" t="s">
        <v>20</v>
      </c>
      <c r="AM107" s="1">
        <f>(AF107*AC106)+(AG107*AC107)+(AH107*AC108)+(AI107*AC110)+(AJ107*AC111)</f>
        <v>0</v>
      </c>
      <c r="AN107" s="176"/>
      <c r="AO107" s="16" t="s">
        <v>58</v>
      </c>
      <c r="AP107" s="16" t="s">
        <v>44</v>
      </c>
      <c r="AQ107" s="16">
        <v>1</v>
      </c>
      <c r="AR107" s="16">
        <f>AQ107*AQ105</f>
        <v>0.5</v>
      </c>
      <c r="AS107" s="4"/>
      <c r="AT107" s="11" t="s">
        <v>20</v>
      </c>
      <c r="AU107" s="1">
        <f>AR109</f>
        <v>0.33333333333333331</v>
      </c>
      <c r="AV107" s="36"/>
      <c r="AW107" s="42" t="s">
        <v>17</v>
      </c>
      <c r="AX107" s="42">
        <f>X105+AM105+AU105</f>
        <v>0.34006304176516938</v>
      </c>
      <c r="AY107" s="50"/>
    </row>
    <row r="108" spans="1:51" ht="45">
      <c r="A108" s="258"/>
      <c r="B108" s="54"/>
      <c r="C108" s="54"/>
      <c r="D108" s="54"/>
      <c r="E108" s="54"/>
      <c r="F108" s="54"/>
      <c r="G108" s="54"/>
      <c r="H108" s="54"/>
      <c r="I108" s="54"/>
      <c r="J108" s="54"/>
      <c r="M108" s="47"/>
      <c r="N108" s="94"/>
      <c r="O108" s="58" t="s">
        <v>23</v>
      </c>
      <c r="P108" s="56" t="s">
        <v>83</v>
      </c>
      <c r="Q108" s="4"/>
      <c r="R108" s="11" t="s">
        <v>21</v>
      </c>
      <c r="S108" s="9">
        <v>0</v>
      </c>
      <c r="T108" s="9">
        <v>-0.5</v>
      </c>
      <c r="U108" s="9">
        <v>0</v>
      </c>
      <c r="V108" s="19"/>
      <c r="W108" s="11" t="s">
        <v>21</v>
      </c>
      <c r="X108" s="1">
        <f>(S108*L104)+(T108*L105)+(U108*L106)</f>
        <v>-9.3286052009456263E-2</v>
      </c>
      <c r="Y108" s="176"/>
      <c r="Z108" s="16" t="s">
        <v>37</v>
      </c>
      <c r="AA108" s="16" t="s">
        <v>44</v>
      </c>
      <c r="AB108" s="16">
        <v>1</v>
      </c>
      <c r="AC108" s="16">
        <f>AB108*AB105</f>
        <v>0.33333333333333331</v>
      </c>
      <c r="AD108" s="4"/>
      <c r="AE108" s="11" t="s">
        <v>21</v>
      </c>
      <c r="AF108" s="28">
        <v>0</v>
      </c>
      <c r="AG108" s="28">
        <v>0</v>
      </c>
      <c r="AH108" s="28">
        <v>0</v>
      </c>
      <c r="AI108" s="28">
        <v>0</v>
      </c>
      <c r="AJ108" s="28">
        <v>0</v>
      </c>
      <c r="AK108" s="4"/>
      <c r="AL108" s="11" t="s">
        <v>21</v>
      </c>
      <c r="AM108" s="1">
        <f>(AF108*AC106)+(AG108*AC107)+(AH108*AC108)+(AI108*AC110)+(AJ108*AC111)</f>
        <v>0</v>
      </c>
      <c r="AN108" s="176"/>
      <c r="AO108" s="15" t="s">
        <v>30</v>
      </c>
      <c r="AP108" s="15">
        <v>2</v>
      </c>
      <c r="AQ108" s="15">
        <f>1/(1+AP108)</f>
        <v>0.33333333333333331</v>
      </c>
      <c r="AR108" s="15"/>
      <c r="AS108" s="4"/>
      <c r="AT108" s="11" t="s">
        <v>21</v>
      </c>
      <c r="AU108" s="1">
        <f>AR110</f>
        <v>0.33333333333333331</v>
      </c>
      <c r="AV108" s="36"/>
      <c r="AW108" s="42" t="s">
        <v>18</v>
      </c>
      <c r="AX108" s="42">
        <f>X106+AM106++AU106</f>
        <v>0.80323089046493301</v>
      </c>
      <c r="AY108" s="50"/>
    </row>
    <row r="109" spans="1:51" ht="30">
      <c r="A109" s="258"/>
      <c r="B109" s="108" t="s">
        <v>6</v>
      </c>
      <c r="C109" s="35">
        <v>3</v>
      </c>
      <c r="D109" s="4"/>
      <c r="E109" s="4"/>
      <c r="F109" s="4"/>
      <c r="G109" s="4"/>
      <c r="H109" s="4"/>
      <c r="I109" s="4"/>
      <c r="J109" s="4"/>
      <c r="M109" s="4"/>
      <c r="N109" s="94"/>
      <c r="O109" s="58" t="s">
        <v>24</v>
      </c>
      <c r="P109" s="56" t="s">
        <v>84</v>
      </c>
      <c r="Q109" s="4"/>
      <c r="R109" s="11" t="s">
        <v>23</v>
      </c>
      <c r="S109" s="9">
        <v>1</v>
      </c>
      <c r="T109" s="9">
        <v>0</v>
      </c>
      <c r="U109" s="9">
        <v>-0.5</v>
      </c>
      <c r="V109" s="19"/>
      <c r="W109" s="11" t="s">
        <v>23</v>
      </c>
      <c r="X109" s="1">
        <f>(S109*L104)+(T109*L105)+(U109*L106)</f>
        <v>-0.25669030732860526</v>
      </c>
      <c r="Y109" s="176"/>
      <c r="Z109" s="31" t="s">
        <v>96</v>
      </c>
      <c r="AA109" s="31">
        <v>1</v>
      </c>
      <c r="AB109" s="31">
        <f>1/(1+AA109)</f>
        <v>0.5</v>
      </c>
      <c r="AC109" s="31"/>
      <c r="AD109" s="4"/>
      <c r="AE109" s="11" t="s">
        <v>23</v>
      </c>
      <c r="AF109" s="28">
        <v>1</v>
      </c>
      <c r="AG109" s="28">
        <v>0</v>
      </c>
      <c r="AH109" s="28">
        <v>0</v>
      </c>
      <c r="AI109" s="28">
        <v>-1</v>
      </c>
      <c r="AJ109" s="28">
        <v>0</v>
      </c>
      <c r="AK109" s="4"/>
      <c r="AL109" s="11" t="s">
        <v>23</v>
      </c>
      <c r="AM109" s="1">
        <f>(AC106*AF109)+(AG109*AC107)+(AC108*AH109)+(AI109*AC110)+(AC111*AJ109)</f>
        <v>-0.16666666666666669</v>
      </c>
      <c r="AN109" s="176"/>
      <c r="AO109" s="16" t="s">
        <v>59</v>
      </c>
      <c r="AP109" s="16" t="s">
        <v>44</v>
      </c>
      <c r="AQ109" s="16">
        <v>1</v>
      </c>
      <c r="AR109" s="16">
        <f>AQ109*AQ108</f>
        <v>0.33333333333333331</v>
      </c>
      <c r="AS109" s="4"/>
      <c r="AT109" s="11" t="s">
        <v>23</v>
      </c>
      <c r="AU109" s="1">
        <f>AR112</f>
        <v>0.25</v>
      </c>
      <c r="AV109" s="36"/>
      <c r="AW109" s="41" t="s">
        <v>19</v>
      </c>
      <c r="AX109" s="41">
        <v>0</v>
      </c>
      <c r="AY109" s="50"/>
    </row>
    <row r="110" spans="1:51">
      <c r="A110" s="258"/>
      <c r="B110" s="53"/>
      <c r="C110" s="53"/>
      <c r="D110" s="53"/>
      <c r="E110" s="53"/>
      <c r="F110" s="53"/>
      <c r="G110" s="53"/>
      <c r="H110" s="53"/>
      <c r="I110" s="53"/>
      <c r="J110" s="53"/>
      <c r="M110" s="26"/>
      <c r="N110" s="94"/>
      <c r="O110" s="4"/>
      <c r="P110" s="4"/>
      <c r="Q110" s="4"/>
      <c r="R110" s="11" t="s">
        <v>24</v>
      </c>
      <c r="S110" s="9">
        <v>-0.5</v>
      </c>
      <c r="T110" s="9">
        <v>0</v>
      </c>
      <c r="U110" s="9">
        <v>1</v>
      </c>
      <c r="V110" s="19"/>
      <c r="W110" s="11" t="s">
        <v>24</v>
      </c>
      <c r="X110" s="1">
        <f>(S110*L104)+(T110*67)+(U110*L106)</f>
        <v>0.66340425531914904</v>
      </c>
      <c r="Y110" s="176"/>
      <c r="Z110" s="16" t="s">
        <v>97</v>
      </c>
      <c r="AA110" s="16" t="s">
        <v>44</v>
      </c>
      <c r="AB110" s="16">
        <v>1</v>
      </c>
      <c r="AC110" s="16">
        <f>AB110*AB109</f>
        <v>0.5</v>
      </c>
      <c r="AD110" s="4"/>
      <c r="AE110" s="11" t="s">
        <v>24</v>
      </c>
      <c r="AF110" s="28">
        <v>-1</v>
      </c>
      <c r="AG110" s="28">
        <v>0</v>
      </c>
      <c r="AH110" s="28">
        <v>0</v>
      </c>
      <c r="AI110" s="28">
        <v>1</v>
      </c>
      <c r="AJ110" s="28">
        <v>0</v>
      </c>
      <c r="AK110" s="4"/>
      <c r="AL110" s="11" t="s">
        <v>24</v>
      </c>
      <c r="AM110" s="1">
        <f>(AC106*AF110)+(AC107*AG110)+(AC108*AH110)+(AI110*AC110)+(AC111*AJ110)</f>
        <v>0.16666666666666669</v>
      </c>
      <c r="AN110" s="176"/>
      <c r="AO110" s="16" t="s">
        <v>60</v>
      </c>
      <c r="AP110" s="16" t="s">
        <v>44</v>
      </c>
      <c r="AQ110" s="16">
        <v>1</v>
      </c>
      <c r="AR110" s="16">
        <f>AQ110*AQ108</f>
        <v>0.33333333333333331</v>
      </c>
      <c r="AS110" s="4"/>
      <c r="AT110" s="11" t="s">
        <v>24</v>
      </c>
      <c r="AU110" s="1">
        <f>AR113</f>
        <v>0.25</v>
      </c>
      <c r="AV110" s="36"/>
      <c r="AW110" s="42" t="s">
        <v>20</v>
      </c>
      <c r="AX110" s="42">
        <f>X107+AM107+AU107</f>
        <v>0.42661938534278959</v>
      </c>
      <c r="AY110" s="50"/>
    </row>
    <row r="111" spans="1:51">
      <c r="A111" s="258"/>
      <c r="B111" s="183" t="s">
        <v>14</v>
      </c>
      <c r="C111" s="183"/>
      <c r="D111" s="4"/>
      <c r="E111" s="35" t="s">
        <v>38</v>
      </c>
      <c r="F111" s="35" t="s">
        <v>39</v>
      </c>
      <c r="G111" s="35" t="s">
        <v>40</v>
      </c>
      <c r="H111" s="10" t="s">
        <v>41</v>
      </c>
      <c r="I111" s="10" t="s">
        <v>42</v>
      </c>
      <c r="J111" s="4"/>
      <c r="M111" s="4"/>
      <c r="N111" s="94"/>
      <c r="O111" s="156" t="s">
        <v>112</v>
      </c>
      <c r="P111" s="157"/>
      <c r="Q111" s="4"/>
      <c r="R111" s="33"/>
      <c r="S111" s="25"/>
      <c r="T111" s="25"/>
      <c r="U111" s="25"/>
      <c r="V111" s="30"/>
      <c r="W111" s="29"/>
      <c r="X111" s="29"/>
      <c r="Y111" s="176"/>
      <c r="Z111" s="16" t="s">
        <v>98</v>
      </c>
      <c r="AA111" s="16" t="s">
        <v>44</v>
      </c>
      <c r="AB111" s="16">
        <v>1</v>
      </c>
      <c r="AC111" s="16">
        <f>AB111*AB109</f>
        <v>0.5</v>
      </c>
      <c r="AD111" s="4"/>
      <c r="AE111" s="29"/>
      <c r="AF111" s="25"/>
      <c r="AG111" s="25"/>
      <c r="AH111" s="25"/>
      <c r="AI111" s="25"/>
      <c r="AJ111" s="25"/>
      <c r="AK111" s="4"/>
      <c r="AL111" s="29"/>
      <c r="AM111" s="29"/>
      <c r="AN111" s="176"/>
      <c r="AO111" s="15" t="s">
        <v>31</v>
      </c>
      <c r="AP111" s="15">
        <v>3</v>
      </c>
      <c r="AQ111" s="15">
        <f>1/(1+AP111)</f>
        <v>0.25</v>
      </c>
      <c r="AR111" s="15"/>
      <c r="AS111" s="4"/>
      <c r="AT111" s="29"/>
      <c r="AU111" s="29"/>
      <c r="AV111" s="46"/>
      <c r="AW111" s="42" t="s">
        <v>21</v>
      </c>
      <c r="AX111" s="42">
        <f>X108+AM108+AU108</f>
        <v>0.24004728132387704</v>
      </c>
      <c r="AY111" s="50"/>
    </row>
    <row r="112" spans="1:51" ht="30">
      <c r="A112" s="258"/>
      <c r="B112" s="108" t="s">
        <v>7</v>
      </c>
      <c r="C112" s="76">
        <f>SUM(L104*C107,L105*D107,L106*E107)</f>
        <v>3.4129199594731512</v>
      </c>
      <c r="D112" s="4"/>
      <c r="E112" s="35">
        <v>1</v>
      </c>
      <c r="F112" s="35">
        <v>3</v>
      </c>
      <c r="G112" s="35">
        <v>5</v>
      </c>
      <c r="H112" s="35">
        <v>7</v>
      </c>
      <c r="I112" s="35">
        <v>9</v>
      </c>
      <c r="J112" s="4"/>
      <c r="M112" s="4"/>
      <c r="N112" s="94"/>
      <c r="O112" s="57" t="s">
        <v>99</v>
      </c>
      <c r="P112" s="56" t="s">
        <v>102</v>
      </c>
      <c r="Q112" s="4"/>
      <c r="R112" s="33"/>
      <c r="S112" s="25"/>
      <c r="T112" s="25"/>
      <c r="U112" s="25"/>
      <c r="V112" s="30"/>
      <c r="W112" s="29"/>
      <c r="X112" s="29"/>
      <c r="Y112" s="176"/>
      <c r="Z112" s="30"/>
      <c r="AA112" s="30"/>
      <c r="AB112" s="30"/>
      <c r="AC112" s="30"/>
      <c r="AD112" s="4"/>
      <c r="AE112" s="29"/>
      <c r="AF112" s="25"/>
      <c r="AG112" s="25"/>
      <c r="AH112" s="25"/>
      <c r="AI112" s="25"/>
      <c r="AJ112" s="25"/>
      <c r="AK112" s="4"/>
      <c r="AL112" s="156" t="s">
        <v>115</v>
      </c>
      <c r="AM112" s="157"/>
      <c r="AN112" s="176"/>
      <c r="AO112" s="16" t="s">
        <v>61</v>
      </c>
      <c r="AP112" s="16" t="s">
        <v>44</v>
      </c>
      <c r="AQ112" s="16">
        <v>1</v>
      </c>
      <c r="AR112" s="16">
        <f>AQ112*AQ111</f>
        <v>0.25</v>
      </c>
      <c r="AS112" s="4"/>
      <c r="AT112" s="29"/>
      <c r="AU112" s="29"/>
      <c r="AV112" s="46"/>
      <c r="AW112" s="41" t="s">
        <v>22</v>
      </c>
      <c r="AX112" s="41">
        <v>0</v>
      </c>
      <c r="AY112" s="50"/>
    </row>
    <row r="113" spans="1:51" ht="30">
      <c r="A113" s="258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26"/>
      <c r="N113" s="94"/>
      <c r="O113" s="57" t="s">
        <v>100</v>
      </c>
      <c r="P113" s="56" t="s">
        <v>103</v>
      </c>
      <c r="Q113" s="4"/>
      <c r="R113" s="4"/>
      <c r="S113" s="18"/>
      <c r="T113" s="18"/>
      <c r="U113" s="18"/>
      <c r="V113" s="19"/>
      <c r="W113" s="4"/>
      <c r="X113" s="4"/>
      <c r="Y113" s="176"/>
      <c r="Z113" s="30"/>
      <c r="AA113" s="30"/>
      <c r="AB113" s="30"/>
      <c r="AC113" s="30"/>
      <c r="AD113" s="4"/>
      <c r="AE113" s="29"/>
      <c r="AF113" s="25"/>
      <c r="AG113" s="25"/>
      <c r="AH113" s="25"/>
      <c r="AI113" s="25"/>
      <c r="AJ113" s="25"/>
      <c r="AK113" s="4"/>
      <c r="AL113" s="58" t="s">
        <v>34</v>
      </c>
      <c r="AM113" s="56" t="s">
        <v>87</v>
      </c>
      <c r="AN113" s="176"/>
      <c r="AO113" s="16" t="s">
        <v>62</v>
      </c>
      <c r="AP113" s="16" t="s">
        <v>44</v>
      </c>
      <c r="AQ113" s="16">
        <v>1</v>
      </c>
      <c r="AR113" s="16">
        <f>AQ113*AQ111</f>
        <v>0.25</v>
      </c>
      <c r="AS113" s="4"/>
      <c r="AT113" s="29"/>
      <c r="AU113" s="29"/>
      <c r="AV113" s="46"/>
      <c r="AW113" s="42" t="s">
        <v>23</v>
      </c>
      <c r="AX113" s="42">
        <f>X109+AM109+AU109</f>
        <v>-0.17335697399527195</v>
      </c>
      <c r="AY113" s="50"/>
    </row>
    <row r="114" spans="1:51" ht="30">
      <c r="A114" s="258"/>
      <c r="B114" s="185" t="s">
        <v>11</v>
      </c>
      <c r="C114" s="186"/>
      <c r="D114" s="6" t="s">
        <v>12</v>
      </c>
      <c r="E114" s="6">
        <v>1</v>
      </c>
      <c r="F114" s="6">
        <v>2</v>
      </c>
      <c r="G114" s="6">
        <v>3</v>
      </c>
      <c r="H114" s="6">
        <v>4</v>
      </c>
      <c r="I114" s="6">
        <v>5</v>
      </c>
      <c r="J114" s="6">
        <v>6</v>
      </c>
      <c r="K114" s="6">
        <v>7</v>
      </c>
      <c r="L114" s="6">
        <v>9</v>
      </c>
      <c r="M114" s="6">
        <v>10</v>
      </c>
      <c r="N114" s="94"/>
      <c r="O114" s="57" t="s">
        <v>101</v>
      </c>
      <c r="P114" s="56" t="s">
        <v>104</v>
      </c>
      <c r="Q114" s="4"/>
      <c r="R114" s="4"/>
      <c r="S114" s="18"/>
      <c r="T114" s="18"/>
      <c r="U114" s="18"/>
      <c r="V114" s="4"/>
      <c r="W114" s="4"/>
      <c r="X114" s="4"/>
      <c r="Y114" s="176"/>
      <c r="AB114" s="30"/>
      <c r="AC114" s="30"/>
      <c r="AD114" s="4"/>
      <c r="AE114" s="29"/>
      <c r="AF114" s="25"/>
      <c r="AG114" s="25"/>
      <c r="AH114" s="25"/>
      <c r="AI114" s="25"/>
      <c r="AJ114" s="25"/>
      <c r="AK114" s="4"/>
      <c r="AL114" s="109" t="s">
        <v>35</v>
      </c>
      <c r="AM114" s="84" t="s">
        <v>88</v>
      </c>
      <c r="AN114" s="176"/>
      <c r="AO114" s="19"/>
      <c r="AP114" s="19"/>
      <c r="AQ114" s="19"/>
      <c r="AR114" s="19"/>
      <c r="AS114" s="4"/>
      <c r="AT114" s="29"/>
      <c r="AU114" s="29"/>
      <c r="AV114" s="46"/>
      <c r="AW114" s="42" t="s">
        <v>24</v>
      </c>
      <c r="AX114" s="42">
        <f>X110+AM110+AU110</f>
        <v>1.0800709219858158</v>
      </c>
      <c r="AY114" s="50"/>
    </row>
    <row r="115" spans="1:51">
      <c r="A115" s="258"/>
      <c r="B115" s="187"/>
      <c r="C115" s="188"/>
      <c r="D115" s="6" t="s">
        <v>13</v>
      </c>
      <c r="E115" s="35">
        <v>0</v>
      </c>
      <c r="F115" s="35">
        <v>0</v>
      </c>
      <c r="G115" s="35">
        <v>0.57999999999999996</v>
      </c>
      <c r="H115" s="35">
        <v>0.9</v>
      </c>
      <c r="I115" s="35">
        <v>1.1200000000000001</v>
      </c>
      <c r="J115" s="35">
        <v>1.24</v>
      </c>
      <c r="K115" s="35">
        <v>1.32</v>
      </c>
      <c r="L115" s="35">
        <v>1.46</v>
      </c>
      <c r="M115" s="35">
        <v>1.49</v>
      </c>
      <c r="N115" s="94"/>
      <c r="Q115" s="4"/>
      <c r="R115" s="4"/>
      <c r="S115" s="18"/>
      <c r="T115" s="18"/>
      <c r="U115" s="18"/>
      <c r="V115" s="4"/>
      <c r="W115" s="4"/>
      <c r="X115" s="4"/>
      <c r="Y115" s="176"/>
      <c r="AB115" s="30"/>
      <c r="AC115" s="30"/>
      <c r="AD115" s="4"/>
      <c r="AE115" s="29"/>
      <c r="AF115" s="25"/>
      <c r="AG115" s="25"/>
      <c r="AH115" s="25"/>
      <c r="AI115" s="25"/>
      <c r="AJ115" s="25"/>
      <c r="AK115" s="4"/>
      <c r="AL115" s="109" t="s">
        <v>36</v>
      </c>
      <c r="AM115" s="84" t="s">
        <v>89</v>
      </c>
      <c r="AN115" s="176"/>
      <c r="AO115" s="30"/>
      <c r="AP115" s="30"/>
      <c r="AQ115" s="30"/>
      <c r="AR115" s="30"/>
      <c r="AS115" s="4"/>
      <c r="AT115" s="29"/>
      <c r="AU115" s="29"/>
      <c r="AV115" s="46"/>
      <c r="AW115" s="41" t="s">
        <v>25</v>
      </c>
      <c r="AX115" s="41">
        <v>0</v>
      </c>
      <c r="AY115" s="50"/>
    </row>
    <row r="116" spans="1:51">
      <c r="A116" s="258"/>
      <c r="B116" s="189" t="s">
        <v>9</v>
      </c>
      <c r="C116" s="190"/>
      <c r="D116" s="7">
        <v>0.57999999999999996</v>
      </c>
      <c r="E116" s="191"/>
      <c r="F116" s="192"/>
      <c r="G116" s="192"/>
      <c r="H116" s="192"/>
      <c r="I116" s="192"/>
      <c r="J116" s="192"/>
      <c r="K116" s="48"/>
      <c r="L116" s="48"/>
      <c r="M116" s="48"/>
      <c r="N116" s="94"/>
      <c r="Q116" s="4"/>
      <c r="R116" s="4"/>
      <c r="S116" s="18"/>
      <c r="T116" s="18"/>
      <c r="U116" s="18"/>
      <c r="V116" s="4"/>
      <c r="W116" s="4"/>
      <c r="X116" s="4"/>
      <c r="Y116" s="176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109" t="s">
        <v>37</v>
      </c>
      <c r="AM116" s="84" t="s">
        <v>90</v>
      </c>
      <c r="AN116" s="176"/>
      <c r="AO116" s="156" t="s">
        <v>113</v>
      </c>
      <c r="AP116" s="157"/>
      <c r="AQ116" s="4"/>
      <c r="AR116" s="4"/>
      <c r="AS116" s="4"/>
      <c r="AT116" s="4"/>
      <c r="AU116" s="4"/>
      <c r="AV116" s="46"/>
      <c r="AW116" s="4"/>
      <c r="AX116" s="4"/>
      <c r="AY116" s="50"/>
    </row>
    <row r="117" spans="1:51" ht="30">
      <c r="A117" s="258"/>
      <c r="B117" s="52"/>
      <c r="C117" s="52"/>
      <c r="D117" s="52"/>
      <c r="E117" s="52"/>
      <c r="H117" s="52"/>
      <c r="I117" s="52"/>
      <c r="J117" s="52"/>
      <c r="K117" s="52"/>
      <c r="L117" s="52"/>
      <c r="M117" s="47"/>
      <c r="N117" s="94"/>
      <c r="Q117" s="4"/>
      <c r="R117" s="4"/>
      <c r="S117" s="18"/>
      <c r="T117" s="18"/>
      <c r="U117" s="18"/>
      <c r="V117" s="4"/>
      <c r="W117" s="4"/>
      <c r="X117" s="4"/>
      <c r="Y117" s="176"/>
      <c r="Z117" s="4"/>
      <c r="AC117" s="4"/>
      <c r="AD117" s="4"/>
      <c r="AE117" s="4"/>
      <c r="AF117" s="4"/>
      <c r="AG117" s="4"/>
      <c r="AH117" s="4"/>
      <c r="AI117" s="4"/>
      <c r="AJ117" s="4"/>
      <c r="AK117" s="4"/>
      <c r="AL117" s="58" t="s">
        <v>96</v>
      </c>
      <c r="AM117" s="56" t="s">
        <v>91</v>
      </c>
      <c r="AN117" s="176"/>
      <c r="AO117" s="44" t="s">
        <v>29</v>
      </c>
      <c r="AP117" s="44" t="s">
        <v>76</v>
      </c>
      <c r="AQ117" s="4"/>
      <c r="AR117" s="4"/>
      <c r="AS117" s="4"/>
      <c r="AT117" s="4"/>
      <c r="AU117" s="4"/>
      <c r="AV117" s="46"/>
      <c r="AW117" s="4"/>
      <c r="AX117" s="4"/>
      <c r="AY117" s="50"/>
    </row>
    <row r="118" spans="1:51" ht="30">
      <c r="A118" s="258"/>
      <c r="B118" s="161" t="s">
        <v>15</v>
      </c>
      <c r="C118" s="161"/>
      <c r="D118" s="161"/>
      <c r="E118" s="4"/>
      <c r="H118" s="4"/>
      <c r="I118" s="4"/>
      <c r="J118" s="4"/>
      <c r="K118" s="4"/>
      <c r="L118" s="4"/>
      <c r="M118" s="4"/>
      <c r="N118" s="94"/>
      <c r="Q118" s="4"/>
      <c r="R118" s="4"/>
      <c r="S118" s="18"/>
      <c r="T118" s="18"/>
      <c r="U118" s="18"/>
      <c r="V118" s="4"/>
      <c r="W118" s="4"/>
      <c r="X118" s="4"/>
      <c r="Y118" s="176"/>
      <c r="Z118" s="227" t="s">
        <v>182</v>
      </c>
      <c r="AA118" s="228"/>
      <c r="AC118" s="4"/>
      <c r="AD118" s="4"/>
      <c r="AE118" s="4"/>
      <c r="AF118" s="4"/>
      <c r="AG118" s="4"/>
      <c r="AH118" s="4"/>
      <c r="AI118" s="4"/>
      <c r="AJ118" s="4"/>
      <c r="AK118" s="4"/>
      <c r="AL118" s="109" t="s">
        <v>97</v>
      </c>
      <c r="AM118" s="84" t="s">
        <v>92</v>
      </c>
      <c r="AN118" s="176"/>
      <c r="AO118" s="44" t="s">
        <v>30</v>
      </c>
      <c r="AP118" s="44" t="s">
        <v>79</v>
      </c>
      <c r="AQ118" s="4"/>
      <c r="AR118" s="4"/>
      <c r="AS118" s="4"/>
      <c r="AT118" s="4"/>
      <c r="AU118" s="4"/>
      <c r="AV118" s="46"/>
      <c r="AW118" s="4"/>
      <c r="AX118" s="4"/>
      <c r="AY118" s="50"/>
    </row>
    <row r="119" spans="1:51" ht="30">
      <c r="A119" s="258"/>
      <c r="B119" s="5" t="s">
        <v>10</v>
      </c>
      <c r="C119" s="8">
        <f>(C112-3)/3</f>
        <v>0.13763998649105039</v>
      </c>
      <c r="D119" s="77">
        <f>C119*100</f>
        <v>13.763998649105039</v>
      </c>
      <c r="E119" s="4"/>
      <c r="H119" s="4"/>
      <c r="I119" s="4"/>
      <c r="J119" s="4"/>
      <c r="K119" s="4"/>
      <c r="L119" s="4"/>
      <c r="M119" s="4"/>
      <c r="N119" s="94"/>
      <c r="Q119" s="4"/>
      <c r="R119" s="4"/>
      <c r="S119" s="18"/>
      <c r="T119" s="18"/>
      <c r="U119" s="18"/>
      <c r="V119" s="4"/>
      <c r="W119" s="4"/>
      <c r="X119" s="4"/>
      <c r="Y119" s="176"/>
      <c r="Z119" s="225" t="s">
        <v>208</v>
      </c>
      <c r="AA119" s="226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109" t="s">
        <v>98</v>
      </c>
      <c r="AM119" s="84" t="s">
        <v>93</v>
      </c>
      <c r="AN119" s="176"/>
      <c r="AO119" s="44" t="s">
        <v>31</v>
      </c>
      <c r="AP119" s="44" t="s">
        <v>82</v>
      </c>
      <c r="AQ119" s="4"/>
      <c r="AR119" s="4"/>
      <c r="AS119" s="4"/>
      <c r="AT119" s="4"/>
      <c r="AU119" s="4"/>
      <c r="AV119" s="46"/>
      <c r="AW119" s="4"/>
      <c r="AX119" s="4"/>
      <c r="AY119" s="50"/>
    </row>
    <row r="120" spans="1:51">
      <c r="A120" s="259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06"/>
      <c r="N120" s="49"/>
      <c r="O120" s="106"/>
      <c r="P120" s="106"/>
      <c r="Q120" s="106"/>
      <c r="R120" s="106"/>
      <c r="S120" s="79"/>
      <c r="T120" s="79"/>
      <c r="U120" s="79"/>
      <c r="V120" s="106"/>
      <c r="W120" s="106"/>
      <c r="X120" s="106"/>
      <c r="Y120" s="177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51"/>
    </row>
  </sheetData>
  <mergeCells count="169">
    <mergeCell ref="AO3:AR3"/>
    <mergeCell ref="AT3:AU3"/>
    <mergeCell ref="AW3:AX3"/>
    <mergeCell ref="AB4:AC4"/>
    <mergeCell ref="AQ4:AR4"/>
    <mergeCell ref="AO16:AP16"/>
    <mergeCell ref="A1:AY1"/>
    <mergeCell ref="A2:A20"/>
    <mergeCell ref="B2:AY2"/>
    <mergeCell ref="F3:F7"/>
    <mergeCell ref="O3:P3"/>
    <mergeCell ref="R3:U3"/>
    <mergeCell ref="W3:X3"/>
    <mergeCell ref="Y3:Y20"/>
    <mergeCell ref="Z3:AC3"/>
    <mergeCell ref="AE3:AJ3"/>
    <mergeCell ref="B11:C11"/>
    <mergeCell ref="O11:P11"/>
    <mergeCell ref="AL12:AM12"/>
    <mergeCell ref="B13:L13"/>
    <mergeCell ref="B14:C15"/>
    <mergeCell ref="B16:C16"/>
    <mergeCell ref="E16:J16"/>
    <mergeCell ref="AL3:AM3"/>
    <mergeCell ref="AN3:AN19"/>
    <mergeCell ref="B18:D18"/>
    <mergeCell ref="Z18:AA18"/>
    <mergeCell ref="Z19:AA19"/>
    <mergeCell ref="B20:L20"/>
    <mergeCell ref="A22:A40"/>
    <mergeCell ref="B22:AY22"/>
    <mergeCell ref="F23:F27"/>
    <mergeCell ref="O23:P23"/>
    <mergeCell ref="R23:U23"/>
    <mergeCell ref="W23:X23"/>
    <mergeCell ref="B33:L33"/>
    <mergeCell ref="B34:C35"/>
    <mergeCell ref="B36:C36"/>
    <mergeCell ref="E36:J36"/>
    <mergeCell ref="AO36:AP36"/>
    <mergeCell ref="B38:D38"/>
    <mergeCell ref="Z38:AA38"/>
    <mergeCell ref="AT23:AU23"/>
    <mergeCell ref="AW23:AX23"/>
    <mergeCell ref="AB24:AC24"/>
    <mergeCell ref="AQ24:AR24"/>
    <mergeCell ref="B31:C31"/>
    <mergeCell ref="O31:P31"/>
    <mergeCell ref="Y23:Y40"/>
    <mergeCell ref="Z23:AC23"/>
    <mergeCell ref="AE23:AJ23"/>
    <mergeCell ref="AL23:AM23"/>
    <mergeCell ref="AN23:AN39"/>
    <mergeCell ref="AO23:AR23"/>
    <mergeCell ref="AL32:AM32"/>
    <mergeCell ref="Z39:AA39"/>
    <mergeCell ref="AO43:AR43"/>
    <mergeCell ref="AT43:AU43"/>
    <mergeCell ref="AW43:AX43"/>
    <mergeCell ref="AB44:AC44"/>
    <mergeCell ref="AQ44:AR44"/>
    <mergeCell ref="AO56:AP56"/>
    <mergeCell ref="B40:L40"/>
    <mergeCell ref="A42:A60"/>
    <mergeCell ref="B42:AY42"/>
    <mergeCell ref="F43:F47"/>
    <mergeCell ref="O43:P43"/>
    <mergeCell ref="R43:U43"/>
    <mergeCell ref="W43:X43"/>
    <mergeCell ref="Y43:Y60"/>
    <mergeCell ref="Z43:AC43"/>
    <mergeCell ref="AE43:AJ43"/>
    <mergeCell ref="B51:C51"/>
    <mergeCell ref="O51:P51"/>
    <mergeCell ref="AL52:AM52"/>
    <mergeCell ref="B53:L53"/>
    <mergeCell ref="B54:C55"/>
    <mergeCell ref="B56:C56"/>
    <mergeCell ref="E56:J56"/>
    <mergeCell ref="AL43:AM43"/>
    <mergeCell ref="AN43:AN59"/>
    <mergeCell ref="B58:D58"/>
    <mergeCell ref="Z58:AA58"/>
    <mergeCell ref="Z59:AA59"/>
    <mergeCell ref="B60:L60"/>
    <mergeCell ref="A62:A80"/>
    <mergeCell ref="B62:AY62"/>
    <mergeCell ref="F63:F67"/>
    <mergeCell ref="O63:P63"/>
    <mergeCell ref="R63:U63"/>
    <mergeCell ref="W63:X63"/>
    <mergeCell ref="B73:L73"/>
    <mergeCell ref="B74:C75"/>
    <mergeCell ref="B76:C76"/>
    <mergeCell ref="E76:J76"/>
    <mergeCell ref="AO76:AP76"/>
    <mergeCell ref="B78:D78"/>
    <mergeCell ref="Z78:AA78"/>
    <mergeCell ref="AT63:AU63"/>
    <mergeCell ref="AW63:AX63"/>
    <mergeCell ref="AB64:AC64"/>
    <mergeCell ref="AQ64:AR64"/>
    <mergeCell ref="B71:C71"/>
    <mergeCell ref="O71:P71"/>
    <mergeCell ref="Y63:Y80"/>
    <mergeCell ref="Z63:AC63"/>
    <mergeCell ref="AE63:AJ63"/>
    <mergeCell ref="AL63:AM63"/>
    <mergeCell ref="AN63:AN79"/>
    <mergeCell ref="AO63:AR63"/>
    <mergeCell ref="AL72:AM72"/>
    <mergeCell ref="Z79:AA79"/>
    <mergeCell ref="AO83:AR83"/>
    <mergeCell ref="AT83:AU83"/>
    <mergeCell ref="AW83:AX83"/>
    <mergeCell ref="AB84:AC84"/>
    <mergeCell ref="AQ84:AR84"/>
    <mergeCell ref="AO96:AP96"/>
    <mergeCell ref="B80:L80"/>
    <mergeCell ref="A82:A100"/>
    <mergeCell ref="B82:AY82"/>
    <mergeCell ref="F83:F87"/>
    <mergeCell ref="O83:P83"/>
    <mergeCell ref="R83:U83"/>
    <mergeCell ref="W83:X83"/>
    <mergeCell ref="Y83:Y100"/>
    <mergeCell ref="Z83:AC83"/>
    <mergeCell ref="AE83:AJ83"/>
    <mergeCell ref="B91:C91"/>
    <mergeCell ref="O91:P91"/>
    <mergeCell ref="AL92:AM92"/>
    <mergeCell ref="B93:L93"/>
    <mergeCell ref="B94:C95"/>
    <mergeCell ref="B96:C96"/>
    <mergeCell ref="E96:J96"/>
    <mergeCell ref="AL83:AM83"/>
    <mergeCell ref="AN83:AN99"/>
    <mergeCell ref="B98:D98"/>
    <mergeCell ref="A102:A120"/>
    <mergeCell ref="B102:AY102"/>
    <mergeCell ref="F103:F107"/>
    <mergeCell ref="O103:P103"/>
    <mergeCell ref="R103:U103"/>
    <mergeCell ref="W103:X103"/>
    <mergeCell ref="AW103:AX103"/>
    <mergeCell ref="AB104:AC104"/>
    <mergeCell ref="AQ104:AR104"/>
    <mergeCell ref="B111:C111"/>
    <mergeCell ref="O111:P111"/>
    <mergeCell ref="Y103:Y120"/>
    <mergeCell ref="Z103:AC103"/>
    <mergeCell ref="AE103:AJ103"/>
    <mergeCell ref="AL103:AM103"/>
    <mergeCell ref="AN103:AN119"/>
    <mergeCell ref="AO103:AR103"/>
    <mergeCell ref="AL112:AM112"/>
    <mergeCell ref="Z119:AA119"/>
    <mergeCell ref="B120:L120"/>
    <mergeCell ref="B113:L113"/>
    <mergeCell ref="B114:C115"/>
    <mergeCell ref="B116:C116"/>
    <mergeCell ref="E116:J116"/>
    <mergeCell ref="AO116:AP116"/>
    <mergeCell ref="B118:D118"/>
    <mergeCell ref="Z118:AA118"/>
    <mergeCell ref="AT103:AU103"/>
    <mergeCell ref="Z98:AA98"/>
    <mergeCell ref="Z99:AA99"/>
    <mergeCell ref="B100:L10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8" sqref="C8"/>
    </sheetView>
  </sheetViews>
  <sheetFormatPr baseColWidth="10" defaultRowHeight="15" x14ac:dyDescent="0"/>
  <sheetData>
    <row r="1" spans="1:7">
      <c r="A1" s="234" t="s">
        <v>128</v>
      </c>
      <c r="B1" s="234" t="s">
        <v>114</v>
      </c>
      <c r="C1" s="234"/>
      <c r="D1" s="234"/>
      <c r="E1" s="234"/>
      <c r="F1" s="234"/>
      <c r="G1" s="235"/>
    </row>
    <row r="2" spans="1:7">
      <c r="A2" s="234"/>
      <c r="B2" s="236" t="s">
        <v>76</v>
      </c>
      <c r="C2" s="236"/>
      <c r="D2" s="236" t="s">
        <v>79</v>
      </c>
      <c r="E2" s="236"/>
      <c r="F2" s="236" t="s">
        <v>82</v>
      </c>
      <c r="G2" s="237"/>
    </row>
    <row r="3" spans="1:7" ht="60">
      <c r="A3" s="6" t="s">
        <v>57</v>
      </c>
      <c r="B3" s="105" t="s">
        <v>143</v>
      </c>
      <c r="C3" s="105" t="s">
        <v>144</v>
      </c>
      <c r="D3" s="105" t="s">
        <v>145</v>
      </c>
      <c r="E3" s="105" t="s">
        <v>146</v>
      </c>
      <c r="F3" s="105" t="s">
        <v>154</v>
      </c>
      <c r="G3" s="89" t="s">
        <v>155</v>
      </c>
    </row>
    <row r="4" spans="1:7">
      <c r="A4" s="35" t="s">
        <v>131</v>
      </c>
      <c r="B4" s="37" t="s">
        <v>121</v>
      </c>
      <c r="C4" s="37"/>
      <c r="D4" s="37" t="s">
        <v>121</v>
      </c>
      <c r="E4" s="37"/>
      <c r="F4" s="37" t="s">
        <v>121</v>
      </c>
      <c r="G4" s="90"/>
    </row>
    <row r="5" spans="1:7">
      <c r="A5" s="35" t="s">
        <v>129</v>
      </c>
      <c r="B5" s="37" t="s">
        <v>121</v>
      </c>
      <c r="C5" s="37"/>
      <c r="D5" s="37" t="s">
        <v>121</v>
      </c>
      <c r="E5" s="37"/>
      <c r="F5" s="37" t="s">
        <v>121</v>
      </c>
      <c r="G5" s="90"/>
    </row>
    <row r="6" spans="1:7">
      <c r="A6" s="35" t="s">
        <v>130</v>
      </c>
      <c r="B6" s="37"/>
      <c r="C6" s="37" t="s">
        <v>121</v>
      </c>
      <c r="D6" s="37" t="s">
        <v>121</v>
      </c>
      <c r="E6" s="37"/>
      <c r="F6" s="37"/>
      <c r="G6" s="90" t="s">
        <v>121</v>
      </c>
    </row>
    <row r="7" spans="1:7">
      <c r="A7" s="35" t="s">
        <v>132</v>
      </c>
      <c r="B7" s="37"/>
      <c r="C7" s="37" t="s">
        <v>121</v>
      </c>
      <c r="D7" s="37" t="s">
        <v>121</v>
      </c>
      <c r="E7" s="37"/>
      <c r="F7" s="37"/>
      <c r="G7" s="90" t="s">
        <v>121</v>
      </c>
    </row>
    <row r="8" spans="1:7">
      <c r="A8" s="35" t="s">
        <v>133</v>
      </c>
      <c r="B8" s="37"/>
      <c r="C8" s="37" t="s">
        <v>121</v>
      </c>
      <c r="D8" s="37" t="s">
        <v>121</v>
      </c>
      <c r="E8" s="37"/>
      <c r="F8" s="37"/>
      <c r="G8" s="90" t="s">
        <v>121</v>
      </c>
    </row>
    <row r="9" spans="1:7">
      <c r="A9" s="81" t="s">
        <v>134</v>
      </c>
      <c r="B9" s="37"/>
      <c r="C9" s="37" t="s">
        <v>121</v>
      </c>
      <c r="D9" s="37" t="s">
        <v>121</v>
      </c>
      <c r="E9" s="37"/>
      <c r="F9" s="37"/>
      <c r="G9" s="90" t="s">
        <v>121</v>
      </c>
    </row>
    <row r="10" spans="1:7">
      <c r="G10" s="78"/>
    </row>
    <row r="11" spans="1:7">
      <c r="A11" s="243" t="s">
        <v>128</v>
      </c>
      <c r="B11" s="245" t="s">
        <v>127</v>
      </c>
      <c r="C11" s="246"/>
      <c r="D11" s="246"/>
      <c r="E11" s="246"/>
      <c r="F11" s="246"/>
      <c r="G11" s="246"/>
    </row>
    <row r="12" spans="1:7">
      <c r="A12" s="244"/>
      <c r="B12" s="248"/>
      <c r="C12" s="249"/>
      <c r="D12" s="249"/>
      <c r="E12" s="249"/>
      <c r="F12" s="249"/>
      <c r="G12" s="249"/>
    </row>
    <row r="13" spans="1:7">
      <c r="A13" s="105" t="s">
        <v>57</v>
      </c>
      <c r="B13" s="251"/>
      <c r="C13" s="252"/>
      <c r="D13" s="252"/>
      <c r="E13" s="252"/>
      <c r="F13" s="252"/>
      <c r="G13" s="252"/>
    </row>
    <row r="14" spans="1:7">
      <c r="A14" s="108" t="s">
        <v>131</v>
      </c>
      <c r="B14" s="239" t="s">
        <v>142</v>
      </c>
      <c r="C14" s="240"/>
      <c r="D14" s="241"/>
      <c r="E14" s="11" t="s">
        <v>323</v>
      </c>
      <c r="F14" s="11" t="s">
        <v>201</v>
      </c>
      <c r="G14" s="9" t="s">
        <v>207</v>
      </c>
    </row>
    <row r="15" spans="1:7">
      <c r="A15" s="108" t="s">
        <v>129</v>
      </c>
      <c r="B15" s="239" t="s">
        <v>142</v>
      </c>
      <c r="C15" s="240"/>
      <c r="D15" s="241"/>
      <c r="E15" s="11" t="s">
        <v>323</v>
      </c>
      <c r="F15" s="40" t="s">
        <v>202</v>
      </c>
      <c r="G15" s="9" t="s">
        <v>207</v>
      </c>
    </row>
    <row r="16" spans="1:7">
      <c r="A16" s="108" t="s">
        <v>130</v>
      </c>
      <c r="B16" s="239" t="s">
        <v>142</v>
      </c>
      <c r="C16" s="240"/>
      <c r="D16" s="241"/>
      <c r="E16" s="11" t="s">
        <v>323</v>
      </c>
      <c r="F16" s="40" t="s">
        <v>203</v>
      </c>
      <c r="G16" s="9" t="s">
        <v>207</v>
      </c>
    </row>
    <row r="17" spans="1:7">
      <c r="A17" s="108" t="s">
        <v>132</v>
      </c>
      <c r="B17" s="239" t="s">
        <v>142</v>
      </c>
      <c r="C17" s="240"/>
      <c r="D17" s="241"/>
      <c r="E17" s="11" t="s">
        <v>323</v>
      </c>
      <c r="F17" s="40" t="s">
        <v>204</v>
      </c>
      <c r="G17" s="9" t="s">
        <v>207</v>
      </c>
    </row>
    <row r="18" spans="1:7">
      <c r="A18" s="108" t="s">
        <v>133</v>
      </c>
      <c r="B18" s="239" t="s">
        <v>142</v>
      </c>
      <c r="C18" s="240"/>
      <c r="D18" s="241"/>
      <c r="E18" s="11" t="s">
        <v>323</v>
      </c>
      <c r="F18" s="40" t="s">
        <v>205</v>
      </c>
      <c r="G18" s="9" t="s">
        <v>207</v>
      </c>
    </row>
    <row r="19" spans="1:7">
      <c r="A19" s="108" t="s">
        <v>134</v>
      </c>
      <c r="B19" s="239" t="s">
        <v>142</v>
      </c>
      <c r="C19" s="240"/>
      <c r="D19" s="241"/>
      <c r="E19" s="11" t="s">
        <v>323</v>
      </c>
      <c r="F19" s="40" t="s">
        <v>206</v>
      </c>
      <c r="G19" s="9" t="s">
        <v>207</v>
      </c>
    </row>
  </sheetData>
  <mergeCells count="13">
    <mergeCell ref="A1:A2"/>
    <mergeCell ref="B1:G1"/>
    <mergeCell ref="B2:C2"/>
    <mergeCell ref="D2:E2"/>
    <mergeCell ref="F2:G2"/>
    <mergeCell ref="B19:D19"/>
    <mergeCell ref="B16:D16"/>
    <mergeCell ref="B17:D17"/>
    <mergeCell ref="B18:D18"/>
    <mergeCell ref="A11:A12"/>
    <mergeCell ref="B11:G13"/>
    <mergeCell ref="B14:D14"/>
    <mergeCell ref="B15:D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0"/>
  <sheetViews>
    <sheetView topLeftCell="AP60" workbookViewId="0">
      <selection activeCell="AX114" sqref="AX114"/>
    </sheetView>
  </sheetViews>
  <sheetFormatPr baseColWidth="10" defaultRowHeight="15" x14ac:dyDescent="0"/>
  <sheetData>
    <row r="1" spans="1:51" ht="25">
      <c r="A1" s="231" t="s">
        <v>337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3"/>
    </row>
    <row r="2" spans="1:51" ht="20">
      <c r="A2" s="257"/>
      <c r="B2" s="168" t="s">
        <v>137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9"/>
    </row>
    <row r="3" spans="1:51" ht="20">
      <c r="A3" s="258"/>
      <c r="B3" s="35" t="s">
        <v>0</v>
      </c>
      <c r="C3" s="35" t="s">
        <v>1</v>
      </c>
      <c r="D3" s="35" t="s">
        <v>2</v>
      </c>
      <c r="E3" s="35" t="s">
        <v>3</v>
      </c>
      <c r="F3" s="170" t="s">
        <v>8</v>
      </c>
      <c r="G3" s="35" t="s">
        <v>0</v>
      </c>
      <c r="H3" s="35" t="s">
        <v>1</v>
      </c>
      <c r="I3" s="35" t="s">
        <v>2</v>
      </c>
      <c r="J3" s="35" t="s">
        <v>3</v>
      </c>
      <c r="K3" s="35" t="s">
        <v>4</v>
      </c>
      <c r="L3" s="10" t="s">
        <v>5</v>
      </c>
      <c r="M3" s="23"/>
      <c r="N3" s="94"/>
      <c r="O3" s="156" t="s">
        <v>114</v>
      </c>
      <c r="P3" s="157"/>
      <c r="Q3" s="3"/>
      <c r="R3" s="171" t="s">
        <v>46</v>
      </c>
      <c r="S3" s="172"/>
      <c r="T3" s="172"/>
      <c r="U3" s="173"/>
      <c r="V3" s="3"/>
      <c r="W3" s="174" t="s">
        <v>52</v>
      </c>
      <c r="X3" s="175"/>
      <c r="Y3" s="176"/>
      <c r="Z3" s="178" t="s">
        <v>48</v>
      </c>
      <c r="AA3" s="179"/>
      <c r="AB3" s="179"/>
      <c r="AC3" s="180"/>
      <c r="AD3" s="3"/>
      <c r="AE3" s="178" t="s">
        <v>54</v>
      </c>
      <c r="AF3" s="179"/>
      <c r="AG3" s="179"/>
      <c r="AH3" s="179"/>
      <c r="AI3" s="179"/>
      <c r="AJ3" s="180"/>
      <c r="AK3" s="3"/>
      <c r="AL3" s="174" t="s">
        <v>55</v>
      </c>
      <c r="AM3" s="175"/>
      <c r="AN3" s="176"/>
      <c r="AO3" s="178" t="s">
        <v>49</v>
      </c>
      <c r="AP3" s="179"/>
      <c r="AQ3" s="179"/>
      <c r="AR3" s="180"/>
      <c r="AS3" s="4"/>
      <c r="AT3" s="174" t="s">
        <v>51</v>
      </c>
      <c r="AU3" s="175"/>
      <c r="AV3" s="36"/>
      <c r="AW3" s="174" t="s">
        <v>27</v>
      </c>
      <c r="AX3" s="175"/>
      <c r="AY3" s="50"/>
    </row>
    <row r="4" spans="1:51" ht="30">
      <c r="A4" s="258"/>
      <c r="B4" s="35" t="s">
        <v>1</v>
      </c>
      <c r="C4" s="2">
        <v>1</v>
      </c>
      <c r="D4" s="37">
        <v>3</v>
      </c>
      <c r="E4" s="37">
        <v>3</v>
      </c>
      <c r="F4" s="170"/>
      <c r="G4" s="35" t="s">
        <v>1</v>
      </c>
      <c r="H4" s="38">
        <f>C4/C7</f>
        <v>0.60000000000000009</v>
      </c>
      <c r="I4" s="37">
        <f>D4/D7</f>
        <v>0.6</v>
      </c>
      <c r="J4" s="37">
        <f>E4/E7</f>
        <v>0.6</v>
      </c>
      <c r="K4" s="37">
        <f>SUM(H4:J4)</f>
        <v>1.8000000000000003</v>
      </c>
      <c r="L4" s="2">
        <f>K4/C9</f>
        <v>0.60000000000000009</v>
      </c>
      <c r="M4" s="24"/>
      <c r="N4" s="94"/>
      <c r="O4" s="58" t="s">
        <v>17</v>
      </c>
      <c r="P4" s="56" t="s">
        <v>78</v>
      </c>
      <c r="Q4" s="18"/>
      <c r="R4" s="17" t="s">
        <v>26</v>
      </c>
      <c r="S4" s="35" t="s">
        <v>1</v>
      </c>
      <c r="T4" s="35" t="s">
        <v>2</v>
      </c>
      <c r="U4" s="35" t="s">
        <v>3</v>
      </c>
      <c r="V4" s="13"/>
      <c r="W4" s="32" t="s">
        <v>26</v>
      </c>
      <c r="X4" s="107" t="s">
        <v>53</v>
      </c>
      <c r="Y4" s="176"/>
      <c r="Z4" s="35" t="s">
        <v>32</v>
      </c>
      <c r="AA4" s="108" t="s">
        <v>47</v>
      </c>
      <c r="AB4" s="178" t="s">
        <v>43</v>
      </c>
      <c r="AC4" s="180"/>
      <c r="AD4" s="4"/>
      <c r="AE4" s="10" t="s">
        <v>26</v>
      </c>
      <c r="AF4" s="35" t="s">
        <v>35</v>
      </c>
      <c r="AG4" s="35" t="s">
        <v>36</v>
      </c>
      <c r="AH4" s="35" t="s">
        <v>37</v>
      </c>
      <c r="AI4" s="35" t="s">
        <v>97</v>
      </c>
      <c r="AJ4" s="35" t="s">
        <v>98</v>
      </c>
      <c r="AK4" s="4"/>
      <c r="AL4" s="10" t="s">
        <v>26</v>
      </c>
      <c r="AM4" s="107" t="s">
        <v>53</v>
      </c>
      <c r="AN4" s="176"/>
      <c r="AO4" s="10" t="s">
        <v>28</v>
      </c>
      <c r="AP4" s="10" t="s">
        <v>47</v>
      </c>
      <c r="AQ4" s="181" t="s">
        <v>43</v>
      </c>
      <c r="AR4" s="182"/>
      <c r="AS4" s="4"/>
      <c r="AT4" s="35" t="s">
        <v>26</v>
      </c>
      <c r="AU4" s="107" t="s">
        <v>53</v>
      </c>
      <c r="AV4" s="36"/>
      <c r="AW4" s="108" t="s">
        <v>26</v>
      </c>
      <c r="AX4" s="108" t="s">
        <v>50</v>
      </c>
      <c r="AY4" s="50"/>
    </row>
    <row r="5" spans="1:51">
      <c r="A5" s="258"/>
      <c r="B5" s="35" t="s">
        <v>2</v>
      </c>
      <c r="C5" s="37">
        <f>1/D4</f>
        <v>0.33333333333333331</v>
      </c>
      <c r="D5" s="2">
        <v>1</v>
      </c>
      <c r="E5" s="37">
        <v>1</v>
      </c>
      <c r="F5" s="170"/>
      <c r="G5" s="35" t="s">
        <v>2</v>
      </c>
      <c r="H5" s="37">
        <f>C5/C7</f>
        <v>0.2</v>
      </c>
      <c r="I5" s="38">
        <f>D5/D7</f>
        <v>0.2</v>
      </c>
      <c r="J5" s="37">
        <f>E5/E7</f>
        <v>0.2</v>
      </c>
      <c r="K5" s="37">
        <f>SUM(H5:J5)</f>
        <v>0.60000000000000009</v>
      </c>
      <c r="L5" s="2">
        <f>K5/C9</f>
        <v>0.20000000000000004</v>
      </c>
      <c r="M5" s="24"/>
      <c r="N5" s="94"/>
      <c r="O5" s="58" t="s">
        <v>18</v>
      </c>
      <c r="P5" s="56" t="s">
        <v>77</v>
      </c>
      <c r="Q5" s="18"/>
      <c r="R5" s="11" t="s">
        <v>17</v>
      </c>
      <c r="S5" s="9">
        <v>1</v>
      </c>
      <c r="T5" s="9">
        <v>-0.5</v>
      </c>
      <c r="U5" s="9">
        <v>0</v>
      </c>
      <c r="V5" s="3"/>
      <c r="W5" s="11" t="s">
        <v>17</v>
      </c>
      <c r="X5" s="1">
        <f>(S5*L4)+(T5*L5)+(U5*L6)</f>
        <v>0.50000000000000011</v>
      </c>
      <c r="Y5" s="176"/>
      <c r="Z5" s="15" t="s">
        <v>34</v>
      </c>
      <c r="AA5" s="15">
        <v>1</v>
      </c>
      <c r="AB5" s="15">
        <f>1/(1+AA5)</f>
        <v>0.5</v>
      </c>
      <c r="AC5" s="15"/>
      <c r="AD5" s="4"/>
      <c r="AE5" s="11" t="s">
        <v>17</v>
      </c>
      <c r="AF5" s="28">
        <v>0</v>
      </c>
      <c r="AG5" s="28">
        <v>0</v>
      </c>
      <c r="AH5" s="28">
        <v>0</v>
      </c>
      <c r="AI5" s="28">
        <v>-1</v>
      </c>
      <c r="AJ5" s="28">
        <v>0</v>
      </c>
      <c r="AK5" s="4"/>
      <c r="AL5" s="11" t="s">
        <v>17</v>
      </c>
      <c r="AM5" s="1">
        <f>(AF5*AC6)+(AG5*AC7)+(AC8*AH5)+(AI5*AC10)+(AC11*AJ5)</f>
        <v>-0.33333333333333331</v>
      </c>
      <c r="AN5" s="176"/>
      <c r="AO5" s="15" t="s">
        <v>29</v>
      </c>
      <c r="AP5" s="15">
        <v>1</v>
      </c>
      <c r="AQ5" s="15">
        <f>1/(1+AP5)</f>
        <v>0.5</v>
      </c>
      <c r="AR5" s="15"/>
      <c r="AS5" s="4"/>
      <c r="AT5" s="11" t="s">
        <v>17</v>
      </c>
      <c r="AU5" s="1">
        <f>AR6</f>
        <v>0.5</v>
      </c>
      <c r="AV5" s="36"/>
      <c r="AW5" s="40" t="s">
        <v>63</v>
      </c>
      <c r="AX5" s="40">
        <v>0</v>
      </c>
      <c r="AY5" s="50"/>
    </row>
    <row r="6" spans="1:51" ht="30">
      <c r="A6" s="258"/>
      <c r="B6" s="35" t="s">
        <v>3</v>
      </c>
      <c r="C6" s="37">
        <f>1/E4</f>
        <v>0.33333333333333331</v>
      </c>
      <c r="D6" s="37">
        <f>1/E5</f>
        <v>1</v>
      </c>
      <c r="E6" s="2">
        <v>1</v>
      </c>
      <c r="F6" s="170"/>
      <c r="G6" s="35" t="s">
        <v>3</v>
      </c>
      <c r="H6" s="37">
        <f>C6/C7</f>
        <v>0.2</v>
      </c>
      <c r="I6" s="37">
        <f>D6/D7</f>
        <v>0.2</v>
      </c>
      <c r="J6" s="38">
        <f>E6/E7</f>
        <v>0.2</v>
      </c>
      <c r="K6" s="37">
        <f>SUM(H6:J6)</f>
        <v>0.60000000000000009</v>
      </c>
      <c r="L6" s="2">
        <f>K6/C9</f>
        <v>0.20000000000000004</v>
      </c>
      <c r="M6" s="24"/>
      <c r="N6" s="94"/>
      <c r="O6" s="58" t="s">
        <v>20</v>
      </c>
      <c r="P6" s="56" t="s">
        <v>80</v>
      </c>
      <c r="Q6" s="18"/>
      <c r="R6" s="11" t="s">
        <v>18</v>
      </c>
      <c r="S6" s="9">
        <v>-0.5</v>
      </c>
      <c r="T6" s="9">
        <v>1</v>
      </c>
      <c r="U6" s="9">
        <v>0</v>
      </c>
      <c r="V6" s="19"/>
      <c r="W6" s="11" t="s">
        <v>18</v>
      </c>
      <c r="X6" s="1">
        <f>(S6*L4)+(T6*L5)+(U6*L6)</f>
        <v>-0.1</v>
      </c>
      <c r="Y6" s="176"/>
      <c r="Z6" s="16" t="s">
        <v>35</v>
      </c>
      <c r="AA6" s="16" t="s">
        <v>44</v>
      </c>
      <c r="AB6" s="16">
        <v>1</v>
      </c>
      <c r="AC6" s="16">
        <f>AB6*AB5</f>
        <v>0.5</v>
      </c>
      <c r="AD6" s="4"/>
      <c r="AE6" s="11" t="s">
        <v>18</v>
      </c>
      <c r="AF6" s="28">
        <v>0</v>
      </c>
      <c r="AG6" s="28">
        <v>0</v>
      </c>
      <c r="AH6" s="28">
        <v>0</v>
      </c>
      <c r="AI6" s="28">
        <v>1</v>
      </c>
      <c r="AJ6" s="28">
        <v>0</v>
      </c>
      <c r="AK6" s="4"/>
      <c r="AL6" s="11" t="s">
        <v>18</v>
      </c>
      <c r="AM6" s="1">
        <f>(AF6*AC6)+(AG6*AC7)+(AC8*AH6)+(AI6*AC10)+(AC11*AJ6)</f>
        <v>0.33333333333333331</v>
      </c>
      <c r="AN6" s="176"/>
      <c r="AO6" s="16" t="s">
        <v>45</v>
      </c>
      <c r="AP6" s="16" t="s">
        <v>44</v>
      </c>
      <c r="AQ6" s="16">
        <v>1</v>
      </c>
      <c r="AR6" s="16">
        <f>AQ6*AQ5</f>
        <v>0.5</v>
      </c>
      <c r="AS6" s="4"/>
      <c r="AT6" s="11" t="s">
        <v>18</v>
      </c>
      <c r="AU6" s="1">
        <f>AR7</f>
        <v>0.5</v>
      </c>
      <c r="AV6" s="36"/>
      <c r="AW6" s="40" t="s">
        <v>16</v>
      </c>
      <c r="AX6" s="41">
        <v>0</v>
      </c>
      <c r="AY6" s="50"/>
    </row>
    <row r="7" spans="1:51">
      <c r="A7" s="258"/>
      <c r="B7" s="107" t="s">
        <v>4</v>
      </c>
      <c r="C7" s="39">
        <f>SUM(C4:C6)</f>
        <v>1.6666666666666665</v>
      </c>
      <c r="D7" s="39">
        <f>SUM(D4:D6)</f>
        <v>5</v>
      </c>
      <c r="E7" s="39">
        <f>SUM(E4:E6)</f>
        <v>5</v>
      </c>
      <c r="F7" s="170"/>
      <c r="G7" s="107" t="s">
        <v>4</v>
      </c>
      <c r="H7" s="39">
        <f>SUM(H4:H6)</f>
        <v>1</v>
      </c>
      <c r="I7" s="39">
        <f>SUM(I4:I6)</f>
        <v>1</v>
      </c>
      <c r="J7" s="39">
        <f>SUM(J4:J6)</f>
        <v>1</v>
      </c>
      <c r="K7" s="39">
        <f>SUM(K4:K6)</f>
        <v>3.0000000000000004</v>
      </c>
      <c r="L7" s="39">
        <f>SUM(L4:L6)</f>
        <v>1.0000000000000002</v>
      </c>
      <c r="M7" s="25"/>
      <c r="N7" s="94"/>
      <c r="O7" s="58" t="s">
        <v>21</v>
      </c>
      <c r="P7" s="56" t="s">
        <v>81</v>
      </c>
      <c r="Q7" s="18"/>
      <c r="R7" s="11" t="s">
        <v>20</v>
      </c>
      <c r="S7" s="9">
        <v>0</v>
      </c>
      <c r="T7" s="9">
        <v>0.5</v>
      </c>
      <c r="U7" s="9">
        <v>0</v>
      </c>
      <c r="V7" s="19"/>
      <c r="W7" s="11" t="s">
        <v>20</v>
      </c>
      <c r="X7" s="1">
        <f>(S7*L4)+(T7*L5)+(U7*L6)</f>
        <v>0.10000000000000002</v>
      </c>
      <c r="Y7" s="176"/>
      <c r="Z7" s="16" t="s">
        <v>36</v>
      </c>
      <c r="AA7" s="16" t="s">
        <v>44</v>
      </c>
      <c r="AB7" s="16">
        <v>1</v>
      </c>
      <c r="AC7" s="16">
        <f>AB7*AB5</f>
        <v>0.5</v>
      </c>
      <c r="AD7" s="4"/>
      <c r="AE7" s="11" t="s">
        <v>20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4"/>
      <c r="AL7" s="11" t="s">
        <v>20</v>
      </c>
      <c r="AM7" s="1">
        <f>(AF7*AC6)+(AG7*AC7)+(AH7*AC8)+(AI7*AC10)+(AJ7*AC11)</f>
        <v>0</v>
      </c>
      <c r="AN7" s="176"/>
      <c r="AO7" s="16" t="s">
        <v>58</v>
      </c>
      <c r="AP7" s="16" t="s">
        <v>44</v>
      </c>
      <c r="AQ7" s="16">
        <v>1</v>
      </c>
      <c r="AR7" s="16">
        <f>AQ7*AQ5</f>
        <v>0.5</v>
      </c>
      <c r="AS7" s="4"/>
      <c r="AT7" s="11" t="s">
        <v>20</v>
      </c>
      <c r="AU7" s="1">
        <f>AR9</f>
        <v>0.33333333333333331</v>
      </c>
      <c r="AV7" s="36"/>
      <c r="AW7" s="42" t="s">
        <v>17</v>
      </c>
      <c r="AX7" s="42">
        <f>X5+AM5+AU5</f>
        <v>0.66666666666666674</v>
      </c>
      <c r="AY7" s="50"/>
    </row>
    <row r="8" spans="1:51" ht="45">
      <c r="A8" s="258"/>
      <c r="B8" s="54"/>
      <c r="C8" s="54"/>
      <c r="D8" s="54"/>
      <c r="E8" s="54"/>
      <c r="F8" s="54"/>
      <c r="G8" s="54"/>
      <c r="H8" s="54"/>
      <c r="I8" s="54"/>
      <c r="J8" s="54"/>
      <c r="M8" s="47"/>
      <c r="N8" s="94"/>
      <c r="O8" s="58" t="s">
        <v>23</v>
      </c>
      <c r="P8" s="56" t="s">
        <v>83</v>
      </c>
      <c r="Q8" s="4"/>
      <c r="R8" s="11" t="s">
        <v>21</v>
      </c>
      <c r="S8" s="9">
        <v>0</v>
      </c>
      <c r="T8" s="9">
        <v>-0.5</v>
      </c>
      <c r="U8" s="9">
        <v>0</v>
      </c>
      <c r="V8" s="19"/>
      <c r="W8" s="11" t="s">
        <v>21</v>
      </c>
      <c r="X8" s="1">
        <f>(S8*L4)+(T8*L5)+(U8*L6)</f>
        <v>-0.10000000000000002</v>
      </c>
      <c r="Y8" s="176"/>
      <c r="Z8" s="16" t="s">
        <v>37</v>
      </c>
      <c r="AA8" s="16" t="s">
        <v>44</v>
      </c>
      <c r="AB8" s="16">
        <v>1</v>
      </c>
      <c r="AC8" s="16">
        <f>AB8*AB5</f>
        <v>0.5</v>
      </c>
      <c r="AD8" s="4"/>
      <c r="AE8" s="11" t="s">
        <v>21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4"/>
      <c r="AL8" s="11" t="s">
        <v>21</v>
      </c>
      <c r="AM8" s="1">
        <f>(AF8*AC6)+(AG8*AC7)+(AH8*AC8)+(AI8*AC10)+(AJ8*AC11)</f>
        <v>0</v>
      </c>
      <c r="AN8" s="176"/>
      <c r="AO8" s="15" t="s">
        <v>30</v>
      </c>
      <c r="AP8" s="15">
        <v>2</v>
      </c>
      <c r="AQ8" s="15">
        <f>1/(1+AP8)</f>
        <v>0.33333333333333331</v>
      </c>
      <c r="AR8" s="15"/>
      <c r="AS8" s="4"/>
      <c r="AT8" s="11" t="s">
        <v>21</v>
      </c>
      <c r="AU8" s="1">
        <f>AR10</f>
        <v>0.33333333333333331</v>
      </c>
      <c r="AV8" s="36"/>
      <c r="AW8" s="42" t="s">
        <v>18</v>
      </c>
      <c r="AX8" s="42">
        <f>X6+AM6++AU6</f>
        <v>0.73333333333333328</v>
      </c>
      <c r="AY8" s="50"/>
    </row>
    <row r="9" spans="1:51" ht="30">
      <c r="A9" s="258"/>
      <c r="B9" s="108" t="s">
        <v>6</v>
      </c>
      <c r="C9" s="35">
        <v>3</v>
      </c>
      <c r="D9" s="4"/>
      <c r="E9" s="4"/>
      <c r="F9" s="4"/>
      <c r="G9" s="4"/>
      <c r="H9" s="4"/>
      <c r="I9" s="4"/>
      <c r="J9" s="4"/>
      <c r="M9" s="4"/>
      <c r="N9" s="94"/>
      <c r="O9" s="58" t="s">
        <v>24</v>
      </c>
      <c r="P9" s="56" t="s">
        <v>84</v>
      </c>
      <c r="Q9" s="4"/>
      <c r="R9" s="11" t="s">
        <v>23</v>
      </c>
      <c r="S9" s="9">
        <v>1</v>
      </c>
      <c r="T9" s="9">
        <v>0</v>
      </c>
      <c r="U9" s="9">
        <v>-0.5</v>
      </c>
      <c r="V9" s="19"/>
      <c r="W9" s="11" t="s">
        <v>23</v>
      </c>
      <c r="X9" s="1">
        <f>(S9*L4)+(T9*L5)+(U9*L6)</f>
        <v>0.50000000000000011</v>
      </c>
      <c r="Y9" s="176"/>
      <c r="Z9" s="31" t="s">
        <v>96</v>
      </c>
      <c r="AA9" s="31">
        <v>2</v>
      </c>
      <c r="AB9" s="31">
        <f>1/(1+AA9)</f>
        <v>0.33333333333333331</v>
      </c>
      <c r="AC9" s="31"/>
      <c r="AD9" s="4"/>
      <c r="AE9" s="11" t="s">
        <v>23</v>
      </c>
      <c r="AF9" s="28">
        <v>0</v>
      </c>
      <c r="AG9" s="28">
        <v>-1</v>
      </c>
      <c r="AH9" s="28">
        <v>0</v>
      </c>
      <c r="AI9" s="28">
        <v>-1</v>
      </c>
      <c r="AJ9" s="28">
        <v>0</v>
      </c>
      <c r="AK9" s="4"/>
      <c r="AL9" s="11" t="s">
        <v>23</v>
      </c>
      <c r="AM9" s="1">
        <f>(AC6*AF9)+(AG9*AC7)+(AC8*AH9)+(AI9*AC10)+(AC11*AJ9)</f>
        <v>-0.83333333333333326</v>
      </c>
      <c r="AN9" s="176"/>
      <c r="AO9" s="16" t="s">
        <v>59</v>
      </c>
      <c r="AP9" s="16" t="s">
        <v>44</v>
      </c>
      <c r="AQ9" s="16">
        <v>1</v>
      </c>
      <c r="AR9" s="16">
        <f>AQ9*AQ8</f>
        <v>0.33333333333333331</v>
      </c>
      <c r="AS9" s="4"/>
      <c r="AT9" s="11" t="s">
        <v>23</v>
      </c>
      <c r="AU9" s="1">
        <f>AR12</f>
        <v>0.25</v>
      </c>
      <c r="AV9" s="36"/>
      <c r="AW9" s="41" t="s">
        <v>19</v>
      </c>
      <c r="AX9" s="41">
        <v>0</v>
      </c>
      <c r="AY9" s="50"/>
    </row>
    <row r="10" spans="1:51">
      <c r="A10" s="258"/>
      <c r="B10" s="53"/>
      <c r="C10" s="53"/>
      <c r="D10" s="53"/>
      <c r="E10" s="53"/>
      <c r="F10" s="53"/>
      <c r="G10" s="53"/>
      <c r="H10" s="53"/>
      <c r="I10" s="53"/>
      <c r="J10" s="53"/>
      <c r="M10" s="26"/>
      <c r="N10" s="94"/>
      <c r="O10" s="4"/>
      <c r="P10" s="4"/>
      <c r="Q10" s="4"/>
      <c r="R10" s="11" t="s">
        <v>24</v>
      </c>
      <c r="S10" s="9">
        <v>-0.5</v>
      </c>
      <c r="T10" s="9">
        <v>0</v>
      </c>
      <c r="U10" s="9">
        <v>1</v>
      </c>
      <c r="V10" s="19"/>
      <c r="W10" s="11" t="s">
        <v>24</v>
      </c>
      <c r="X10" s="1">
        <f>(S10*L4)+(T10*67)+(U10*L6)</f>
        <v>-0.1</v>
      </c>
      <c r="Y10" s="176"/>
      <c r="Z10" s="16" t="s">
        <v>97</v>
      </c>
      <c r="AA10" s="16" t="s">
        <v>44</v>
      </c>
      <c r="AB10" s="16">
        <v>1</v>
      </c>
      <c r="AC10" s="16">
        <f>AB10*AB9</f>
        <v>0.33333333333333331</v>
      </c>
      <c r="AD10" s="4"/>
      <c r="AE10" s="11" t="s">
        <v>24</v>
      </c>
      <c r="AF10" s="28">
        <v>0</v>
      </c>
      <c r="AG10" s="28">
        <v>1</v>
      </c>
      <c r="AH10" s="28">
        <v>0</v>
      </c>
      <c r="AI10" s="28">
        <v>1</v>
      </c>
      <c r="AJ10" s="28">
        <v>0</v>
      </c>
      <c r="AK10" s="4"/>
      <c r="AL10" s="11" t="s">
        <v>24</v>
      </c>
      <c r="AM10" s="1">
        <f>(AC6*AF10)+(AC7*AG10)+(AC8*AH10)+(AI10*AC10)+(AC11*AJ10)</f>
        <v>0.83333333333333326</v>
      </c>
      <c r="AN10" s="176"/>
      <c r="AO10" s="16" t="s">
        <v>60</v>
      </c>
      <c r="AP10" s="16" t="s">
        <v>44</v>
      </c>
      <c r="AQ10" s="16">
        <v>1</v>
      </c>
      <c r="AR10" s="16">
        <f>AQ10*AQ8</f>
        <v>0.33333333333333331</v>
      </c>
      <c r="AS10" s="4"/>
      <c r="AT10" s="11" t="s">
        <v>24</v>
      </c>
      <c r="AU10" s="1">
        <f>AR13</f>
        <v>0.25</v>
      </c>
      <c r="AV10" s="36"/>
      <c r="AW10" s="42" t="s">
        <v>20</v>
      </c>
      <c r="AX10" s="42">
        <f>X7+AM7+AU7</f>
        <v>0.43333333333333335</v>
      </c>
      <c r="AY10" s="50"/>
    </row>
    <row r="11" spans="1:51">
      <c r="A11" s="258"/>
      <c r="B11" s="183" t="s">
        <v>14</v>
      </c>
      <c r="C11" s="183"/>
      <c r="D11" s="4"/>
      <c r="E11" s="35" t="s">
        <v>38</v>
      </c>
      <c r="F11" s="35" t="s">
        <v>39</v>
      </c>
      <c r="G11" s="35" t="s">
        <v>40</v>
      </c>
      <c r="H11" s="10" t="s">
        <v>41</v>
      </c>
      <c r="I11" s="10" t="s">
        <v>42</v>
      </c>
      <c r="J11" s="4"/>
      <c r="M11" s="4"/>
      <c r="N11" s="94"/>
      <c r="O11" s="156" t="s">
        <v>112</v>
      </c>
      <c r="P11" s="157"/>
      <c r="Q11" s="4"/>
      <c r="R11" s="33"/>
      <c r="S11" s="25"/>
      <c r="T11" s="25"/>
      <c r="U11" s="25"/>
      <c r="V11" s="30"/>
      <c r="W11" s="29"/>
      <c r="X11" s="29"/>
      <c r="Y11" s="176"/>
      <c r="Z11" s="16" t="s">
        <v>98</v>
      </c>
      <c r="AA11" s="16" t="s">
        <v>44</v>
      </c>
      <c r="AB11" s="16">
        <v>1</v>
      </c>
      <c r="AC11" s="16">
        <f>AB11*AB9</f>
        <v>0.33333333333333331</v>
      </c>
      <c r="AD11" s="4"/>
      <c r="AE11" s="29"/>
      <c r="AF11" s="25"/>
      <c r="AG11" s="25"/>
      <c r="AH11" s="25"/>
      <c r="AI11" s="25"/>
      <c r="AJ11" s="25"/>
      <c r="AK11" s="4"/>
      <c r="AL11" s="29"/>
      <c r="AM11" s="29"/>
      <c r="AN11" s="176"/>
      <c r="AO11" s="15" t="s">
        <v>31</v>
      </c>
      <c r="AP11" s="15">
        <v>3</v>
      </c>
      <c r="AQ11" s="15">
        <f>1/(1+AP11)</f>
        <v>0.25</v>
      </c>
      <c r="AR11" s="15"/>
      <c r="AS11" s="4"/>
      <c r="AT11" s="29"/>
      <c r="AU11" s="29"/>
      <c r="AV11" s="46"/>
      <c r="AW11" s="42" t="s">
        <v>21</v>
      </c>
      <c r="AX11" s="42">
        <f>X8+AM8+AU8</f>
        <v>0.23333333333333328</v>
      </c>
      <c r="AY11" s="50"/>
    </row>
    <row r="12" spans="1:51" ht="30">
      <c r="A12" s="258"/>
      <c r="B12" s="108" t="s">
        <v>7</v>
      </c>
      <c r="C12" s="76">
        <f>SUM(L4*C7,L5*D7,L6*E7)</f>
        <v>3</v>
      </c>
      <c r="D12" s="4"/>
      <c r="E12" s="35">
        <v>1</v>
      </c>
      <c r="F12" s="35">
        <v>3</v>
      </c>
      <c r="G12" s="35">
        <v>5</v>
      </c>
      <c r="H12" s="35">
        <v>7</v>
      </c>
      <c r="I12" s="35">
        <v>9</v>
      </c>
      <c r="J12" s="4"/>
      <c r="M12" s="4"/>
      <c r="N12" s="94"/>
      <c r="O12" s="57" t="s">
        <v>99</v>
      </c>
      <c r="P12" s="56" t="s">
        <v>102</v>
      </c>
      <c r="Q12" s="4"/>
      <c r="R12" s="33"/>
      <c r="S12" s="25"/>
      <c r="T12" s="25"/>
      <c r="U12" s="25"/>
      <c r="V12" s="30"/>
      <c r="W12" s="29"/>
      <c r="X12" s="29"/>
      <c r="Y12" s="176"/>
      <c r="Z12" s="30"/>
      <c r="AA12" s="30"/>
      <c r="AB12" s="30"/>
      <c r="AC12" s="30"/>
      <c r="AD12" s="4"/>
      <c r="AE12" s="29"/>
      <c r="AF12" s="25"/>
      <c r="AG12" s="25"/>
      <c r="AH12" s="25"/>
      <c r="AI12" s="25"/>
      <c r="AJ12" s="25"/>
      <c r="AK12" s="4"/>
      <c r="AL12" s="156" t="s">
        <v>115</v>
      </c>
      <c r="AM12" s="157"/>
      <c r="AN12" s="176"/>
      <c r="AO12" s="16" t="s">
        <v>61</v>
      </c>
      <c r="AP12" s="16" t="s">
        <v>44</v>
      </c>
      <c r="AQ12" s="16">
        <v>1</v>
      </c>
      <c r="AR12" s="16">
        <f>AQ12*AQ11</f>
        <v>0.25</v>
      </c>
      <c r="AS12" s="4"/>
      <c r="AT12" s="29"/>
      <c r="AU12" s="29"/>
      <c r="AV12" s="46"/>
      <c r="AW12" s="41" t="s">
        <v>22</v>
      </c>
      <c r="AX12" s="41">
        <v>0</v>
      </c>
      <c r="AY12" s="50"/>
    </row>
    <row r="13" spans="1:51" ht="30">
      <c r="A13" s="258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26"/>
      <c r="N13" s="94"/>
      <c r="O13" s="57" t="s">
        <v>100</v>
      </c>
      <c r="P13" s="56" t="s">
        <v>103</v>
      </c>
      <c r="Q13" s="4"/>
      <c r="R13" s="4"/>
      <c r="S13" s="18"/>
      <c r="T13" s="18"/>
      <c r="U13" s="18"/>
      <c r="V13" s="19"/>
      <c r="W13" s="4"/>
      <c r="X13" s="4"/>
      <c r="Y13" s="176"/>
      <c r="Z13" s="30"/>
      <c r="AA13" s="30"/>
      <c r="AB13" s="30"/>
      <c r="AC13" s="30"/>
      <c r="AD13" s="4"/>
      <c r="AE13" s="29"/>
      <c r="AF13" s="25"/>
      <c r="AG13" s="25"/>
      <c r="AH13" s="25"/>
      <c r="AI13" s="25"/>
      <c r="AJ13" s="25"/>
      <c r="AK13" s="4"/>
      <c r="AL13" s="58" t="s">
        <v>34</v>
      </c>
      <c r="AM13" s="56" t="s">
        <v>87</v>
      </c>
      <c r="AN13" s="176"/>
      <c r="AO13" s="16" t="s">
        <v>62</v>
      </c>
      <c r="AP13" s="16" t="s">
        <v>44</v>
      </c>
      <c r="AQ13" s="16">
        <v>1</v>
      </c>
      <c r="AR13" s="16">
        <f>AQ13*AQ11</f>
        <v>0.25</v>
      </c>
      <c r="AS13" s="4"/>
      <c r="AT13" s="29"/>
      <c r="AU13" s="29"/>
      <c r="AV13" s="46"/>
      <c r="AW13" s="42" t="s">
        <v>23</v>
      </c>
      <c r="AX13" s="42">
        <f>X9+AM9+AU9</f>
        <v>-8.3333333333333148E-2</v>
      </c>
      <c r="AY13" s="50"/>
    </row>
    <row r="14" spans="1:51" ht="30">
      <c r="A14" s="258"/>
      <c r="B14" s="185" t="s">
        <v>11</v>
      </c>
      <c r="C14" s="186"/>
      <c r="D14" s="6" t="s">
        <v>12</v>
      </c>
      <c r="E14" s="6">
        <v>1</v>
      </c>
      <c r="F14" s="6">
        <v>2</v>
      </c>
      <c r="G14" s="6">
        <v>3</v>
      </c>
      <c r="H14" s="6">
        <v>4</v>
      </c>
      <c r="I14" s="6">
        <v>5</v>
      </c>
      <c r="J14" s="6">
        <v>6</v>
      </c>
      <c r="K14" s="6">
        <v>7</v>
      </c>
      <c r="L14" s="6">
        <v>9</v>
      </c>
      <c r="M14" s="6">
        <v>10</v>
      </c>
      <c r="N14" s="94"/>
      <c r="O14" s="57" t="s">
        <v>101</v>
      </c>
      <c r="P14" s="56" t="s">
        <v>104</v>
      </c>
      <c r="Q14" s="4"/>
      <c r="R14" s="4"/>
      <c r="S14" s="18"/>
      <c r="T14" s="18"/>
      <c r="U14" s="18"/>
      <c r="V14" s="4"/>
      <c r="W14" s="4"/>
      <c r="X14" s="4"/>
      <c r="Y14" s="176"/>
      <c r="AB14" s="30"/>
      <c r="AC14" s="30"/>
      <c r="AD14" s="4"/>
      <c r="AE14" s="29"/>
      <c r="AF14" s="25"/>
      <c r="AG14" s="25"/>
      <c r="AH14" s="25"/>
      <c r="AI14" s="25"/>
      <c r="AJ14" s="25"/>
      <c r="AK14" s="4"/>
      <c r="AL14" s="109" t="s">
        <v>35</v>
      </c>
      <c r="AM14" s="84" t="s">
        <v>88</v>
      </c>
      <c r="AN14" s="176"/>
      <c r="AO14" s="19"/>
      <c r="AP14" s="19"/>
      <c r="AQ14" s="19"/>
      <c r="AR14" s="19"/>
      <c r="AS14" s="4"/>
      <c r="AT14" s="29"/>
      <c r="AU14" s="29"/>
      <c r="AV14" s="46"/>
      <c r="AW14" s="42" t="s">
        <v>24</v>
      </c>
      <c r="AX14" s="42">
        <f>X10+AM10+AU10</f>
        <v>0.98333333333333328</v>
      </c>
      <c r="AY14" s="50"/>
    </row>
    <row r="15" spans="1:51">
      <c r="A15" s="258"/>
      <c r="B15" s="187"/>
      <c r="C15" s="188"/>
      <c r="D15" s="6" t="s">
        <v>13</v>
      </c>
      <c r="E15" s="35">
        <v>0</v>
      </c>
      <c r="F15" s="35">
        <v>0</v>
      </c>
      <c r="G15" s="35">
        <v>0.57999999999999996</v>
      </c>
      <c r="H15" s="35">
        <v>0.9</v>
      </c>
      <c r="I15" s="35">
        <v>1.1200000000000001</v>
      </c>
      <c r="J15" s="35">
        <v>1.24</v>
      </c>
      <c r="K15" s="35">
        <v>1.32</v>
      </c>
      <c r="L15" s="35">
        <v>1.46</v>
      </c>
      <c r="M15" s="35">
        <v>1.49</v>
      </c>
      <c r="N15" s="94"/>
      <c r="Q15" s="4"/>
      <c r="R15" s="4"/>
      <c r="S15" s="18"/>
      <c r="T15" s="18"/>
      <c r="U15" s="18"/>
      <c r="V15" s="4"/>
      <c r="W15" s="4"/>
      <c r="X15" s="4"/>
      <c r="Y15" s="176"/>
      <c r="AB15" s="30"/>
      <c r="AC15" s="30"/>
      <c r="AD15" s="4"/>
      <c r="AE15" s="29"/>
      <c r="AF15" s="25"/>
      <c r="AG15" s="25"/>
      <c r="AH15" s="25"/>
      <c r="AI15" s="25"/>
      <c r="AJ15" s="25"/>
      <c r="AK15" s="4"/>
      <c r="AL15" s="109" t="s">
        <v>36</v>
      </c>
      <c r="AM15" s="84" t="s">
        <v>89</v>
      </c>
      <c r="AN15" s="176"/>
      <c r="AO15" s="30"/>
      <c r="AP15" s="30"/>
      <c r="AQ15" s="30"/>
      <c r="AR15" s="30"/>
      <c r="AS15" s="4"/>
      <c r="AT15" s="29"/>
      <c r="AU15" s="29"/>
      <c r="AV15" s="46"/>
      <c r="AW15" s="41" t="s">
        <v>25</v>
      </c>
      <c r="AX15" s="41">
        <v>0</v>
      </c>
      <c r="AY15" s="50"/>
    </row>
    <row r="16" spans="1:51">
      <c r="A16" s="258"/>
      <c r="B16" s="189" t="s">
        <v>9</v>
      </c>
      <c r="C16" s="190"/>
      <c r="D16" s="7">
        <v>0.57999999999999996</v>
      </c>
      <c r="E16" s="191"/>
      <c r="F16" s="192"/>
      <c r="G16" s="192"/>
      <c r="H16" s="192"/>
      <c r="I16" s="192"/>
      <c r="J16" s="192"/>
      <c r="K16" s="48"/>
      <c r="L16" s="48"/>
      <c r="M16" s="48"/>
      <c r="N16" s="94"/>
      <c r="Q16" s="4"/>
      <c r="R16" s="4"/>
      <c r="S16" s="18"/>
      <c r="T16" s="18"/>
      <c r="U16" s="18"/>
      <c r="V16" s="4"/>
      <c r="W16" s="4"/>
      <c r="X16" s="4"/>
      <c r="Y16" s="17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109" t="s">
        <v>37</v>
      </c>
      <c r="AM16" s="84" t="s">
        <v>90</v>
      </c>
      <c r="AN16" s="176"/>
      <c r="AO16" s="156" t="s">
        <v>113</v>
      </c>
      <c r="AP16" s="157"/>
      <c r="AQ16" s="4"/>
      <c r="AR16" s="4"/>
      <c r="AS16" s="4"/>
      <c r="AT16" s="4"/>
      <c r="AU16" s="4"/>
      <c r="AV16" s="46"/>
      <c r="AW16" s="4"/>
      <c r="AX16" s="4"/>
      <c r="AY16" s="50"/>
    </row>
    <row r="17" spans="1:51" ht="30">
      <c r="A17" s="258"/>
      <c r="B17" s="52"/>
      <c r="C17" s="52"/>
      <c r="D17" s="52"/>
      <c r="E17" s="52"/>
      <c r="H17" s="52"/>
      <c r="I17" s="52"/>
      <c r="J17" s="52"/>
      <c r="K17" s="52"/>
      <c r="L17" s="52"/>
      <c r="M17" s="47"/>
      <c r="N17" s="94"/>
      <c r="Q17" s="4"/>
      <c r="R17" s="4"/>
      <c r="S17" s="18"/>
      <c r="T17" s="18"/>
      <c r="U17" s="18"/>
      <c r="V17" s="4"/>
      <c r="W17" s="4"/>
      <c r="X17" s="4"/>
      <c r="Y17" s="176"/>
      <c r="Z17" s="4"/>
      <c r="AC17" s="4"/>
      <c r="AD17" s="4"/>
      <c r="AE17" s="4"/>
      <c r="AF17" s="4"/>
      <c r="AG17" s="4"/>
      <c r="AH17" s="4"/>
      <c r="AI17" s="4"/>
      <c r="AJ17" s="4"/>
      <c r="AK17" s="4"/>
      <c r="AL17" s="58" t="s">
        <v>96</v>
      </c>
      <c r="AM17" s="56" t="s">
        <v>91</v>
      </c>
      <c r="AN17" s="176"/>
      <c r="AO17" s="44" t="s">
        <v>29</v>
      </c>
      <c r="AP17" s="44" t="s">
        <v>76</v>
      </c>
      <c r="AQ17" s="4"/>
      <c r="AR17" s="4"/>
      <c r="AS17" s="4"/>
      <c r="AT17" s="4"/>
      <c r="AU17" s="4"/>
      <c r="AV17" s="46"/>
      <c r="AW17" s="4"/>
      <c r="AX17" s="4"/>
      <c r="AY17" s="50"/>
    </row>
    <row r="18" spans="1:51" ht="30">
      <c r="A18" s="258"/>
      <c r="B18" s="161" t="s">
        <v>15</v>
      </c>
      <c r="C18" s="161"/>
      <c r="D18" s="161"/>
      <c r="E18" s="4"/>
      <c r="H18" s="4"/>
      <c r="I18" s="4"/>
      <c r="J18" s="4"/>
      <c r="K18" s="4"/>
      <c r="L18" s="4"/>
      <c r="M18" s="4"/>
      <c r="N18" s="94"/>
      <c r="Q18" s="4"/>
      <c r="R18" s="4"/>
      <c r="S18" s="18"/>
      <c r="T18" s="18"/>
      <c r="U18" s="18"/>
      <c r="V18" s="4"/>
      <c r="W18" s="4"/>
      <c r="X18" s="4"/>
      <c r="Y18" s="176"/>
      <c r="Z18" s="227" t="s">
        <v>182</v>
      </c>
      <c r="AA18" s="228"/>
      <c r="AC18" s="4"/>
      <c r="AD18" s="4"/>
      <c r="AE18" s="4"/>
      <c r="AF18" s="4"/>
      <c r="AG18" s="4"/>
      <c r="AH18" s="4"/>
      <c r="AI18" s="4"/>
      <c r="AJ18" s="4"/>
      <c r="AK18" s="4"/>
      <c r="AL18" s="109" t="s">
        <v>97</v>
      </c>
      <c r="AM18" s="84" t="s">
        <v>92</v>
      </c>
      <c r="AN18" s="176"/>
      <c r="AO18" s="44" t="s">
        <v>30</v>
      </c>
      <c r="AP18" s="44" t="s">
        <v>79</v>
      </c>
      <c r="AQ18" s="4"/>
      <c r="AR18" s="4"/>
      <c r="AS18" s="4"/>
      <c r="AT18" s="4"/>
      <c r="AU18" s="4"/>
      <c r="AV18" s="46"/>
      <c r="AW18" s="4"/>
      <c r="AX18" s="4"/>
      <c r="AY18" s="50"/>
    </row>
    <row r="19" spans="1:51" ht="30">
      <c r="A19" s="258"/>
      <c r="B19" s="5" t="s">
        <v>10</v>
      </c>
      <c r="C19" s="8">
        <f>(C12-3)/3</f>
        <v>0</v>
      </c>
      <c r="D19" s="77">
        <f>C19*100</f>
        <v>0</v>
      </c>
      <c r="E19" s="4"/>
      <c r="H19" s="4"/>
      <c r="I19" s="4"/>
      <c r="J19" s="4"/>
      <c r="K19" s="4"/>
      <c r="L19" s="4"/>
      <c r="M19" s="4"/>
      <c r="N19" s="94"/>
      <c r="Q19" s="4"/>
      <c r="R19" s="4"/>
      <c r="S19" s="18"/>
      <c r="T19" s="18"/>
      <c r="U19" s="18"/>
      <c r="V19" s="4"/>
      <c r="W19" s="4"/>
      <c r="X19" s="4"/>
      <c r="Y19" s="176"/>
      <c r="Z19" s="225" t="s">
        <v>208</v>
      </c>
      <c r="AA19" s="226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109" t="s">
        <v>98</v>
      </c>
      <c r="AM19" s="84" t="s">
        <v>93</v>
      </c>
      <c r="AN19" s="176"/>
      <c r="AO19" s="44" t="s">
        <v>31</v>
      </c>
      <c r="AP19" s="44" t="s">
        <v>82</v>
      </c>
      <c r="AQ19" s="4"/>
      <c r="AR19" s="4"/>
      <c r="AS19" s="4"/>
      <c r="AT19" s="4"/>
      <c r="AU19" s="4"/>
      <c r="AV19" s="46"/>
      <c r="AW19" s="4"/>
      <c r="AX19" s="4"/>
      <c r="AY19" s="50"/>
    </row>
    <row r="20" spans="1:51">
      <c r="A20" s="259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06"/>
      <c r="N20" s="49"/>
      <c r="O20" s="106"/>
      <c r="P20" s="106"/>
      <c r="Q20" s="106"/>
      <c r="R20" s="106"/>
      <c r="S20" s="79"/>
      <c r="T20" s="79"/>
      <c r="U20" s="79"/>
      <c r="V20" s="106"/>
      <c r="W20" s="106"/>
      <c r="X20" s="106"/>
      <c r="Y20" s="177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51"/>
    </row>
    <row r="22" spans="1:51" ht="20">
      <c r="A22" s="257"/>
      <c r="B22" s="168" t="s">
        <v>140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9"/>
    </row>
    <row r="23" spans="1:51" ht="20">
      <c r="A23" s="258"/>
      <c r="B23" s="35" t="s">
        <v>0</v>
      </c>
      <c r="C23" s="35" t="s">
        <v>1</v>
      </c>
      <c r="D23" s="35" t="s">
        <v>2</v>
      </c>
      <c r="E23" s="35" t="s">
        <v>3</v>
      </c>
      <c r="F23" s="170" t="s">
        <v>8</v>
      </c>
      <c r="G23" s="35" t="s">
        <v>0</v>
      </c>
      <c r="H23" s="35" t="s">
        <v>1</v>
      </c>
      <c r="I23" s="35" t="s">
        <v>2</v>
      </c>
      <c r="J23" s="35" t="s">
        <v>3</v>
      </c>
      <c r="K23" s="35" t="s">
        <v>4</v>
      </c>
      <c r="L23" s="10" t="s">
        <v>5</v>
      </c>
      <c r="M23" s="23"/>
      <c r="N23" s="94"/>
      <c r="O23" s="156" t="s">
        <v>114</v>
      </c>
      <c r="P23" s="157"/>
      <c r="Q23" s="3"/>
      <c r="R23" s="171" t="s">
        <v>46</v>
      </c>
      <c r="S23" s="172"/>
      <c r="T23" s="172"/>
      <c r="U23" s="173"/>
      <c r="V23" s="3"/>
      <c r="W23" s="174" t="s">
        <v>52</v>
      </c>
      <c r="X23" s="175"/>
      <c r="Y23" s="176"/>
      <c r="Z23" s="178" t="s">
        <v>48</v>
      </c>
      <c r="AA23" s="179"/>
      <c r="AB23" s="179"/>
      <c r="AC23" s="180"/>
      <c r="AD23" s="3"/>
      <c r="AE23" s="178" t="s">
        <v>54</v>
      </c>
      <c r="AF23" s="179"/>
      <c r="AG23" s="179"/>
      <c r="AH23" s="179"/>
      <c r="AI23" s="179"/>
      <c r="AJ23" s="180"/>
      <c r="AK23" s="3"/>
      <c r="AL23" s="174" t="s">
        <v>55</v>
      </c>
      <c r="AM23" s="175"/>
      <c r="AN23" s="176"/>
      <c r="AO23" s="178" t="s">
        <v>49</v>
      </c>
      <c r="AP23" s="179"/>
      <c r="AQ23" s="179"/>
      <c r="AR23" s="180"/>
      <c r="AS23" s="4"/>
      <c r="AT23" s="174" t="s">
        <v>51</v>
      </c>
      <c r="AU23" s="175"/>
      <c r="AV23" s="36"/>
      <c r="AW23" s="174" t="s">
        <v>27</v>
      </c>
      <c r="AX23" s="175"/>
      <c r="AY23" s="50"/>
    </row>
    <row r="24" spans="1:51" ht="30">
      <c r="A24" s="258"/>
      <c r="B24" s="35" t="s">
        <v>1</v>
      </c>
      <c r="C24" s="2">
        <v>1</v>
      </c>
      <c r="D24" s="37">
        <v>5</v>
      </c>
      <c r="E24" s="37">
        <v>3</v>
      </c>
      <c r="F24" s="170"/>
      <c r="G24" s="35" t="s">
        <v>1</v>
      </c>
      <c r="H24" s="38">
        <f>C24/C27</f>
        <v>0.65217391304347827</v>
      </c>
      <c r="I24" s="37">
        <f>D24/D27</f>
        <v>0.55555555555555558</v>
      </c>
      <c r="J24" s="37">
        <f>E24/E27</f>
        <v>0.69230769230769218</v>
      </c>
      <c r="K24" s="37">
        <f>SUM(H24:J24)</f>
        <v>1.9000371609067259</v>
      </c>
      <c r="L24" s="2">
        <f>K24/C29</f>
        <v>0.63334572030224201</v>
      </c>
      <c r="M24" s="24"/>
      <c r="N24" s="94"/>
      <c r="O24" s="58" t="s">
        <v>17</v>
      </c>
      <c r="P24" s="56" t="s">
        <v>78</v>
      </c>
      <c r="Q24" s="18"/>
      <c r="R24" s="17" t="s">
        <v>26</v>
      </c>
      <c r="S24" s="35" t="s">
        <v>1</v>
      </c>
      <c r="T24" s="35" t="s">
        <v>2</v>
      </c>
      <c r="U24" s="35" t="s">
        <v>3</v>
      </c>
      <c r="V24" s="13"/>
      <c r="W24" s="32" t="s">
        <v>26</v>
      </c>
      <c r="X24" s="107" t="s">
        <v>53</v>
      </c>
      <c r="Y24" s="176"/>
      <c r="Z24" s="35" t="s">
        <v>32</v>
      </c>
      <c r="AA24" s="108" t="s">
        <v>47</v>
      </c>
      <c r="AB24" s="178" t="s">
        <v>43</v>
      </c>
      <c r="AC24" s="180"/>
      <c r="AD24" s="4"/>
      <c r="AE24" s="10" t="s">
        <v>26</v>
      </c>
      <c r="AF24" s="35" t="s">
        <v>35</v>
      </c>
      <c r="AG24" s="35" t="s">
        <v>36</v>
      </c>
      <c r="AH24" s="35" t="s">
        <v>37</v>
      </c>
      <c r="AI24" s="35" t="s">
        <v>97</v>
      </c>
      <c r="AJ24" s="35" t="s">
        <v>98</v>
      </c>
      <c r="AK24" s="4"/>
      <c r="AL24" s="10" t="s">
        <v>26</v>
      </c>
      <c r="AM24" s="107" t="s">
        <v>53</v>
      </c>
      <c r="AN24" s="176"/>
      <c r="AO24" s="10" t="s">
        <v>28</v>
      </c>
      <c r="AP24" s="10" t="s">
        <v>47</v>
      </c>
      <c r="AQ24" s="181" t="s">
        <v>43</v>
      </c>
      <c r="AR24" s="182"/>
      <c r="AS24" s="4"/>
      <c r="AT24" s="35" t="s">
        <v>26</v>
      </c>
      <c r="AU24" s="107" t="s">
        <v>53</v>
      </c>
      <c r="AV24" s="36"/>
      <c r="AW24" s="108" t="s">
        <v>26</v>
      </c>
      <c r="AX24" s="108" t="s">
        <v>50</v>
      </c>
      <c r="AY24" s="50"/>
    </row>
    <row r="25" spans="1:51">
      <c r="A25" s="258"/>
      <c r="B25" s="35" t="s">
        <v>2</v>
      </c>
      <c r="C25" s="37">
        <f>1/D24</f>
        <v>0.2</v>
      </c>
      <c r="D25" s="2">
        <v>1</v>
      </c>
      <c r="E25" s="37">
        <f>1/D26</f>
        <v>0.33333333333333331</v>
      </c>
      <c r="F25" s="170"/>
      <c r="G25" s="35" t="s">
        <v>2</v>
      </c>
      <c r="H25" s="37">
        <f>C25/C27</f>
        <v>0.13043478260869568</v>
      </c>
      <c r="I25" s="38">
        <f>D25/D27</f>
        <v>0.1111111111111111</v>
      </c>
      <c r="J25" s="37">
        <f>E25/E27</f>
        <v>7.6923076923076913E-2</v>
      </c>
      <c r="K25" s="37">
        <f>SUM(H25:J25)</f>
        <v>0.31846897064288371</v>
      </c>
      <c r="L25" s="2">
        <f>K25/C29</f>
        <v>0.1061563235476279</v>
      </c>
      <c r="M25" s="24"/>
      <c r="N25" s="94"/>
      <c r="O25" s="58" t="s">
        <v>18</v>
      </c>
      <c r="P25" s="56" t="s">
        <v>77</v>
      </c>
      <c r="Q25" s="18"/>
      <c r="R25" s="11" t="s">
        <v>17</v>
      </c>
      <c r="S25" s="9">
        <v>1</v>
      </c>
      <c r="T25" s="9">
        <v>-0.5</v>
      </c>
      <c r="U25" s="9">
        <v>0</v>
      </c>
      <c r="V25" s="3"/>
      <c r="W25" s="11" t="s">
        <v>17</v>
      </c>
      <c r="X25" s="1">
        <f>(S25*L24)+(T25*L25)+(U25*L26)</f>
        <v>0.58026755852842804</v>
      </c>
      <c r="Y25" s="176"/>
      <c r="Z25" s="15" t="s">
        <v>34</v>
      </c>
      <c r="AA25" s="15">
        <v>1</v>
      </c>
      <c r="AB25" s="15">
        <f>1/(1+AA25)</f>
        <v>0.5</v>
      </c>
      <c r="AC25" s="15"/>
      <c r="AD25" s="4"/>
      <c r="AE25" s="11" t="s">
        <v>17</v>
      </c>
      <c r="AF25" s="28">
        <v>0</v>
      </c>
      <c r="AG25" s="28">
        <v>0</v>
      </c>
      <c r="AH25" s="28">
        <v>0</v>
      </c>
      <c r="AI25" s="28">
        <v>-1</v>
      </c>
      <c r="AJ25" s="28">
        <v>0</v>
      </c>
      <c r="AK25" s="4"/>
      <c r="AL25" s="11" t="s">
        <v>17</v>
      </c>
      <c r="AM25" s="1">
        <f>(AF25*AC26)+(AG25*AC27)+(AC28*AH25)+(AI25*AC30)+(AC31*AJ25)</f>
        <v>-0.33333333333333331</v>
      </c>
      <c r="AN25" s="176"/>
      <c r="AO25" s="15" t="s">
        <v>29</v>
      </c>
      <c r="AP25" s="15">
        <v>1</v>
      </c>
      <c r="AQ25" s="15">
        <f>1/(1+AP25)</f>
        <v>0.5</v>
      </c>
      <c r="AR25" s="15"/>
      <c r="AS25" s="4"/>
      <c r="AT25" s="11" t="s">
        <v>17</v>
      </c>
      <c r="AU25" s="1">
        <f>AR26</f>
        <v>0.5</v>
      </c>
      <c r="AV25" s="36"/>
      <c r="AW25" s="40" t="s">
        <v>63</v>
      </c>
      <c r="AX25" s="40">
        <v>0</v>
      </c>
      <c r="AY25" s="50"/>
    </row>
    <row r="26" spans="1:51" ht="30">
      <c r="A26" s="258"/>
      <c r="B26" s="35" t="s">
        <v>3</v>
      </c>
      <c r="C26" s="37">
        <f>1/E24</f>
        <v>0.33333333333333331</v>
      </c>
      <c r="D26" s="37">
        <v>3</v>
      </c>
      <c r="E26" s="2">
        <v>1</v>
      </c>
      <c r="F26" s="170"/>
      <c r="G26" s="35" t="s">
        <v>3</v>
      </c>
      <c r="H26" s="37">
        <f>C26/C27</f>
        <v>0.21739130434782608</v>
      </c>
      <c r="I26" s="37">
        <f>D26/D27</f>
        <v>0.33333333333333331</v>
      </c>
      <c r="J26" s="38">
        <f>E26/E27</f>
        <v>0.23076923076923073</v>
      </c>
      <c r="K26" s="37">
        <f>SUM(H26:J26)</f>
        <v>0.78149386845039015</v>
      </c>
      <c r="L26" s="2">
        <f>K26/C29</f>
        <v>0.26049795615013005</v>
      </c>
      <c r="M26" s="24"/>
      <c r="N26" s="94"/>
      <c r="O26" s="58" t="s">
        <v>20</v>
      </c>
      <c r="P26" s="56" t="s">
        <v>80</v>
      </c>
      <c r="Q26" s="18"/>
      <c r="R26" s="11" t="s">
        <v>18</v>
      </c>
      <c r="S26" s="9">
        <v>-0.5</v>
      </c>
      <c r="T26" s="9">
        <v>1</v>
      </c>
      <c r="U26" s="9">
        <v>0</v>
      </c>
      <c r="V26" s="19"/>
      <c r="W26" s="11" t="s">
        <v>18</v>
      </c>
      <c r="X26" s="1">
        <f>(S26*L24)+(T26*L25)+(U26*L26)</f>
        <v>-0.21051653660349312</v>
      </c>
      <c r="Y26" s="176"/>
      <c r="Z26" s="16" t="s">
        <v>35</v>
      </c>
      <c r="AA26" s="16" t="s">
        <v>44</v>
      </c>
      <c r="AB26" s="16">
        <v>1</v>
      </c>
      <c r="AC26" s="16">
        <f>AB26*AB25</f>
        <v>0.5</v>
      </c>
      <c r="AD26" s="4"/>
      <c r="AE26" s="11" t="s">
        <v>18</v>
      </c>
      <c r="AF26" s="28">
        <v>0</v>
      </c>
      <c r="AG26" s="28">
        <v>0</v>
      </c>
      <c r="AH26" s="28">
        <v>0</v>
      </c>
      <c r="AI26" s="28">
        <v>1</v>
      </c>
      <c r="AJ26" s="28">
        <v>0</v>
      </c>
      <c r="AK26" s="4"/>
      <c r="AL26" s="11" t="s">
        <v>18</v>
      </c>
      <c r="AM26" s="1">
        <f>(AF26*AC26)+(AG26*AC27)+(AC28*AH26)+(AI26*AC30)+(AC31*AJ26)</f>
        <v>0.33333333333333331</v>
      </c>
      <c r="AN26" s="176"/>
      <c r="AO26" s="16" t="s">
        <v>45</v>
      </c>
      <c r="AP26" s="16" t="s">
        <v>44</v>
      </c>
      <c r="AQ26" s="16">
        <v>1</v>
      </c>
      <c r="AR26" s="16">
        <f>AQ26*AQ25</f>
        <v>0.5</v>
      </c>
      <c r="AS26" s="4"/>
      <c r="AT26" s="11" t="s">
        <v>18</v>
      </c>
      <c r="AU26" s="1">
        <f>AR27</f>
        <v>0.5</v>
      </c>
      <c r="AV26" s="36"/>
      <c r="AW26" s="40" t="s">
        <v>16</v>
      </c>
      <c r="AX26" s="41">
        <v>0</v>
      </c>
      <c r="AY26" s="50"/>
    </row>
    <row r="27" spans="1:51">
      <c r="A27" s="258"/>
      <c r="B27" s="107" t="s">
        <v>4</v>
      </c>
      <c r="C27" s="39">
        <f>SUM(C24:C26)</f>
        <v>1.5333333333333332</v>
      </c>
      <c r="D27" s="39">
        <f>SUM(D24:D26)</f>
        <v>9</v>
      </c>
      <c r="E27" s="39">
        <f>SUM(E24:E26)</f>
        <v>4.3333333333333339</v>
      </c>
      <c r="F27" s="170"/>
      <c r="G27" s="107" t="s">
        <v>4</v>
      </c>
      <c r="H27" s="39">
        <f>SUM(H24:H26)</f>
        <v>1</v>
      </c>
      <c r="I27" s="39">
        <f>SUM(I24:I26)</f>
        <v>1</v>
      </c>
      <c r="J27" s="39">
        <f>SUM(J24:J26)</f>
        <v>0.99999999999999978</v>
      </c>
      <c r="K27" s="39">
        <f>SUM(K24:K26)</f>
        <v>2.9999999999999996</v>
      </c>
      <c r="L27" s="39">
        <f>SUM(L24:L26)</f>
        <v>1</v>
      </c>
      <c r="M27" s="25"/>
      <c r="N27" s="94"/>
      <c r="O27" s="58" t="s">
        <v>21</v>
      </c>
      <c r="P27" s="56" t="s">
        <v>81</v>
      </c>
      <c r="Q27" s="18"/>
      <c r="R27" s="11" t="s">
        <v>20</v>
      </c>
      <c r="S27" s="9">
        <v>0</v>
      </c>
      <c r="T27" s="9">
        <v>0.5</v>
      </c>
      <c r="U27" s="9">
        <v>0</v>
      </c>
      <c r="V27" s="19"/>
      <c r="W27" s="11" t="s">
        <v>20</v>
      </c>
      <c r="X27" s="1">
        <f>(S27*L24)+(T27*L25)+(U27*L26)</f>
        <v>5.3078161773813949E-2</v>
      </c>
      <c r="Y27" s="176"/>
      <c r="Z27" s="16" t="s">
        <v>36</v>
      </c>
      <c r="AA27" s="16" t="s">
        <v>44</v>
      </c>
      <c r="AB27" s="16">
        <v>1</v>
      </c>
      <c r="AC27" s="16">
        <f>AB27*AB25</f>
        <v>0.5</v>
      </c>
      <c r="AD27" s="4"/>
      <c r="AE27" s="11" t="s">
        <v>20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4"/>
      <c r="AL27" s="11" t="s">
        <v>20</v>
      </c>
      <c r="AM27" s="1">
        <f>(AF27*AC26)+(AG27*AC27)+(AH27*AC28)+(AI27*AC30)+(AJ27*AC31)</f>
        <v>0</v>
      </c>
      <c r="AN27" s="176"/>
      <c r="AO27" s="16" t="s">
        <v>58</v>
      </c>
      <c r="AP27" s="16" t="s">
        <v>44</v>
      </c>
      <c r="AQ27" s="16">
        <v>1</v>
      </c>
      <c r="AR27" s="16">
        <f>AQ27*AQ25</f>
        <v>0.5</v>
      </c>
      <c r="AS27" s="4"/>
      <c r="AT27" s="11" t="s">
        <v>20</v>
      </c>
      <c r="AU27" s="1">
        <f>AR29</f>
        <v>0.33333333333333331</v>
      </c>
      <c r="AV27" s="36"/>
      <c r="AW27" s="42" t="s">
        <v>17</v>
      </c>
      <c r="AX27" s="42">
        <f>X25+AM25+AU25</f>
        <v>0.74693422519509478</v>
      </c>
      <c r="AY27" s="50"/>
    </row>
    <row r="28" spans="1:51" ht="45">
      <c r="A28" s="258"/>
      <c r="B28" s="54"/>
      <c r="C28" s="54"/>
      <c r="D28" s="54"/>
      <c r="E28" s="54"/>
      <c r="F28" s="54"/>
      <c r="G28" s="54"/>
      <c r="H28" s="54"/>
      <c r="I28" s="54"/>
      <c r="J28" s="54"/>
      <c r="M28" s="47"/>
      <c r="N28" s="94"/>
      <c r="O28" s="58" t="s">
        <v>23</v>
      </c>
      <c r="P28" s="56" t="s">
        <v>83</v>
      </c>
      <c r="Q28" s="4"/>
      <c r="R28" s="11" t="s">
        <v>21</v>
      </c>
      <c r="S28" s="9">
        <v>0</v>
      </c>
      <c r="T28" s="9">
        <v>-0.5</v>
      </c>
      <c r="U28" s="9">
        <v>0</v>
      </c>
      <c r="V28" s="19"/>
      <c r="W28" s="11" t="s">
        <v>21</v>
      </c>
      <c r="X28" s="1">
        <f>(S28*L24)+(T28*L25)+(U28*L26)</f>
        <v>-5.3078161773813949E-2</v>
      </c>
      <c r="Y28" s="176"/>
      <c r="Z28" s="16" t="s">
        <v>37</v>
      </c>
      <c r="AA28" s="16" t="s">
        <v>44</v>
      </c>
      <c r="AB28" s="16">
        <v>1</v>
      </c>
      <c r="AC28" s="16">
        <f>AB28*AB25</f>
        <v>0.5</v>
      </c>
      <c r="AD28" s="4"/>
      <c r="AE28" s="11" t="s">
        <v>21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4"/>
      <c r="AL28" s="11" t="s">
        <v>21</v>
      </c>
      <c r="AM28" s="1">
        <f>(AF28*AC26)+(AG28*AC27)+(AH28*AC28)+(AI28*AC30)+(AJ28*AC31)</f>
        <v>0</v>
      </c>
      <c r="AN28" s="176"/>
      <c r="AO28" s="15" t="s">
        <v>30</v>
      </c>
      <c r="AP28" s="15">
        <v>2</v>
      </c>
      <c r="AQ28" s="15">
        <f>1/(1+AP28)</f>
        <v>0.33333333333333331</v>
      </c>
      <c r="AR28" s="15"/>
      <c r="AS28" s="4"/>
      <c r="AT28" s="11" t="s">
        <v>21</v>
      </c>
      <c r="AU28" s="1">
        <f>AR30</f>
        <v>0.33333333333333331</v>
      </c>
      <c r="AV28" s="36"/>
      <c r="AW28" s="42" t="s">
        <v>18</v>
      </c>
      <c r="AX28" s="42">
        <f>X26+AM26++AU26</f>
        <v>0.62281679672984014</v>
      </c>
      <c r="AY28" s="50"/>
    </row>
    <row r="29" spans="1:51" ht="30">
      <c r="A29" s="258"/>
      <c r="B29" s="108" t="s">
        <v>6</v>
      </c>
      <c r="C29" s="35">
        <v>3</v>
      </c>
      <c r="D29" s="4"/>
      <c r="E29" s="4"/>
      <c r="F29" s="4"/>
      <c r="G29" s="4"/>
      <c r="H29" s="4"/>
      <c r="I29" s="4"/>
      <c r="J29" s="4"/>
      <c r="M29" s="4"/>
      <c r="N29" s="94"/>
      <c r="O29" s="58" t="s">
        <v>24</v>
      </c>
      <c r="P29" s="56" t="s">
        <v>84</v>
      </c>
      <c r="Q29" s="4"/>
      <c r="R29" s="11" t="s">
        <v>23</v>
      </c>
      <c r="S29" s="9">
        <v>1</v>
      </c>
      <c r="T29" s="9">
        <v>0</v>
      </c>
      <c r="U29" s="9">
        <v>-0.5</v>
      </c>
      <c r="V29" s="19"/>
      <c r="W29" s="11" t="s">
        <v>23</v>
      </c>
      <c r="X29" s="1">
        <f>(S29*L24)+(T29*L25)+(U29*L26)</f>
        <v>0.50309674222717704</v>
      </c>
      <c r="Y29" s="176"/>
      <c r="Z29" s="31" t="s">
        <v>96</v>
      </c>
      <c r="AA29" s="31">
        <v>2</v>
      </c>
      <c r="AB29" s="31">
        <f>1/(1+AA29)</f>
        <v>0.33333333333333331</v>
      </c>
      <c r="AC29" s="31"/>
      <c r="AD29" s="4"/>
      <c r="AE29" s="11" t="s">
        <v>23</v>
      </c>
      <c r="AF29" s="28">
        <v>0</v>
      </c>
      <c r="AG29" s="28">
        <v>-1</v>
      </c>
      <c r="AH29" s="28">
        <v>0</v>
      </c>
      <c r="AI29" s="28">
        <v>-1</v>
      </c>
      <c r="AJ29" s="28">
        <v>0</v>
      </c>
      <c r="AK29" s="4"/>
      <c r="AL29" s="11" t="s">
        <v>23</v>
      </c>
      <c r="AM29" s="1">
        <f>(AC26*AF29)+(AG29*AC27)+(AC28*AH29)+(AI29*AC30)+(AC31*AJ29)</f>
        <v>-0.83333333333333326</v>
      </c>
      <c r="AN29" s="176"/>
      <c r="AO29" s="16" t="s">
        <v>59</v>
      </c>
      <c r="AP29" s="16" t="s">
        <v>44</v>
      </c>
      <c r="AQ29" s="16">
        <v>1</v>
      </c>
      <c r="AR29" s="16">
        <f>AQ29*AQ28</f>
        <v>0.33333333333333331</v>
      </c>
      <c r="AS29" s="4"/>
      <c r="AT29" s="11" t="s">
        <v>23</v>
      </c>
      <c r="AU29" s="1">
        <f>AR32</f>
        <v>0.25</v>
      </c>
      <c r="AV29" s="36"/>
      <c r="AW29" s="41" t="s">
        <v>19</v>
      </c>
      <c r="AX29" s="41">
        <v>0</v>
      </c>
      <c r="AY29" s="50"/>
    </row>
    <row r="30" spans="1:51">
      <c r="A30" s="258"/>
      <c r="B30" s="53"/>
      <c r="C30" s="53"/>
      <c r="D30" s="53"/>
      <c r="E30" s="53"/>
      <c r="F30" s="53"/>
      <c r="G30" s="53"/>
      <c r="H30" s="53"/>
      <c r="I30" s="53"/>
      <c r="J30" s="53"/>
      <c r="M30" s="26"/>
      <c r="N30" s="94"/>
      <c r="O30" s="4"/>
      <c r="P30" s="4"/>
      <c r="Q30" s="4"/>
      <c r="R30" s="11" t="s">
        <v>24</v>
      </c>
      <c r="S30" s="9">
        <v>-0.5</v>
      </c>
      <c r="T30" s="9">
        <v>0</v>
      </c>
      <c r="U30" s="9">
        <v>1</v>
      </c>
      <c r="V30" s="19"/>
      <c r="W30" s="11" t="s">
        <v>24</v>
      </c>
      <c r="X30" s="1">
        <f>(S30*L24)+(T30*67)+(U30*L26)</f>
        <v>-5.6174904000990955E-2</v>
      </c>
      <c r="Y30" s="176"/>
      <c r="Z30" s="16" t="s">
        <v>97</v>
      </c>
      <c r="AA30" s="16" t="s">
        <v>44</v>
      </c>
      <c r="AB30" s="16">
        <v>1</v>
      </c>
      <c r="AC30" s="16">
        <f>AB30*AB29</f>
        <v>0.33333333333333331</v>
      </c>
      <c r="AD30" s="4"/>
      <c r="AE30" s="11" t="s">
        <v>24</v>
      </c>
      <c r="AF30" s="28">
        <v>0</v>
      </c>
      <c r="AG30" s="28">
        <v>1</v>
      </c>
      <c r="AH30" s="28">
        <v>0</v>
      </c>
      <c r="AI30" s="28">
        <v>1</v>
      </c>
      <c r="AJ30" s="28">
        <v>0</v>
      </c>
      <c r="AK30" s="4"/>
      <c r="AL30" s="11" t="s">
        <v>24</v>
      </c>
      <c r="AM30" s="1">
        <f>(AC26*AF30)+(AC27*AG30)+(AC28*AH30)+(AI30*AC30)+(AC31*AJ30)</f>
        <v>0.83333333333333326</v>
      </c>
      <c r="AN30" s="176"/>
      <c r="AO30" s="16" t="s">
        <v>60</v>
      </c>
      <c r="AP30" s="16" t="s">
        <v>44</v>
      </c>
      <c r="AQ30" s="16">
        <v>1</v>
      </c>
      <c r="AR30" s="16">
        <f>AQ30*AQ28</f>
        <v>0.33333333333333331</v>
      </c>
      <c r="AS30" s="4"/>
      <c r="AT30" s="11" t="s">
        <v>24</v>
      </c>
      <c r="AU30" s="1">
        <f>AR33</f>
        <v>0.25</v>
      </c>
      <c r="AV30" s="36"/>
      <c r="AW30" s="42" t="s">
        <v>20</v>
      </c>
      <c r="AX30" s="42">
        <f>X27+AM27+AU27</f>
        <v>0.38641149510714728</v>
      </c>
      <c r="AY30" s="50"/>
    </row>
    <row r="31" spans="1:51">
      <c r="A31" s="258"/>
      <c r="B31" s="183" t="s">
        <v>14</v>
      </c>
      <c r="C31" s="183"/>
      <c r="D31" s="4"/>
      <c r="E31" s="35" t="s">
        <v>38</v>
      </c>
      <c r="F31" s="35" t="s">
        <v>39</v>
      </c>
      <c r="G31" s="35" t="s">
        <v>40</v>
      </c>
      <c r="H31" s="10" t="s">
        <v>41</v>
      </c>
      <c r="I31" s="10" t="s">
        <v>42</v>
      </c>
      <c r="J31" s="4"/>
      <c r="M31" s="4"/>
      <c r="N31" s="94"/>
      <c r="O31" s="156" t="s">
        <v>112</v>
      </c>
      <c r="P31" s="157"/>
      <c r="Q31" s="4"/>
      <c r="R31" s="33"/>
      <c r="S31" s="25"/>
      <c r="T31" s="25"/>
      <c r="U31" s="25"/>
      <c r="V31" s="30"/>
      <c r="W31" s="29"/>
      <c r="X31" s="29"/>
      <c r="Y31" s="176"/>
      <c r="Z31" s="16" t="s">
        <v>98</v>
      </c>
      <c r="AA31" s="16" t="s">
        <v>44</v>
      </c>
      <c r="AB31" s="16">
        <v>1</v>
      </c>
      <c r="AC31" s="16">
        <f>AB31*AB29</f>
        <v>0.33333333333333331</v>
      </c>
      <c r="AD31" s="4"/>
      <c r="AE31" s="29"/>
      <c r="AF31" s="25"/>
      <c r="AG31" s="25"/>
      <c r="AH31" s="25"/>
      <c r="AI31" s="25"/>
      <c r="AJ31" s="25"/>
      <c r="AK31" s="4"/>
      <c r="AL31" s="29"/>
      <c r="AM31" s="29"/>
      <c r="AN31" s="176"/>
      <c r="AO31" s="15" t="s">
        <v>31</v>
      </c>
      <c r="AP31" s="15">
        <v>3</v>
      </c>
      <c r="AQ31" s="15">
        <f>1/(1+AP31)</f>
        <v>0.25</v>
      </c>
      <c r="AR31" s="15"/>
      <c r="AS31" s="4"/>
      <c r="AT31" s="29"/>
      <c r="AU31" s="29"/>
      <c r="AV31" s="46"/>
      <c r="AW31" s="42" t="s">
        <v>21</v>
      </c>
      <c r="AX31" s="42">
        <f>X28+AM28+AU28</f>
        <v>0.28025517155951934</v>
      </c>
      <c r="AY31" s="50"/>
    </row>
    <row r="32" spans="1:51" ht="30">
      <c r="A32" s="258"/>
      <c r="B32" s="108" t="s">
        <v>7</v>
      </c>
      <c r="C32" s="76">
        <f>SUM(L24*C27,L25*D27,L26*E27)</f>
        <v>3.0553614930426525</v>
      </c>
      <c r="D32" s="4"/>
      <c r="E32" s="35">
        <v>1</v>
      </c>
      <c r="F32" s="35">
        <v>3</v>
      </c>
      <c r="G32" s="35">
        <v>5</v>
      </c>
      <c r="H32" s="35">
        <v>7</v>
      </c>
      <c r="I32" s="35">
        <v>9</v>
      </c>
      <c r="J32" s="4"/>
      <c r="M32" s="4"/>
      <c r="N32" s="94"/>
      <c r="O32" s="57" t="s">
        <v>99</v>
      </c>
      <c r="P32" s="56" t="s">
        <v>102</v>
      </c>
      <c r="Q32" s="4"/>
      <c r="R32" s="33"/>
      <c r="S32" s="25"/>
      <c r="T32" s="25"/>
      <c r="U32" s="25"/>
      <c r="V32" s="30"/>
      <c r="W32" s="29"/>
      <c r="X32" s="29"/>
      <c r="Y32" s="176"/>
      <c r="Z32" s="30"/>
      <c r="AA32" s="30"/>
      <c r="AB32" s="30"/>
      <c r="AC32" s="30"/>
      <c r="AD32" s="4"/>
      <c r="AE32" s="29"/>
      <c r="AF32" s="25"/>
      <c r="AG32" s="25"/>
      <c r="AH32" s="25"/>
      <c r="AI32" s="25"/>
      <c r="AJ32" s="25"/>
      <c r="AK32" s="4"/>
      <c r="AL32" s="156" t="s">
        <v>115</v>
      </c>
      <c r="AM32" s="157"/>
      <c r="AN32" s="176"/>
      <c r="AO32" s="16" t="s">
        <v>61</v>
      </c>
      <c r="AP32" s="16" t="s">
        <v>44</v>
      </c>
      <c r="AQ32" s="16">
        <v>1</v>
      </c>
      <c r="AR32" s="16">
        <f>AQ32*AQ31</f>
        <v>0.25</v>
      </c>
      <c r="AS32" s="4"/>
      <c r="AT32" s="29"/>
      <c r="AU32" s="29"/>
      <c r="AV32" s="46"/>
      <c r="AW32" s="41" t="s">
        <v>22</v>
      </c>
      <c r="AX32" s="41">
        <v>0</v>
      </c>
      <c r="AY32" s="50"/>
    </row>
    <row r="33" spans="1:51" ht="30">
      <c r="A33" s="258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26"/>
      <c r="N33" s="94"/>
      <c r="O33" s="57" t="s">
        <v>100</v>
      </c>
      <c r="P33" s="56" t="s">
        <v>103</v>
      </c>
      <c r="Q33" s="4"/>
      <c r="R33" s="4"/>
      <c r="S33" s="18"/>
      <c r="T33" s="18"/>
      <c r="U33" s="18"/>
      <c r="V33" s="19"/>
      <c r="W33" s="4"/>
      <c r="X33" s="4"/>
      <c r="Y33" s="176"/>
      <c r="Z33" s="30"/>
      <c r="AA33" s="30"/>
      <c r="AB33" s="30"/>
      <c r="AC33" s="30"/>
      <c r="AD33" s="4"/>
      <c r="AE33" s="29"/>
      <c r="AF33" s="25"/>
      <c r="AG33" s="25"/>
      <c r="AH33" s="25"/>
      <c r="AI33" s="25"/>
      <c r="AJ33" s="25"/>
      <c r="AK33" s="4"/>
      <c r="AL33" s="58" t="s">
        <v>34</v>
      </c>
      <c r="AM33" s="56" t="s">
        <v>87</v>
      </c>
      <c r="AN33" s="176"/>
      <c r="AO33" s="16" t="s">
        <v>62</v>
      </c>
      <c r="AP33" s="16" t="s">
        <v>44</v>
      </c>
      <c r="AQ33" s="16">
        <v>1</v>
      </c>
      <c r="AR33" s="16">
        <f>AQ33*AQ31</f>
        <v>0.25</v>
      </c>
      <c r="AS33" s="4"/>
      <c r="AT33" s="29"/>
      <c r="AU33" s="29"/>
      <c r="AV33" s="46"/>
      <c r="AW33" s="42" t="s">
        <v>23</v>
      </c>
      <c r="AX33" s="42">
        <f>X29+AM29+AU29</f>
        <v>-8.0236591106156219E-2</v>
      </c>
      <c r="AY33" s="50"/>
    </row>
    <row r="34" spans="1:51" ht="30">
      <c r="A34" s="258"/>
      <c r="B34" s="185" t="s">
        <v>11</v>
      </c>
      <c r="C34" s="186"/>
      <c r="D34" s="6" t="s">
        <v>12</v>
      </c>
      <c r="E34" s="6">
        <v>1</v>
      </c>
      <c r="F34" s="6">
        <v>2</v>
      </c>
      <c r="G34" s="6">
        <v>3</v>
      </c>
      <c r="H34" s="6">
        <v>4</v>
      </c>
      <c r="I34" s="6">
        <v>5</v>
      </c>
      <c r="J34" s="6">
        <v>6</v>
      </c>
      <c r="K34" s="6">
        <v>7</v>
      </c>
      <c r="L34" s="6">
        <v>9</v>
      </c>
      <c r="M34" s="6">
        <v>10</v>
      </c>
      <c r="N34" s="94"/>
      <c r="O34" s="57" t="s">
        <v>101</v>
      </c>
      <c r="P34" s="56" t="s">
        <v>104</v>
      </c>
      <c r="Q34" s="4"/>
      <c r="R34" s="4"/>
      <c r="S34" s="18"/>
      <c r="T34" s="18"/>
      <c r="U34" s="18"/>
      <c r="V34" s="4"/>
      <c r="W34" s="4"/>
      <c r="X34" s="4"/>
      <c r="Y34" s="176"/>
      <c r="AB34" s="30"/>
      <c r="AC34" s="30"/>
      <c r="AD34" s="4"/>
      <c r="AE34" s="29"/>
      <c r="AF34" s="25"/>
      <c r="AG34" s="25"/>
      <c r="AH34" s="25"/>
      <c r="AI34" s="25"/>
      <c r="AJ34" s="25"/>
      <c r="AK34" s="4"/>
      <c r="AL34" s="109" t="s">
        <v>35</v>
      </c>
      <c r="AM34" s="84" t="s">
        <v>88</v>
      </c>
      <c r="AN34" s="176"/>
      <c r="AO34" s="19"/>
      <c r="AP34" s="19"/>
      <c r="AQ34" s="19"/>
      <c r="AR34" s="19"/>
      <c r="AS34" s="4"/>
      <c r="AT34" s="29"/>
      <c r="AU34" s="29"/>
      <c r="AV34" s="46"/>
      <c r="AW34" s="42" t="s">
        <v>24</v>
      </c>
      <c r="AX34" s="42">
        <f>X30+AM30+AU30</f>
        <v>1.0271584293323424</v>
      </c>
      <c r="AY34" s="50"/>
    </row>
    <row r="35" spans="1:51">
      <c r="A35" s="258"/>
      <c r="B35" s="187"/>
      <c r="C35" s="188"/>
      <c r="D35" s="6" t="s">
        <v>13</v>
      </c>
      <c r="E35" s="35">
        <v>0</v>
      </c>
      <c r="F35" s="35">
        <v>0</v>
      </c>
      <c r="G35" s="35">
        <v>0.57999999999999996</v>
      </c>
      <c r="H35" s="35">
        <v>0.9</v>
      </c>
      <c r="I35" s="35">
        <v>1.1200000000000001</v>
      </c>
      <c r="J35" s="35">
        <v>1.24</v>
      </c>
      <c r="K35" s="35">
        <v>1.32</v>
      </c>
      <c r="L35" s="35">
        <v>1.46</v>
      </c>
      <c r="M35" s="35">
        <v>1.49</v>
      </c>
      <c r="N35" s="94"/>
      <c r="Q35" s="4"/>
      <c r="R35" s="4"/>
      <c r="S35" s="18"/>
      <c r="T35" s="18"/>
      <c r="U35" s="18"/>
      <c r="V35" s="4"/>
      <c r="W35" s="4"/>
      <c r="X35" s="4"/>
      <c r="Y35" s="176"/>
      <c r="AB35" s="30"/>
      <c r="AC35" s="30"/>
      <c r="AD35" s="4"/>
      <c r="AE35" s="29"/>
      <c r="AF35" s="25"/>
      <c r="AG35" s="25"/>
      <c r="AH35" s="25"/>
      <c r="AI35" s="25"/>
      <c r="AJ35" s="25"/>
      <c r="AK35" s="4"/>
      <c r="AL35" s="109" t="s">
        <v>36</v>
      </c>
      <c r="AM35" s="84" t="s">
        <v>89</v>
      </c>
      <c r="AN35" s="176"/>
      <c r="AO35" s="30"/>
      <c r="AP35" s="30"/>
      <c r="AQ35" s="30"/>
      <c r="AR35" s="30"/>
      <c r="AS35" s="4"/>
      <c r="AT35" s="29"/>
      <c r="AU35" s="29"/>
      <c r="AV35" s="46"/>
      <c r="AW35" s="41" t="s">
        <v>25</v>
      </c>
      <c r="AX35" s="41">
        <v>0</v>
      </c>
      <c r="AY35" s="50"/>
    </row>
    <row r="36" spans="1:51">
      <c r="A36" s="258"/>
      <c r="B36" s="189" t="s">
        <v>9</v>
      </c>
      <c r="C36" s="190"/>
      <c r="D36" s="7">
        <v>0.57999999999999996</v>
      </c>
      <c r="E36" s="191"/>
      <c r="F36" s="192"/>
      <c r="G36" s="192"/>
      <c r="H36" s="192"/>
      <c r="I36" s="192"/>
      <c r="J36" s="192"/>
      <c r="K36" s="48"/>
      <c r="L36" s="48"/>
      <c r="M36" s="48"/>
      <c r="N36" s="94"/>
      <c r="Q36" s="4"/>
      <c r="R36" s="4"/>
      <c r="S36" s="18"/>
      <c r="T36" s="18"/>
      <c r="U36" s="18"/>
      <c r="V36" s="4"/>
      <c r="W36" s="4"/>
      <c r="X36" s="4"/>
      <c r="Y36" s="176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109" t="s">
        <v>37</v>
      </c>
      <c r="AM36" s="84" t="s">
        <v>90</v>
      </c>
      <c r="AN36" s="176"/>
      <c r="AO36" s="156" t="s">
        <v>113</v>
      </c>
      <c r="AP36" s="157"/>
      <c r="AQ36" s="4"/>
      <c r="AR36" s="4"/>
      <c r="AS36" s="4"/>
      <c r="AT36" s="4"/>
      <c r="AU36" s="4"/>
      <c r="AV36" s="46"/>
      <c r="AW36" s="4"/>
      <c r="AX36" s="4"/>
      <c r="AY36" s="50"/>
    </row>
    <row r="37" spans="1:51" ht="30">
      <c r="A37" s="258"/>
      <c r="B37" s="52"/>
      <c r="C37" s="52"/>
      <c r="D37" s="52"/>
      <c r="E37" s="52"/>
      <c r="H37" s="52"/>
      <c r="I37" s="52"/>
      <c r="J37" s="52"/>
      <c r="K37" s="52"/>
      <c r="L37" s="52"/>
      <c r="M37" s="47"/>
      <c r="N37" s="94"/>
      <c r="Q37" s="4"/>
      <c r="R37" s="4"/>
      <c r="S37" s="18"/>
      <c r="T37" s="18"/>
      <c r="U37" s="18"/>
      <c r="V37" s="4"/>
      <c r="W37" s="4"/>
      <c r="X37" s="4"/>
      <c r="Y37" s="176"/>
      <c r="Z37" s="4"/>
      <c r="AC37" s="4"/>
      <c r="AD37" s="4"/>
      <c r="AE37" s="4"/>
      <c r="AF37" s="4"/>
      <c r="AG37" s="4"/>
      <c r="AH37" s="4"/>
      <c r="AI37" s="4"/>
      <c r="AJ37" s="4"/>
      <c r="AK37" s="4"/>
      <c r="AL37" s="58" t="s">
        <v>96</v>
      </c>
      <c r="AM37" s="56" t="s">
        <v>91</v>
      </c>
      <c r="AN37" s="176"/>
      <c r="AO37" s="44" t="s">
        <v>29</v>
      </c>
      <c r="AP37" s="44" t="s">
        <v>76</v>
      </c>
      <c r="AQ37" s="4"/>
      <c r="AR37" s="4"/>
      <c r="AS37" s="4"/>
      <c r="AT37" s="4"/>
      <c r="AU37" s="4"/>
      <c r="AV37" s="46"/>
      <c r="AW37" s="4"/>
      <c r="AX37" s="4"/>
      <c r="AY37" s="50"/>
    </row>
    <row r="38" spans="1:51" ht="30">
      <c r="A38" s="258"/>
      <c r="B38" s="161" t="s">
        <v>15</v>
      </c>
      <c r="C38" s="161"/>
      <c r="D38" s="161"/>
      <c r="E38" s="4"/>
      <c r="H38" s="4"/>
      <c r="I38" s="4"/>
      <c r="J38" s="4"/>
      <c r="K38" s="4"/>
      <c r="L38" s="4"/>
      <c r="M38" s="4"/>
      <c r="N38" s="94"/>
      <c r="Q38" s="4"/>
      <c r="R38" s="4"/>
      <c r="S38" s="18"/>
      <c r="T38" s="18"/>
      <c r="U38" s="18"/>
      <c r="V38" s="4"/>
      <c r="W38" s="4"/>
      <c r="X38" s="4"/>
      <c r="Y38" s="176"/>
      <c r="Z38" s="227" t="s">
        <v>182</v>
      </c>
      <c r="AA38" s="228"/>
      <c r="AC38" s="4"/>
      <c r="AD38" s="4"/>
      <c r="AE38" s="4"/>
      <c r="AF38" s="4"/>
      <c r="AG38" s="4"/>
      <c r="AH38" s="4"/>
      <c r="AI38" s="4"/>
      <c r="AJ38" s="4"/>
      <c r="AK38" s="4"/>
      <c r="AL38" s="109" t="s">
        <v>97</v>
      </c>
      <c r="AM38" s="84" t="s">
        <v>92</v>
      </c>
      <c r="AN38" s="176"/>
      <c r="AO38" s="44" t="s">
        <v>30</v>
      </c>
      <c r="AP38" s="44" t="s">
        <v>79</v>
      </c>
      <c r="AQ38" s="4"/>
      <c r="AR38" s="4"/>
      <c r="AS38" s="4"/>
      <c r="AT38" s="4"/>
      <c r="AU38" s="4"/>
      <c r="AV38" s="46"/>
      <c r="AW38" s="4"/>
      <c r="AX38" s="4"/>
      <c r="AY38" s="50"/>
    </row>
    <row r="39" spans="1:51" ht="30">
      <c r="A39" s="258"/>
      <c r="B39" s="5" t="s">
        <v>10</v>
      </c>
      <c r="C39" s="8">
        <f>(C32-3)/3</f>
        <v>1.8453831014217492E-2</v>
      </c>
      <c r="D39" s="77">
        <f>C39*100</f>
        <v>1.8453831014217492</v>
      </c>
      <c r="E39" s="4"/>
      <c r="H39" s="4"/>
      <c r="I39" s="4"/>
      <c r="J39" s="4"/>
      <c r="K39" s="4"/>
      <c r="L39" s="4"/>
      <c r="M39" s="4"/>
      <c r="N39" s="94"/>
      <c r="Q39" s="4"/>
      <c r="R39" s="4"/>
      <c r="S39" s="18"/>
      <c r="T39" s="18"/>
      <c r="U39" s="18"/>
      <c r="V39" s="4"/>
      <c r="W39" s="4"/>
      <c r="X39" s="4"/>
      <c r="Y39" s="176"/>
      <c r="Z39" s="225" t="s">
        <v>208</v>
      </c>
      <c r="AA39" s="226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109" t="s">
        <v>98</v>
      </c>
      <c r="AM39" s="84" t="s">
        <v>93</v>
      </c>
      <c r="AN39" s="176"/>
      <c r="AO39" s="44" t="s">
        <v>31</v>
      </c>
      <c r="AP39" s="44" t="s">
        <v>82</v>
      </c>
      <c r="AQ39" s="4"/>
      <c r="AR39" s="4"/>
      <c r="AS39" s="4"/>
      <c r="AT39" s="4"/>
      <c r="AU39" s="4"/>
      <c r="AV39" s="46"/>
      <c r="AW39" s="4"/>
      <c r="AX39" s="4"/>
      <c r="AY39" s="50"/>
    </row>
    <row r="40" spans="1:51">
      <c r="A40" s="259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06"/>
      <c r="N40" s="49"/>
      <c r="O40" s="106"/>
      <c r="P40" s="106"/>
      <c r="Q40" s="106"/>
      <c r="R40" s="106"/>
      <c r="S40" s="79"/>
      <c r="T40" s="79"/>
      <c r="U40" s="79"/>
      <c r="V40" s="106"/>
      <c r="W40" s="106"/>
      <c r="X40" s="106"/>
      <c r="Y40" s="177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51"/>
    </row>
    <row r="42" spans="1:51" ht="20">
      <c r="A42" s="257"/>
      <c r="B42" s="168" t="s">
        <v>160</v>
      </c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9"/>
    </row>
    <row r="43" spans="1:51" ht="20">
      <c r="A43" s="258"/>
      <c r="B43" s="35" t="s">
        <v>0</v>
      </c>
      <c r="C43" s="35" t="s">
        <v>1</v>
      </c>
      <c r="D43" s="35" t="s">
        <v>2</v>
      </c>
      <c r="E43" s="35" t="s">
        <v>3</v>
      </c>
      <c r="F43" s="170" t="s">
        <v>8</v>
      </c>
      <c r="G43" s="35" t="s">
        <v>0</v>
      </c>
      <c r="H43" s="35" t="s">
        <v>1</v>
      </c>
      <c r="I43" s="35" t="s">
        <v>2</v>
      </c>
      <c r="J43" s="35" t="s">
        <v>3</v>
      </c>
      <c r="K43" s="35" t="s">
        <v>4</v>
      </c>
      <c r="L43" s="10" t="s">
        <v>5</v>
      </c>
      <c r="M43" s="23"/>
      <c r="N43" s="94"/>
      <c r="O43" s="156" t="s">
        <v>114</v>
      </c>
      <c r="P43" s="157"/>
      <c r="Q43" s="3"/>
      <c r="R43" s="171" t="s">
        <v>46</v>
      </c>
      <c r="S43" s="172"/>
      <c r="T43" s="172"/>
      <c r="U43" s="173"/>
      <c r="V43" s="3"/>
      <c r="W43" s="174" t="s">
        <v>52</v>
      </c>
      <c r="X43" s="175"/>
      <c r="Y43" s="176"/>
      <c r="Z43" s="178" t="s">
        <v>48</v>
      </c>
      <c r="AA43" s="179"/>
      <c r="AB43" s="179"/>
      <c r="AC43" s="180"/>
      <c r="AD43" s="3"/>
      <c r="AE43" s="178" t="s">
        <v>54</v>
      </c>
      <c r="AF43" s="179"/>
      <c r="AG43" s="179"/>
      <c r="AH43" s="179"/>
      <c r="AI43" s="179"/>
      <c r="AJ43" s="180"/>
      <c r="AK43" s="3"/>
      <c r="AL43" s="174" t="s">
        <v>55</v>
      </c>
      <c r="AM43" s="175"/>
      <c r="AN43" s="176"/>
      <c r="AO43" s="178" t="s">
        <v>49</v>
      </c>
      <c r="AP43" s="179"/>
      <c r="AQ43" s="179"/>
      <c r="AR43" s="180"/>
      <c r="AS43" s="4"/>
      <c r="AT43" s="174" t="s">
        <v>51</v>
      </c>
      <c r="AU43" s="175"/>
      <c r="AV43" s="36"/>
      <c r="AW43" s="174" t="s">
        <v>27</v>
      </c>
      <c r="AX43" s="175"/>
      <c r="AY43" s="50"/>
    </row>
    <row r="44" spans="1:51" ht="30">
      <c r="A44" s="258"/>
      <c r="B44" s="35" t="s">
        <v>1</v>
      </c>
      <c r="C44" s="2">
        <v>1</v>
      </c>
      <c r="D44" s="37">
        <f>1/C45</f>
        <v>0.33333333333333331</v>
      </c>
      <c r="E44" s="37">
        <v>3</v>
      </c>
      <c r="F44" s="170"/>
      <c r="G44" s="35" t="s">
        <v>1</v>
      </c>
      <c r="H44" s="38">
        <f>C44/C47</f>
        <v>0.23076923076923078</v>
      </c>
      <c r="I44" s="37">
        <f>D44/D47</f>
        <v>0.21739130434782608</v>
      </c>
      <c r="J44" s="37">
        <f>E44/E47</f>
        <v>0.33333333333333331</v>
      </c>
      <c r="K44" s="37">
        <f>SUM(H44:J44)</f>
        <v>0.78149386845039026</v>
      </c>
      <c r="L44" s="2">
        <f>K44/C49</f>
        <v>0.26049795615013011</v>
      </c>
      <c r="M44" s="24"/>
      <c r="N44" s="94"/>
      <c r="O44" s="58" t="s">
        <v>17</v>
      </c>
      <c r="P44" s="56" t="s">
        <v>78</v>
      </c>
      <c r="Q44" s="18"/>
      <c r="R44" s="17" t="s">
        <v>26</v>
      </c>
      <c r="S44" s="35" t="s">
        <v>1</v>
      </c>
      <c r="T44" s="35" t="s">
        <v>2</v>
      </c>
      <c r="U44" s="35" t="s">
        <v>3</v>
      </c>
      <c r="V44" s="13"/>
      <c r="W44" s="32" t="s">
        <v>26</v>
      </c>
      <c r="X44" s="107" t="s">
        <v>53</v>
      </c>
      <c r="Y44" s="176"/>
      <c r="Z44" s="35" t="s">
        <v>32</v>
      </c>
      <c r="AA44" s="108" t="s">
        <v>47</v>
      </c>
      <c r="AB44" s="178" t="s">
        <v>43</v>
      </c>
      <c r="AC44" s="180"/>
      <c r="AD44" s="4"/>
      <c r="AE44" s="10" t="s">
        <v>26</v>
      </c>
      <c r="AF44" s="35" t="s">
        <v>35</v>
      </c>
      <c r="AG44" s="35" t="s">
        <v>36</v>
      </c>
      <c r="AH44" s="35" t="s">
        <v>37</v>
      </c>
      <c r="AI44" s="35" t="s">
        <v>97</v>
      </c>
      <c r="AJ44" s="35" t="s">
        <v>98</v>
      </c>
      <c r="AK44" s="4"/>
      <c r="AL44" s="10" t="s">
        <v>26</v>
      </c>
      <c r="AM44" s="107" t="s">
        <v>53</v>
      </c>
      <c r="AN44" s="176"/>
      <c r="AO44" s="10" t="s">
        <v>28</v>
      </c>
      <c r="AP44" s="10" t="s">
        <v>47</v>
      </c>
      <c r="AQ44" s="181" t="s">
        <v>43</v>
      </c>
      <c r="AR44" s="182"/>
      <c r="AS44" s="4"/>
      <c r="AT44" s="35" t="s">
        <v>26</v>
      </c>
      <c r="AU44" s="107" t="s">
        <v>53</v>
      </c>
      <c r="AV44" s="36"/>
      <c r="AW44" s="108" t="s">
        <v>26</v>
      </c>
      <c r="AX44" s="108" t="s">
        <v>50</v>
      </c>
      <c r="AY44" s="50"/>
    </row>
    <row r="45" spans="1:51">
      <c r="A45" s="258"/>
      <c r="B45" s="35" t="s">
        <v>2</v>
      </c>
      <c r="C45" s="37">
        <v>3</v>
      </c>
      <c r="D45" s="2">
        <v>1</v>
      </c>
      <c r="E45" s="37">
        <v>5</v>
      </c>
      <c r="F45" s="170"/>
      <c r="G45" s="35" t="s">
        <v>2</v>
      </c>
      <c r="H45" s="37">
        <f>C45/C47</f>
        <v>0.6923076923076924</v>
      </c>
      <c r="I45" s="38">
        <f>D45/D47</f>
        <v>0.65217391304347827</v>
      </c>
      <c r="J45" s="37">
        <f>E45/E47</f>
        <v>0.55555555555555558</v>
      </c>
      <c r="K45" s="37">
        <f>SUM(H45:J45)</f>
        <v>1.9000371609067261</v>
      </c>
      <c r="L45" s="2">
        <f>K45/C49</f>
        <v>0.63334572030224201</v>
      </c>
      <c r="M45" s="24"/>
      <c r="N45" s="94"/>
      <c r="O45" s="58" t="s">
        <v>18</v>
      </c>
      <c r="P45" s="56" t="s">
        <v>77</v>
      </c>
      <c r="Q45" s="18"/>
      <c r="R45" s="11" t="s">
        <v>17</v>
      </c>
      <c r="S45" s="9">
        <v>1</v>
      </c>
      <c r="T45" s="9">
        <v>-0.5</v>
      </c>
      <c r="U45" s="9">
        <v>0</v>
      </c>
      <c r="V45" s="3"/>
      <c r="W45" s="11" t="s">
        <v>17</v>
      </c>
      <c r="X45" s="1">
        <f>(S45*L44)+(T45*L45)+(U45*L46)</f>
        <v>-5.61749040009909E-2</v>
      </c>
      <c r="Y45" s="176"/>
      <c r="Z45" s="15" t="s">
        <v>34</v>
      </c>
      <c r="AA45" s="15">
        <v>1</v>
      </c>
      <c r="AB45" s="15">
        <f>1/(1+AA45)</f>
        <v>0.5</v>
      </c>
      <c r="AC45" s="15"/>
      <c r="AD45" s="4"/>
      <c r="AE45" s="11" t="s">
        <v>17</v>
      </c>
      <c r="AF45" s="28">
        <v>0</v>
      </c>
      <c r="AG45" s="28">
        <v>0</v>
      </c>
      <c r="AH45" s="28">
        <v>0</v>
      </c>
      <c r="AI45" s="28">
        <v>-1</v>
      </c>
      <c r="AJ45" s="28">
        <v>0</v>
      </c>
      <c r="AK45" s="4"/>
      <c r="AL45" s="11" t="s">
        <v>17</v>
      </c>
      <c r="AM45" s="1">
        <f>(AF45*AC46)+(AG45*AC47)+(AC48*AH45)+(AI45*AC50)+(AC51*AJ45)</f>
        <v>-0.33333333333333331</v>
      </c>
      <c r="AN45" s="176"/>
      <c r="AO45" s="15" t="s">
        <v>29</v>
      </c>
      <c r="AP45" s="15">
        <v>1</v>
      </c>
      <c r="AQ45" s="15">
        <f>1/(1+AP45)</f>
        <v>0.5</v>
      </c>
      <c r="AR45" s="15"/>
      <c r="AS45" s="4"/>
      <c r="AT45" s="11" t="s">
        <v>17</v>
      </c>
      <c r="AU45" s="1">
        <f>AR46</f>
        <v>0.5</v>
      </c>
      <c r="AV45" s="36"/>
      <c r="AW45" s="40" t="s">
        <v>63</v>
      </c>
      <c r="AX45" s="40">
        <v>0</v>
      </c>
      <c r="AY45" s="50"/>
    </row>
    <row r="46" spans="1:51" ht="30">
      <c r="A46" s="258"/>
      <c r="B46" s="35" t="s">
        <v>3</v>
      </c>
      <c r="C46" s="37">
        <f>1/E44</f>
        <v>0.33333333333333331</v>
      </c>
      <c r="D46" s="37">
        <f>1/E45</f>
        <v>0.2</v>
      </c>
      <c r="E46" s="2">
        <v>1</v>
      </c>
      <c r="F46" s="170"/>
      <c r="G46" s="35" t="s">
        <v>3</v>
      </c>
      <c r="H46" s="37">
        <f>C46/C47</f>
        <v>7.6923076923076927E-2</v>
      </c>
      <c r="I46" s="37">
        <f>D46/D47</f>
        <v>0.13043478260869568</v>
      </c>
      <c r="J46" s="38">
        <f>E46/E47</f>
        <v>0.1111111111111111</v>
      </c>
      <c r="K46" s="37">
        <f>SUM(H46:J46)</f>
        <v>0.31846897064288371</v>
      </c>
      <c r="L46" s="2">
        <f>K46/C49</f>
        <v>0.1061563235476279</v>
      </c>
      <c r="M46" s="24"/>
      <c r="N46" s="94"/>
      <c r="O46" s="58" t="s">
        <v>20</v>
      </c>
      <c r="P46" s="56" t="s">
        <v>80</v>
      </c>
      <c r="Q46" s="18"/>
      <c r="R46" s="11" t="s">
        <v>18</v>
      </c>
      <c r="S46" s="9">
        <v>-0.5</v>
      </c>
      <c r="T46" s="9">
        <v>1</v>
      </c>
      <c r="U46" s="9">
        <v>0</v>
      </c>
      <c r="V46" s="19"/>
      <c r="W46" s="11" t="s">
        <v>18</v>
      </c>
      <c r="X46" s="1">
        <f>(S46*L44)+(T46*L45)+(U46*L46)</f>
        <v>0.50309674222717693</v>
      </c>
      <c r="Y46" s="176"/>
      <c r="Z46" s="16" t="s">
        <v>35</v>
      </c>
      <c r="AA46" s="16" t="s">
        <v>44</v>
      </c>
      <c r="AB46" s="16">
        <v>1</v>
      </c>
      <c r="AC46" s="16">
        <f>AB46*AB45</f>
        <v>0.5</v>
      </c>
      <c r="AD46" s="4"/>
      <c r="AE46" s="11" t="s">
        <v>18</v>
      </c>
      <c r="AF46" s="28">
        <v>0</v>
      </c>
      <c r="AG46" s="28">
        <v>0</v>
      </c>
      <c r="AH46" s="28">
        <v>0</v>
      </c>
      <c r="AI46" s="28">
        <v>1</v>
      </c>
      <c r="AJ46" s="28">
        <v>0</v>
      </c>
      <c r="AK46" s="4"/>
      <c r="AL46" s="11" t="s">
        <v>18</v>
      </c>
      <c r="AM46" s="1">
        <f>(AF46*AC46)+(AG46*AC47)+(AC48*AH46)+(AI46*AC50)+(AC51*AJ46)</f>
        <v>0.33333333333333331</v>
      </c>
      <c r="AN46" s="176"/>
      <c r="AO46" s="16" t="s">
        <v>45</v>
      </c>
      <c r="AP46" s="16" t="s">
        <v>44</v>
      </c>
      <c r="AQ46" s="16">
        <v>1</v>
      </c>
      <c r="AR46" s="16">
        <f>AQ46*AQ45</f>
        <v>0.5</v>
      </c>
      <c r="AS46" s="4"/>
      <c r="AT46" s="11" t="s">
        <v>18</v>
      </c>
      <c r="AU46" s="1">
        <f>AR47</f>
        <v>0.5</v>
      </c>
      <c r="AV46" s="36"/>
      <c r="AW46" s="40" t="s">
        <v>16</v>
      </c>
      <c r="AX46" s="41">
        <v>0</v>
      </c>
      <c r="AY46" s="50"/>
    </row>
    <row r="47" spans="1:51">
      <c r="A47" s="258"/>
      <c r="B47" s="107" t="s">
        <v>4</v>
      </c>
      <c r="C47" s="39">
        <f>SUM(C44:C46)</f>
        <v>4.333333333333333</v>
      </c>
      <c r="D47" s="39">
        <f>SUM(D44:D46)</f>
        <v>1.5333333333333332</v>
      </c>
      <c r="E47" s="39">
        <f>SUM(E44:E46)</f>
        <v>9</v>
      </c>
      <c r="F47" s="170"/>
      <c r="G47" s="107" t="s">
        <v>4</v>
      </c>
      <c r="H47" s="39">
        <f>SUM(H44:H46)</f>
        <v>1</v>
      </c>
      <c r="I47" s="39">
        <f>SUM(I44:I46)</f>
        <v>1</v>
      </c>
      <c r="J47" s="39">
        <f>SUM(J44:J46)</f>
        <v>1</v>
      </c>
      <c r="K47" s="39">
        <f>SUM(K44:K46)</f>
        <v>3</v>
      </c>
      <c r="L47" s="39">
        <f>SUM(L44:L46)</f>
        <v>1</v>
      </c>
      <c r="M47" s="25"/>
      <c r="N47" s="94"/>
      <c r="O47" s="58" t="s">
        <v>21</v>
      </c>
      <c r="P47" s="56" t="s">
        <v>81</v>
      </c>
      <c r="Q47" s="18"/>
      <c r="R47" s="11" t="s">
        <v>20</v>
      </c>
      <c r="S47" s="9">
        <v>0</v>
      </c>
      <c r="T47" s="9">
        <v>0.5</v>
      </c>
      <c r="U47" s="9">
        <v>0</v>
      </c>
      <c r="V47" s="19"/>
      <c r="W47" s="11" t="s">
        <v>20</v>
      </c>
      <c r="X47" s="1">
        <f>(S47*L44)+(T47*L45)+(U47*L46)</f>
        <v>0.31667286015112101</v>
      </c>
      <c r="Y47" s="176"/>
      <c r="Z47" s="16" t="s">
        <v>36</v>
      </c>
      <c r="AA47" s="16" t="s">
        <v>44</v>
      </c>
      <c r="AB47" s="16">
        <v>1</v>
      </c>
      <c r="AC47" s="16">
        <f>AB47*AB45</f>
        <v>0.5</v>
      </c>
      <c r="AD47" s="4"/>
      <c r="AE47" s="11" t="s">
        <v>20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4"/>
      <c r="AL47" s="11" t="s">
        <v>20</v>
      </c>
      <c r="AM47" s="1">
        <f>(AF47*AC46)+(AG47*AC47)+(AH47*AC48)+(AI47*AC50)+(AJ47*AC51)</f>
        <v>0</v>
      </c>
      <c r="AN47" s="176"/>
      <c r="AO47" s="16" t="s">
        <v>58</v>
      </c>
      <c r="AP47" s="16" t="s">
        <v>44</v>
      </c>
      <c r="AQ47" s="16">
        <v>1</v>
      </c>
      <c r="AR47" s="16">
        <f>AQ47*AQ45</f>
        <v>0.5</v>
      </c>
      <c r="AS47" s="4"/>
      <c r="AT47" s="11" t="s">
        <v>20</v>
      </c>
      <c r="AU47" s="1">
        <f>AR49</f>
        <v>0.33333333333333331</v>
      </c>
      <c r="AV47" s="36"/>
      <c r="AW47" s="42" t="s">
        <v>17</v>
      </c>
      <c r="AX47" s="42">
        <f>X45+AM45+AU45</f>
        <v>0.11049176266567579</v>
      </c>
      <c r="AY47" s="50"/>
    </row>
    <row r="48" spans="1:51" ht="45">
      <c r="A48" s="258"/>
      <c r="B48" s="54"/>
      <c r="C48" s="54"/>
      <c r="D48" s="54"/>
      <c r="E48" s="54"/>
      <c r="F48" s="54"/>
      <c r="G48" s="54"/>
      <c r="H48" s="54"/>
      <c r="I48" s="54"/>
      <c r="J48" s="54"/>
      <c r="M48" s="47"/>
      <c r="N48" s="94"/>
      <c r="O48" s="58" t="s">
        <v>23</v>
      </c>
      <c r="P48" s="56" t="s">
        <v>83</v>
      </c>
      <c r="Q48" s="4"/>
      <c r="R48" s="11" t="s">
        <v>21</v>
      </c>
      <c r="S48" s="9">
        <v>0</v>
      </c>
      <c r="T48" s="9">
        <v>-0.5</v>
      </c>
      <c r="U48" s="9">
        <v>0</v>
      </c>
      <c r="V48" s="19"/>
      <c r="W48" s="11" t="s">
        <v>21</v>
      </c>
      <c r="X48" s="1">
        <f>(S48*L44)+(T48*L45)+(U48*L46)</f>
        <v>-0.31667286015112101</v>
      </c>
      <c r="Y48" s="176"/>
      <c r="Z48" s="16" t="s">
        <v>37</v>
      </c>
      <c r="AA48" s="16" t="s">
        <v>44</v>
      </c>
      <c r="AB48" s="16">
        <v>1</v>
      </c>
      <c r="AC48" s="16">
        <f>AB48*AB45</f>
        <v>0.5</v>
      </c>
      <c r="AD48" s="4"/>
      <c r="AE48" s="11" t="s">
        <v>21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4"/>
      <c r="AL48" s="11" t="s">
        <v>21</v>
      </c>
      <c r="AM48" s="1">
        <f>(AF48*AC46)+(AG48*AC47)+(AH48*AC48)+(AI48*AC50)+(AJ48*AC51)</f>
        <v>0</v>
      </c>
      <c r="AN48" s="176"/>
      <c r="AO48" s="15" t="s">
        <v>30</v>
      </c>
      <c r="AP48" s="15">
        <v>2</v>
      </c>
      <c r="AQ48" s="15">
        <f>1/(1+AP48)</f>
        <v>0.33333333333333331</v>
      </c>
      <c r="AR48" s="15"/>
      <c r="AS48" s="4"/>
      <c r="AT48" s="11" t="s">
        <v>21</v>
      </c>
      <c r="AU48" s="1">
        <f>AR50</f>
        <v>0.33333333333333331</v>
      </c>
      <c r="AV48" s="36"/>
      <c r="AW48" s="42" t="s">
        <v>18</v>
      </c>
      <c r="AX48" s="42">
        <f>X46+AM46++AU46</f>
        <v>1.3364300755605103</v>
      </c>
      <c r="AY48" s="50"/>
    </row>
    <row r="49" spans="1:51" ht="30">
      <c r="A49" s="258"/>
      <c r="B49" s="108" t="s">
        <v>6</v>
      </c>
      <c r="C49" s="35">
        <v>3</v>
      </c>
      <c r="D49" s="4"/>
      <c r="E49" s="4"/>
      <c r="F49" s="4"/>
      <c r="G49" s="4"/>
      <c r="H49" s="4"/>
      <c r="I49" s="4"/>
      <c r="J49" s="4"/>
      <c r="M49" s="4"/>
      <c r="N49" s="94"/>
      <c r="O49" s="58" t="s">
        <v>24</v>
      </c>
      <c r="P49" s="56" t="s">
        <v>84</v>
      </c>
      <c r="Q49" s="4"/>
      <c r="R49" s="11" t="s">
        <v>23</v>
      </c>
      <c r="S49" s="9">
        <v>1</v>
      </c>
      <c r="T49" s="9">
        <v>0</v>
      </c>
      <c r="U49" s="9">
        <v>-0.5</v>
      </c>
      <c r="V49" s="19"/>
      <c r="W49" s="11" t="s">
        <v>23</v>
      </c>
      <c r="X49" s="1">
        <f>(S49*L44)+(T49*L45)+(U49*L46)</f>
        <v>0.20741979437631616</v>
      </c>
      <c r="Y49" s="176"/>
      <c r="Z49" s="31" t="s">
        <v>96</v>
      </c>
      <c r="AA49" s="31">
        <v>2</v>
      </c>
      <c r="AB49" s="31">
        <f>1/(1+AA49)</f>
        <v>0.33333333333333331</v>
      </c>
      <c r="AC49" s="31"/>
      <c r="AD49" s="4"/>
      <c r="AE49" s="11" t="s">
        <v>23</v>
      </c>
      <c r="AF49" s="28">
        <v>0</v>
      </c>
      <c r="AG49" s="28">
        <v>-1</v>
      </c>
      <c r="AH49" s="28">
        <v>0</v>
      </c>
      <c r="AI49" s="28">
        <v>-1</v>
      </c>
      <c r="AJ49" s="28">
        <v>0</v>
      </c>
      <c r="AK49" s="4"/>
      <c r="AL49" s="11" t="s">
        <v>23</v>
      </c>
      <c r="AM49" s="1">
        <f>(AC46*AF49)+(AG49*AC47)+(AC48*AH49)+(AI49*AC50)+(AC51*AJ49)</f>
        <v>-0.83333333333333326</v>
      </c>
      <c r="AN49" s="176"/>
      <c r="AO49" s="16" t="s">
        <v>59</v>
      </c>
      <c r="AP49" s="16" t="s">
        <v>44</v>
      </c>
      <c r="AQ49" s="16">
        <v>1</v>
      </c>
      <c r="AR49" s="16">
        <f>AQ49*AQ48</f>
        <v>0.33333333333333331</v>
      </c>
      <c r="AS49" s="4"/>
      <c r="AT49" s="11" t="s">
        <v>23</v>
      </c>
      <c r="AU49" s="1">
        <f>AR52</f>
        <v>0.25</v>
      </c>
      <c r="AV49" s="36"/>
      <c r="AW49" s="41" t="s">
        <v>19</v>
      </c>
      <c r="AX49" s="41">
        <v>0</v>
      </c>
      <c r="AY49" s="50"/>
    </row>
    <row r="50" spans="1:51">
      <c r="A50" s="258"/>
      <c r="B50" s="53"/>
      <c r="C50" s="53"/>
      <c r="D50" s="53"/>
      <c r="E50" s="53"/>
      <c r="F50" s="53"/>
      <c r="G50" s="53"/>
      <c r="H50" s="53"/>
      <c r="I50" s="53"/>
      <c r="J50" s="53"/>
      <c r="M50" s="26"/>
      <c r="N50" s="94"/>
      <c r="O50" s="4"/>
      <c r="P50" s="4"/>
      <c r="Q50" s="4"/>
      <c r="R50" s="11" t="s">
        <v>24</v>
      </c>
      <c r="S50" s="9">
        <v>-0.5</v>
      </c>
      <c r="T50" s="9">
        <v>0</v>
      </c>
      <c r="U50" s="9">
        <v>1</v>
      </c>
      <c r="V50" s="19"/>
      <c r="W50" s="11" t="s">
        <v>24</v>
      </c>
      <c r="X50" s="1">
        <f>(S50*L44)+(T50*67)+(U50*L46)</f>
        <v>-2.4092654527437155E-2</v>
      </c>
      <c r="Y50" s="176"/>
      <c r="Z50" s="16" t="s">
        <v>97</v>
      </c>
      <c r="AA50" s="16" t="s">
        <v>44</v>
      </c>
      <c r="AB50" s="16">
        <v>1</v>
      </c>
      <c r="AC50" s="16">
        <f>AB50*AB49</f>
        <v>0.33333333333333331</v>
      </c>
      <c r="AD50" s="4"/>
      <c r="AE50" s="11" t="s">
        <v>24</v>
      </c>
      <c r="AF50" s="28">
        <v>0</v>
      </c>
      <c r="AG50" s="28">
        <v>1</v>
      </c>
      <c r="AH50" s="28">
        <v>0</v>
      </c>
      <c r="AI50" s="28">
        <v>1</v>
      </c>
      <c r="AJ50" s="28">
        <v>0</v>
      </c>
      <c r="AK50" s="4"/>
      <c r="AL50" s="11" t="s">
        <v>24</v>
      </c>
      <c r="AM50" s="1">
        <f>(AC46*AF50)+(AC47*AG50)+(AC48*AH50)+(AI50*AC50)+(AC51*AJ50)</f>
        <v>0.83333333333333326</v>
      </c>
      <c r="AN50" s="176"/>
      <c r="AO50" s="16" t="s">
        <v>60</v>
      </c>
      <c r="AP50" s="16" t="s">
        <v>44</v>
      </c>
      <c r="AQ50" s="16">
        <v>1</v>
      </c>
      <c r="AR50" s="16">
        <f>AQ50*AQ48</f>
        <v>0.33333333333333331</v>
      </c>
      <c r="AS50" s="4"/>
      <c r="AT50" s="11" t="s">
        <v>24</v>
      </c>
      <c r="AU50" s="1">
        <f>AR53</f>
        <v>0.25</v>
      </c>
      <c r="AV50" s="36"/>
      <c r="AW50" s="42" t="s">
        <v>20</v>
      </c>
      <c r="AX50" s="42">
        <f>X47+AM47+AU47</f>
        <v>0.65000619348445432</v>
      </c>
      <c r="AY50" s="50"/>
    </row>
    <row r="51" spans="1:51">
      <c r="A51" s="258"/>
      <c r="B51" s="183" t="s">
        <v>14</v>
      </c>
      <c r="C51" s="183"/>
      <c r="D51" s="4"/>
      <c r="E51" s="35" t="s">
        <v>38</v>
      </c>
      <c r="F51" s="35" t="s">
        <v>39</v>
      </c>
      <c r="G51" s="35" t="s">
        <v>40</v>
      </c>
      <c r="H51" s="10" t="s">
        <v>41</v>
      </c>
      <c r="I51" s="10" t="s">
        <v>42</v>
      </c>
      <c r="J51" s="4"/>
      <c r="M51" s="4"/>
      <c r="N51" s="94"/>
      <c r="O51" s="156" t="s">
        <v>112</v>
      </c>
      <c r="P51" s="157"/>
      <c r="Q51" s="4"/>
      <c r="R51" s="33"/>
      <c r="S51" s="25"/>
      <c r="T51" s="25"/>
      <c r="U51" s="25"/>
      <c r="V51" s="30"/>
      <c r="W51" s="29"/>
      <c r="X51" s="29"/>
      <c r="Y51" s="176"/>
      <c r="Z51" s="16" t="s">
        <v>98</v>
      </c>
      <c r="AA51" s="16" t="s">
        <v>44</v>
      </c>
      <c r="AB51" s="16">
        <v>1</v>
      </c>
      <c r="AC51" s="16">
        <f>AB51*AB49</f>
        <v>0.33333333333333331</v>
      </c>
      <c r="AD51" s="4"/>
      <c r="AE51" s="29"/>
      <c r="AF51" s="25"/>
      <c r="AG51" s="25"/>
      <c r="AH51" s="25"/>
      <c r="AI51" s="25"/>
      <c r="AJ51" s="25"/>
      <c r="AK51" s="4"/>
      <c r="AL51" s="29"/>
      <c r="AM51" s="29"/>
      <c r="AN51" s="176"/>
      <c r="AO51" s="15" t="s">
        <v>31</v>
      </c>
      <c r="AP51" s="15">
        <v>3</v>
      </c>
      <c r="AQ51" s="15">
        <f>1/(1+AP51)</f>
        <v>0.25</v>
      </c>
      <c r="AR51" s="15"/>
      <c r="AS51" s="4"/>
      <c r="AT51" s="29"/>
      <c r="AU51" s="29"/>
      <c r="AV51" s="46"/>
      <c r="AW51" s="42" t="s">
        <v>21</v>
      </c>
      <c r="AX51" s="42">
        <f>X48+AM48+AU48</f>
        <v>1.666047318221231E-2</v>
      </c>
      <c r="AY51" s="50"/>
    </row>
    <row r="52" spans="1:51" ht="30">
      <c r="A52" s="258"/>
      <c r="B52" s="108" t="s">
        <v>7</v>
      </c>
      <c r="C52" s="76">
        <f>SUM(L44*C47,L45*D47,L46*E47)</f>
        <v>3.0553614930426529</v>
      </c>
      <c r="D52" s="4"/>
      <c r="E52" s="35">
        <v>1</v>
      </c>
      <c r="F52" s="35">
        <v>3</v>
      </c>
      <c r="G52" s="35">
        <v>5</v>
      </c>
      <c r="H52" s="35">
        <v>7</v>
      </c>
      <c r="I52" s="35">
        <v>9</v>
      </c>
      <c r="J52" s="4"/>
      <c r="M52" s="4"/>
      <c r="N52" s="94"/>
      <c r="O52" s="57" t="s">
        <v>99</v>
      </c>
      <c r="P52" s="56" t="s">
        <v>102</v>
      </c>
      <c r="Q52" s="4"/>
      <c r="R52" s="33"/>
      <c r="S52" s="25"/>
      <c r="T52" s="25"/>
      <c r="U52" s="25"/>
      <c r="V52" s="30"/>
      <c r="W52" s="29"/>
      <c r="X52" s="29"/>
      <c r="Y52" s="176"/>
      <c r="Z52" s="30"/>
      <c r="AA52" s="30"/>
      <c r="AB52" s="30"/>
      <c r="AC52" s="30"/>
      <c r="AD52" s="4"/>
      <c r="AE52" s="29"/>
      <c r="AF52" s="25"/>
      <c r="AG52" s="25"/>
      <c r="AH52" s="25"/>
      <c r="AI52" s="25"/>
      <c r="AJ52" s="25"/>
      <c r="AK52" s="4"/>
      <c r="AL52" s="156" t="s">
        <v>115</v>
      </c>
      <c r="AM52" s="157"/>
      <c r="AN52" s="176"/>
      <c r="AO52" s="16" t="s">
        <v>61</v>
      </c>
      <c r="AP52" s="16" t="s">
        <v>44</v>
      </c>
      <c r="AQ52" s="16">
        <v>1</v>
      </c>
      <c r="AR52" s="16">
        <f>AQ52*AQ51</f>
        <v>0.25</v>
      </c>
      <c r="AS52" s="4"/>
      <c r="AT52" s="29"/>
      <c r="AU52" s="29"/>
      <c r="AV52" s="46"/>
      <c r="AW52" s="41" t="s">
        <v>22</v>
      </c>
      <c r="AX52" s="41">
        <v>0</v>
      </c>
      <c r="AY52" s="50"/>
    </row>
    <row r="53" spans="1:51" ht="30">
      <c r="A53" s="258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26"/>
      <c r="N53" s="94"/>
      <c r="O53" s="57" t="s">
        <v>100</v>
      </c>
      <c r="P53" s="56" t="s">
        <v>103</v>
      </c>
      <c r="Q53" s="4"/>
      <c r="R53" s="4"/>
      <c r="S53" s="18"/>
      <c r="T53" s="18"/>
      <c r="U53" s="18"/>
      <c r="V53" s="19"/>
      <c r="W53" s="4"/>
      <c r="X53" s="4"/>
      <c r="Y53" s="176"/>
      <c r="Z53" s="30"/>
      <c r="AA53" s="30"/>
      <c r="AB53" s="30"/>
      <c r="AC53" s="30"/>
      <c r="AD53" s="4"/>
      <c r="AE53" s="29"/>
      <c r="AF53" s="25"/>
      <c r="AG53" s="25"/>
      <c r="AH53" s="25"/>
      <c r="AI53" s="25"/>
      <c r="AJ53" s="25"/>
      <c r="AK53" s="4"/>
      <c r="AL53" s="58" t="s">
        <v>34</v>
      </c>
      <c r="AM53" s="56" t="s">
        <v>87</v>
      </c>
      <c r="AN53" s="176"/>
      <c r="AO53" s="16" t="s">
        <v>62</v>
      </c>
      <c r="AP53" s="16" t="s">
        <v>44</v>
      </c>
      <c r="AQ53" s="16">
        <v>1</v>
      </c>
      <c r="AR53" s="16">
        <f>AQ53*AQ51</f>
        <v>0.25</v>
      </c>
      <c r="AS53" s="4"/>
      <c r="AT53" s="29"/>
      <c r="AU53" s="29"/>
      <c r="AV53" s="46"/>
      <c r="AW53" s="42" t="s">
        <v>23</v>
      </c>
      <c r="AX53" s="42">
        <f>X49+AM49+AU49</f>
        <v>-0.37591353895701707</v>
      </c>
      <c r="AY53" s="50"/>
    </row>
    <row r="54" spans="1:51" ht="30">
      <c r="A54" s="258"/>
      <c r="B54" s="185" t="s">
        <v>11</v>
      </c>
      <c r="C54" s="186"/>
      <c r="D54" s="6" t="s">
        <v>12</v>
      </c>
      <c r="E54" s="6">
        <v>1</v>
      </c>
      <c r="F54" s="6">
        <v>2</v>
      </c>
      <c r="G54" s="6">
        <v>3</v>
      </c>
      <c r="H54" s="6">
        <v>4</v>
      </c>
      <c r="I54" s="6">
        <v>5</v>
      </c>
      <c r="J54" s="6">
        <v>6</v>
      </c>
      <c r="K54" s="6">
        <v>7</v>
      </c>
      <c r="L54" s="6">
        <v>9</v>
      </c>
      <c r="M54" s="6">
        <v>10</v>
      </c>
      <c r="N54" s="94"/>
      <c r="O54" s="57" t="s">
        <v>101</v>
      </c>
      <c r="P54" s="56" t="s">
        <v>104</v>
      </c>
      <c r="Q54" s="4"/>
      <c r="R54" s="4"/>
      <c r="S54" s="18"/>
      <c r="T54" s="18"/>
      <c r="U54" s="18"/>
      <c r="V54" s="4"/>
      <c r="W54" s="4"/>
      <c r="X54" s="4"/>
      <c r="Y54" s="176"/>
      <c r="AB54" s="30"/>
      <c r="AC54" s="30"/>
      <c r="AD54" s="4"/>
      <c r="AE54" s="29"/>
      <c r="AF54" s="25"/>
      <c r="AG54" s="25"/>
      <c r="AH54" s="25"/>
      <c r="AI54" s="25"/>
      <c r="AJ54" s="25"/>
      <c r="AK54" s="4"/>
      <c r="AL54" s="109" t="s">
        <v>35</v>
      </c>
      <c r="AM54" s="84" t="s">
        <v>88</v>
      </c>
      <c r="AN54" s="176"/>
      <c r="AO54" s="19"/>
      <c r="AP54" s="19"/>
      <c r="AQ54" s="19"/>
      <c r="AR54" s="19"/>
      <c r="AS54" s="4"/>
      <c r="AT54" s="29"/>
      <c r="AU54" s="29"/>
      <c r="AV54" s="46"/>
      <c r="AW54" s="42" t="s">
        <v>24</v>
      </c>
      <c r="AX54" s="42">
        <f>X50+AM50+AU50</f>
        <v>1.0592406788058961</v>
      </c>
      <c r="AY54" s="50"/>
    </row>
    <row r="55" spans="1:51">
      <c r="A55" s="258"/>
      <c r="B55" s="187"/>
      <c r="C55" s="188"/>
      <c r="D55" s="6" t="s">
        <v>13</v>
      </c>
      <c r="E55" s="35">
        <v>0</v>
      </c>
      <c r="F55" s="35">
        <v>0</v>
      </c>
      <c r="G55" s="35">
        <v>0.57999999999999996</v>
      </c>
      <c r="H55" s="35">
        <v>0.9</v>
      </c>
      <c r="I55" s="35">
        <v>1.1200000000000001</v>
      </c>
      <c r="J55" s="35">
        <v>1.24</v>
      </c>
      <c r="K55" s="35">
        <v>1.32</v>
      </c>
      <c r="L55" s="35">
        <v>1.46</v>
      </c>
      <c r="M55" s="35">
        <v>1.49</v>
      </c>
      <c r="N55" s="94"/>
      <c r="Q55" s="4"/>
      <c r="R55" s="4"/>
      <c r="S55" s="18"/>
      <c r="T55" s="18"/>
      <c r="U55" s="18"/>
      <c r="V55" s="4"/>
      <c r="W55" s="4"/>
      <c r="X55" s="4"/>
      <c r="Y55" s="176"/>
      <c r="AB55" s="30"/>
      <c r="AC55" s="30"/>
      <c r="AD55" s="4"/>
      <c r="AE55" s="29"/>
      <c r="AF55" s="25"/>
      <c r="AG55" s="25"/>
      <c r="AH55" s="25"/>
      <c r="AI55" s="25"/>
      <c r="AJ55" s="25"/>
      <c r="AK55" s="4"/>
      <c r="AL55" s="109" t="s">
        <v>36</v>
      </c>
      <c r="AM55" s="84" t="s">
        <v>89</v>
      </c>
      <c r="AN55" s="176"/>
      <c r="AO55" s="30"/>
      <c r="AP55" s="30"/>
      <c r="AQ55" s="30"/>
      <c r="AR55" s="30"/>
      <c r="AS55" s="4"/>
      <c r="AT55" s="29"/>
      <c r="AU55" s="29"/>
      <c r="AV55" s="46"/>
      <c r="AW55" s="41" t="s">
        <v>25</v>
      </c>
      <c r="AX55" s="41">
        <v>0</v>
      </c>
      <c r="AY55" s="50"/>
    </row>
    <row r="56" spans="1:51">
      <c r="A56" s="258"/>
      <c r="B56" s="189" t="s">
        <v>9</v>
      </c>
      <c r="C56" s="190"/>
      <c r="D56" s="7">
        <v>0.57999999999999996</v>
      </c>
      <c r="E56" s="191"/>
      <c r="F56" s="192"/>
      <c r="G56" s="192"/>
      <c r="H56" s="192"/>
      <c r="I56" s="192"/>
      <c r="J56" s="192"/>
      <c r="K56" s="48"/>
      <c r="L56" s="48"/>
      <c r="M56" s="48"/>
      <c r="N56" s="94"/>
      <c r="Q56" s="4"/>
      <c r="R56" s="4"/>
      <c r="S56" s="18"/>
      <c r="T56" s="18"/>
      <c r="U56" s="18"/>
      <c r="V56" s="4"/>
      <c r="W56" s="4"/>
      <c r="X56" s="4"/>
      <c r="Y56" s="176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109" t="s">
        <v>37</v>
      </c>
      <c r="AM56" s="84" t="s">
        <v>90</v>
      </c>
      <c r="AN56" s="176"/>
      <c r="AO56" s="156" t="s">
        <v>113</v>
      </c>
      <c r="AP56" s="157"/>
      <c r="AQ56" s="4"/>
      <c r="AR56" s="4"/>
      <c r="AS56" s="4"/>
      <c r="AT56" s="4"/>
      <c r="AU56" s="4"/>
      <c r="AV56" s="46"/>
      <c r="AW56" s="4"/>
      <c r="AX56" s="4"/>
      <c r="AY56" s="50"/>
    </row>
    <row r="57" spans="1:51" ht="30">
      <c r="A57" s="258"/>
      <c r="B57" s="52"/>
      <c r="C57" s="52"/>
      <c r="D57" s="52"/>
      <c r="E57" s="52"/>
      <c r="H57" s="52"/>
      <c r="I57" s="52"/>
      <c r="J57" s="52"/>
      <c r="K57" s="52"/>
      <c r="L57" s="52"/>
      <c r="M57" s="47"/>
      <c r="N57" s="94"/>
      <c r="Q57" s="4"/>
      <c r="R57" s="4"/>
      <c r="S57" s="18"/>
      <c r="T57" s="18"/>
      <c r="U57" s="18"/>
      <c r="V57" s="4"/>
      <c r="W57" s="4"/>
      <c r="X57" s="4"/>
      <c r="Y57" s="176"/>
      <c r="Z57" s="4"/>
      <c r="AC57" s="4"/>
      <c r="AD57" s="4"/>
      <c r="AE57" s="4"/>
      <c r="AF57" s="4"/>
      <c r="AG57" s="4"/>
      <c r="AH57" s="4"/>
      <c r="AI57" s="4"/>
      <c r="AJ57" s="4"/>
      <c r="AK57" s="4"/>
      <c r="AL57" s="58" t="s">
        <v>96</v>
      </c>
      <c r="AM57" s="56" t="s">
        <v>91</v>
      </c>
      <c r="AN57" s="176"/>
      <c r="AO57" s="44" t="s">
        <v>29</v>
      </c>
      <c r="AP57" s="44" t="s">
        <v>76</v>
      </c>
      <c r="AQ57" s="4"/>
      <c r="AR57" s="4"/>
      <c r="AS57" s="4"/>
      <c r="AT57" s="4"/>
      <c r="AU57" s="4"/>
      <c r="AV57" s="46"/>
      <c r="AW57" s="4"/>
      <c r="AX57" s="4"/>
      <c r="AY57" s="50"/>
    </row>
    <row r="58" spans="1:51" ht="30">
      <c r="A58" s="258"/>
      <c r="B58" s="161" t="s">
        <v>15</v>
      </c>
      <c r="C58" s="161"/>
      <c r="D58" s="161"/>
      <c r="E58" s="4"/>
      <c r="H58" s="4"/>
      <c r="I58" s="4"/>
      <c r="J58" s="4"/>
      <c r="K58" s="4"/>
      <c r="L58" s="4"/>
      <c r="M58" s="4"/>
      <c r="N58" s="94"/>
      <c r="Q58" s="4"/>
      <c r="R58" s="4"/>
      <c r="S58" s="18"/>
      <c r="T58" s="18"/>
      <c r="U58" s="18"/>
      <c r="V58" s="4"/>
      <c r="W58" s="4"/>
      <c r="X58" s="4"/>
      <c r="Y58" s="176"/>
      <c r="Z58" s="227" t="s">
        <v>182</v>
      </c>
      <c r="AA58" s="228"/>
      <c r="AC58" s="4"/>
      <c r="AD58" s="4"/>
      <c r="AE58" s="4"/>
      <c r="AF58" s="4"/>
      <c r="AG58" s="4"/>
      <c r="AH58" s="4"/>
      <c r="AI58" s="4"/>
      <c r="AJ58" s="4"/>
      <c r="AK58" s="4"/>
      <c r="AL58" s="109" t="s">
        <v>97</v>
      </c>
      <c r="AM58" s="84" t="s">
        <v>92</v>
      </c>
      <c r="AN58" s="176"/>
      <c r="AO58" s="44" t="s">
        <v>30</v>
      </c>
      <c r="AP58" s="44" t="s">
        <v>79</v>
      </c>
      <c r="AQ58" s="4"/>
      <c r="AR58" s="4"/>
      <c r="AS58" s="4"/>
      <c r="AT58" s="4"/>
      <c r="AU58" s="4"/>
      <c r="AV58" s="46"/>
      <c r="AW58" s="4"/>
      <c r="AX58" s="4"/>
      <c r="AY58" s="50"/>
    </row>
    <row r="59" spans="1:51" ht="30">
      <c r="A59" s="258"/>
      <c r="B59" s="5" t="s">
        <v>10</v>
      </c>
      <c r="C59" s="8">
        <f>(C52-3)/3</f>
        <v>1.8453831014217641E-2</v>
      </c>
      <c r="D59" s="77">
        <f>C59*100</f>
        <v>1.8453831014217641</v>
      </c>
      <c r="E59" s="4"/>
      <c r="H59" s="4"/>
      <c r="I59" s="4"/>
      <c r="J59" s="4"/>
      <c r="K59" s="4"/>
      <c r="L59" s="4"/>
      <c r="M59" s="4"/>
      <c r="N59" s="94"/>
      <c r="Q59" s="4"/>
      <c r="R59" s="4"/>
      <c r="S59" s="18"/>
      <c r="T59" s="18"/>
      <c r="U59" s="18"/>
      <c r="V59" s="4"/>
      <c r="W59" s="4"/>
      <c r="X59" s="4"/>
      <c r="Y59" s="176"/>
      <c r="Z59" s="225" t="s">
        <v>208</v>
      </c>
      <c r="AA59" s="226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109" t="s">
        <v>98</v>
      </c>
      <c r="AM59" s="84" t="s">
        <v>93</v>
      </c>
      <c r="AN59" s="176"/>
      <c r="AO59" s="44" t="s">
        <v>31</v>
      </c>
      <c r="AP59" s="44" t="s">
        <v>82</v>
      </c>
      <c r="AQ59" s="4"/>
      <c r="AR59" s="4"/>
      <c r="AS59" s="4"/>
      <c r="AT59" s="4"/>
      <c r="AU59" s="4"/>
      <c r="AV59" s="46"/>
      <c r="AW59" s="4"/>
      <c r="AX59" s="4"/>
      <c r="AY59" s="50"/>
    </row>
    <row r="60" spans="1:51">
      <c r="A60" s="259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06"/>
      <c r="N60" s="49"/>
      <c r="O60" s="106"/>
      <c r="P60" s="106"/>
      <c r="Q60" s="106"/>
      <c r="R60" s="106"/>
      <c r="S60" s="79"/>
      <c r="T60" s="79"/>
      <c r="U60" s="79"/>
      <c r="V60" s="106"/>
      <c r="W60" s="106"/>
      <c r="X60" s="106"/>
      <c r="Y60" s="177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51"/>
    </row>
    <row r="62" spans="1:51" ht="20">
      <c r="A62" s="257"/>
      <c r="B62" s="168" t="s">
        <v>162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9"/>
    </row>
    <row r="63" spans="1:51" ht="20">
      <c r="A63" s="258"/>
      <c r="B63" s="35" t="s">
        <v>0</v>
      </c>
      <c r="C63" s="35" t="s">
        <v>1</v>
      </c>
      <c r="D63" s="35" t="s">
        <v>2</v>
      </c>
      <c r="E63" s="35" t="s">
        <v>3</v>
      </c>
      <c r="F63" s="170" t="s">
        <v>8</v>
      </c>
      <c r="G63" s="35" t="s">
        <v>0</v>
      </c>
      <c r="H63" s="35" t="s">
        <v>1</v>
      </c>
      <c r="I63" s="35" t="s">
        <v>2</v>
      </c>
      <c r="J63" s="35" t="s">
        <v>3</v>
      </c>
      <c r="K63" s="35" t="s">
        <v>4</v>
      </c>
      <c r="L63" s="10" t="s">
        <v>5</v>
      </c>
      <c r="M63" s="23"/>
      <c r="N63" s="94"/>
      <c r="O63" s="156" t="s">
        <v>114</v>
      </c>
      <c r="P63" s="157"/>
      <c r="Q63" s="3"/>
      <c r="R63" s="171" t="s">
        <v>46</v>
      </c>
      <c r="S63" s="172"/>
      <c r="T63" s="172"/>
      <c r="U63" s="173"/>
      <c r="V63" s="3"/>
      <c r="W63" s="174" t="s">
        <v>52</v>
      </c>
      <c r="X63" s="175"/>
      <c r="Y63" s="176"/>
      <c r="Z63" s="178" t="s">
        <v>48</v>
      </c>
      <c r="AA63" s="179"/>
      <c r="AB63" s="179"/>
      <c r="AC63" s="180"/>
      <c r="AD63" s="3"/>
      <c r="AE63" s="178" t="s">
        <v>54</v>
      </c>
      <c r="AF63" s="179"/>
      <c r="AG63" s="179"/>
      <c r="AH63" s="179"/>
      <c r="AI63" s="179"/>
      <c r="AJ63" s="180"/>
      <c r="AK63" s="3"/>
      <c r="AL63" s="174" t="s">
        <v>55</v>
      </c>
      <c r="AM63" s="175"/>
      <c r="AN63" s="176"/>
      <c r="AO63" s="178" t="s">
        <v>49</v>
      </c>
      <c r="AP63" s="179"/>
      <c r="AQ63" s="179"/>
      <c r="AR63" s="180"/>
      <c r="AS63" s="4"/>
      <c r="AT63" s="174" t="s">
        <v>51</v>
      </c>
      <c r="AU63" s="175"/>
      <c r="AV63" s="36"/>
      <c r="AW63" s="174" t="s">
        <v>27</v>
      </c>
      <c r="AX63" s="175"/>
      <c r="AY63" s="50"/>
    </row>
    <row r="64" spans="1:51" ht="30">
      <c r="A64" s="258"/>
      <c r="B64" s="35" t="s">
        <v>1</v>
      </c>
      <c r="C64" s="2">
        <v>1</v>
      </c>
      <c r="D64" s="37">
        <f>1/C65</f>
        <v>0.2</v>
      </c>
      <c r="E64" s="37">
        <f>1/C66</f>
        <v>0.33333333333333331</v>
      </c>
      <c r="F64" s="170"/>
      <c r="G64" s="35" t="s">
        <v>1</v>
      </c>
      <c r="H64" s="38">
        <f>C64/C67</f>
        <v>0.1111111111111111</v>
      </c>
      <c r="I64" s="37">
        <f>D64/D67</f>
        <v>0.13043478260869568</v>
      </c>
      <c r="J64" s="37">
        <f>E64/E67</f>
        <v>7.6923076923076913E-2</v>
      </c>
      <c r="K64" s="37">
        <f>SUM(H64:J64)</f>
        <v>0.31846897064288371</v>
      </c>
      <c r="L64" s="2">
        <f>K64/C69</f>
        <v>0.1061563235476279</v>
      </c>
      <c r="M64" s="24"/>
      <c r="N64" s="94"/>
      <c r="O64" s="58" t="s">
        <v>17</v>
      </c>
      <c r="P64" s="56" t="s">
        <v>78</v>
      </c>
      <c r="Q64" s="18"/>
      <c r="R64" s="17" t="s">
        <v>26</v>
      </c>
      <c r="S64" s="35" t="s">
        <v>1</v>
      </c>
      <c r="T64" s="35" t="s">
        <v>2</v>
      </c>
      <c r="U64" s="35" t="s">
        <v>3</v>
      </c>
      <c r="V64" s="13"/>
      <c r="W64" s="32" t="s">
        <v>26</v>
      </c>
      <c r="X64" s="107" t="s">
        <v>53</v>
      </c>
      <c r="Y64" s="176"/>
      <c r="Z64" s="35" t="s">
        <v>32</v>
      </c>
      <c r="AA64" s="108" t="s">
        <v>47</v>
      </c>
      <c r="AB64" s="178" t="s">
        <v>43</v>
      </c>
      <c r="AC64" s="180"/>
      <c r="AD64" s="4"/>
      <c r="AE64" s="10" t="s">
        <v>26</v>
      </c>
      <c r="AF64" s="35" t="s">
        <v>35</v>
      </c>
      <c r="AG64" s="35" t="s">
        <v>36</v>
      </c>
      <c r="AH64" s="35" t="s">
        <v>37</v>
      </c>
      <c r="AI64" s="35" t="s">
        <v>97</v>
      </c>
      <c r="AJ64" s="35" t="s">
        <v>98</v>
      </c>
      <c r="AK64" s="4"/>
      <c r="AL64" s="10" t="s">
        <v>26</v>
      </c>
      <c r="AM64" s="107" t="s">
        <v>53</v>
      </c>
      <c r="AN64" s="176"/>
      <c r="AO64" s="10" t="s">
        <v>28</v>
      </c>
      <c r="AP64" s="10" t="s">
        <v>47</v>
      </c>
      <c r="AQ64" s="181" t="s">
        <v>43</v>
      </c>
      <c r="AR64" s="182"/>
      <c r="AS64" s="4"/>
      <c r="AT64" s="35" t="s">
        <v>26</v>
      </c>
      <c r="AU64" s="107" t="s">
        <v>53</v>
      </c>
      <c r="AV64" s="36"/>
      <c r="AW64" s="108" t="s">
        <v>26</v>
      </c>
      <c r="AX64" s="108" t="s">
        <v>50</v>
      </c>
      <c r="AY64" s="50"/>
    </row>
    <row r="65" spans="1:51">
      <c r="A65" s="258"/>
      <c r="B65" s="35" t="s">
        <v>2</v>
      </c>
      <c r="C65" s="37">
        <v>5</v>
      </c>
      <c r="D65" s="2">
        <v>1</v>
      </c>
      <c r="E65" s="37">
        <v>3</v>
      </c>
      <c r="F65" s="170"/>
      <c r="G65" s="35" t="s">
        <v>2</v>
      </c>
      <c r="H65" s="37">
        <f>C65/C67</f>
        <v>0.55555555555555558</v>
      </c>
      <c r="I65" s="38">
        <f>D65/D67</f>
        <v>0.65217391304347827</v>
      </c>
      <c r="J65" s="37">
        <f>E65/E67</f>
        <v>0.69230769230769218</v>
      </c>
      <c r="K65" s="37">
        <f>SUM(H65:J65)</f>
        <v>1.9000371609067259</v>
      </c>
      <c r="L65" s="2">
        <f>K65/C69</f>
        <v>0.63334572030224201</v>
      </c>
      <c r="M65" s="24"/>
      <c r="N65" s="94"/>
      <c r="O65" s="58" t="s">
        <v>18</v>
      </c>
      <c r="P65" s="56" t="s">
        <v>77</v>
      </c>
      <c r="Q65" s="18"/>
      <c r="R65" s="11" t="s">
        <v>17</v>
      </c>
      <c r="S65" s="9">
        <v>1</v>
      </c>
      <c r="T65" s="9">
        <v>-0.5</v>
      </c>
      <c r="U65" s="9">
        <v>0</v>
      </c>
      <c r="V65" s="3"/>
      <c r="W65" s="11" t="s">
        <v>17</v>
      </c>
      <c r="X65" s="1">
        <f>(S65*L64)+(T65*L65)+(U65*L66)</f>
        <v>-0.21051653660349312</v>
      </c>
      <c r="Y65" s="176"/>
      <c r="Z65" s="15" t="s">
        <v>34</v>
      </c>
      <c r="AA65" s="15">
        <v>1</v>
      </c>
      <c r="AB65" s="15">
        <f>1/(1+AA65)</f>
        <v>0.5</v>
      </c>
      <c r="AC65" s="15"/>
      <c r="AD65" s="4"/>
      <c r="AE65" s="11" t="s">
        <v>17</v>
      </c>
      <c r="AF65" s="28">
        <v>0</v>
      </c>
      <c r="AG65" s="28">
        <v>0</v>
      </c>
      <c r="AH65" s="28">
        <v>0</v>
      </c>
      <c r="AI65" s="28">
        <v>-1</v>
      </c>
      <c r="AJ65" s="28">
        <v>0</v>
      </c>
      <c r="AK65" s="4"/>
      <c r="AL65" s="11" t="s">
        <v>17</v>
      </c>
      <c r="AM65" s="1">
        <f>(AF65*AC66)+(AG65*AC67)+(AC68*AH65)+(AI65*AC70)+(AC71*AJ65)</f>
        <v>-0.33333333333333331</v>
      </c>
      <c r="AN65" s="176"/>
      <c r="AO65" s="15" t="s">
        <v>29</v>
      </c>
      <c r="AP65" s="15">
        <v>1</v>
      </c>
      <c r="AQ65" s="15">
        <f>1/(1+AP65)</f>
        <v>0.5</v>
      </c>
      <c r="AR65" s="15"/>
      <c r="AS65" s="4"/>
      <c r="AT65" s="11" t="s">
        <v>17</v>
      </c>
      <c r="AU65" s="1">
        <f>AR66</f>
        <v>0.5</v>
      </c>
      <c r="AV65" s="36"/>
      <c r="AW65" s="40" t="s">
        <v>63</v>
      </c>
      <c r="AX65" s="40">
        <v>0</v>
      </c>
      <c r="AY65" s="50"/>
    </row>
    <row r="66" spans="1:51" ht="30">
      <c r="A66" s="258"/>
      <c r="B66" s="35" t="s">
        <v>3</v>
      </c>
      <c r="C66" s="37">
        <v>3</v>
      </c>
      <c r="D66" s="37">
        <f>1/E65</f>
        <v>0.33333333333333331</v>
      </c>
      <c r="E66" s="2">
        <v>1</v>
      </c>
      <c r="F66" s="170"/>
      <c r="G66" s="35" t="s">
        <v>3</v>
      </c>
      <c r="H66" s="37">
        <f>C66/C67</f>
        <v>0.33333333333333331</v>
      </c>
      <c r="I66" s="37">
        <f>D66/D67</f>
        <v>0.21739130434782608</v>
      </c>
      <c r="J66" s="38">
        <f>E66/E67</f>
        <v>0.23076923076923073</v>
      </c>
      <c r="K66" s="37">
        <f>SUM(H66:J66)</f>
        <v>0.78149386845039015</v>
      </c>
      <c r="L66" s="2">
        <f>K66/C69</f>
        <v>0.26049795615013005</v>
      </c>
      <c r="M66" s="24"/>
      <c r="N66" s="94"/>
      <c r="O66" s="58" t="s">
        <v>20</v>
      </c>
      <c r="P66" s="56" t="s">
        <v>80</v>
      </c>
      <c r="Q66" s="18"/>
      <c r="R66" s="11" t="s">
        <v>18</v>
      </c>
      <c r="S66" s="9">
        <v>-0.5</v>
      </c>
      <c r="T66" s="9">
        <v>1</v>
      </c>
      <c r="U66" s="9">
        <v>0</v>
      </c>
      <c r="V66" s="19"/>
      <c r="W66" s="11" t="s">
        <v>18</v>
      </c>
      <c r="X66" s="1">
        <f>(S66*L64)+(T66*L65)+(U66*L66)</f>
        <v>0.58026755852842804</v>
      </c>
      <c r="Y66" s="176"/>
      <c r="Z66" s="16" t="s">
        <v>35</v>
      </c>
      <c r="AA66" s="16" t="s">
        <v>44</v>
      </c>
      <c r="AB66" s="16">
        <v>1</v>
      </c>
      <c r="AC66" s="16">
        <f>AB66*AB65</f>
        <v>0.5</v>
      </c>
      <c r="AD66" s="4"/>
      <c r="AE66" s="11" t="s">
        <v>18</v>
      </c>
      <c r="AF66" s="28">
        <v>0</v>
      </c>
      <c r="AG66" s="28">
        <v>0</v>
      </c>
      <c r="AH66" s="28">
        <v>0</v>
      </c>
      <c r="AI66" s="28">
        <v>1</v>
      </c>
      <c r="AJ66" s="28">
        <v>0</v>
      </c>
      <c r="AK66" s="4"/>
      <c r="AL66" s="11" t="s">
        <v>18</v>
      </c>
      <c r="AM66" s="1">
        <f>(AF66*AC66)+(AG66*AC67)+(AC68*AH66)+(AI66*AC70)+(AC71*AJ66)</f>
        <v>0.33333333333333331</v>
      </c>
      <c r="AN66" s="176"/>
      <c r="AO66" s="16" t="s">
        <v>45</v>
      </c>
      <c r="AP66" s="16" t="s">
        <v>44</v>
      </c>
      <c r="AQ66" s="16">
        <v>1</v>
      </c>
      <c r="AR66" s="16">
        <f>AQ66*AQ65</f>
        <v>0.5</v>
      </c>
      <c r="AS66" s="4"/>
      <c r="AT66" s="11" t="s">
        <v>18</v>
      </c>
      <c r="AU66" s="1">
        <f>AR67</f>
        <v>0.5</v>
      </c>
      <c r="AV66" s="36"/>
      <c r="AW66" s="40" t="s">
        <v>16</v>
      </c>
      <c r="AX66" s="41">
        <v>0</v>
      </c>
      <c r="AY66" s="50"/>
    </row>
    <row r="67" spans="1:51">
      <c r="A67" s="258"/>
      <c r="B67" s="107" t="s">
        <v>4</v>
      </c>
      <c r="C67" s="39">
        <f>SUM(C64:C66)</f>
        <v>9</v>
      </c>
      <c r="D67" s="39">
        <f>SUM(D64:D66)</f>
        <v>1.5333333333333332</v>
      </c>
      <c r="E67" s="39">
        <f>SUM(E64:E66)</f>
        <v>4.3333333333333339</v>
      </c>
      <c r="F67" s="170"/>
      <c r="G67" s="107" t="s">
        <v>4</v>
      </c>
      <c r="H67" s="39">
        <f>SUM(H64:H66)</f>
        <v>1</v>
      </c>
      <c r="I67" s="39">
        <f>SUM(I64:I66)</f>
        <v>1</v>
      </c>
      <c r="J67" s="39">
        <f>SUM(J64:J66)</f>
        <v>0.99999999999999978</v>
      </c>
      <c r="K67" s="39">
        <f>SUM(K64:K66)</f>
        <v>2.9999999999999996</v>
      </c>
      <c r="L67" s="39">
        <f>SUM(L64:L66)</f>
        <v>1</v>
      </c>
      <c r="M67" s="25"/>
      <c r="N67" s="94"/>
      <c r="O67" s="58" t="s">
        <v>21</v>
      </c>
      <c r="P67" s="56" t="s">
        <v>81</v>
      </c>
      <c r="Q67" s="18"/>
      <c r="R67" s="11" t="s">
        <v>20</v>
      </c>
      <c r="S67" s="9">
        <v>0</v>
      </c>
      <c r="T67" s="9">
        <v>0.5</v>
      </c>
      <c r="U67" s="9">
        <v>0</v>
      </c>
      <c r="V67" s="19"/>
      <c r="W67" s="11" t="s">
        <v>20</v>
      </c>
      <c r="X67" s="1">
        <f>(S67*L64)+(T67*L65)+(U67*L66)</f>
        <v>0.31667286015112101</v>
      </c>
      <c r="Y67" s="176"/>
      <c r="Z67" s="16" t="s">
        <v>36</v>
      </c>
      <c r="AA67" s="16" t="s">
        <v>44</v>
      </c>
      <c r="AB67" s="16">
        <v>1</v>
      </c>
      <c r="AC67" s="16">
        <f>AB67*AB65</f>
        <v>0.5</v>
      </c>
      <c r="AD67" s="4"/>
      <c r="AE67" s="11" t="s">
        <v>20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4"/>
      <c r="AL67" s="11" t="s">
        <v>20</v>
      </c>
      <c r="AM67" s="1">
        <f>(AF67*AC66)+(AG67*AC67)+(AH67*AC68)+(AI67*AC70)+(AJ67*AC71)</f>
        <v>0</v>
      </c>
      <c r="AN67" s="176"/>
      <c r="AO67" s="16" t="s">
        <v>58</v>
      </c>
      <c r="AP67" s="16" t="s">
        <v>44</v>
      </c>
      <c r="AQ67" s="16">
        <v>1</v>
      </c>
      <c r="AR67" s="16">
        <f>AQ67*AQ65</f>
        <v>0.5</v>
      </c>
      <c r="AS67" s="4"/>
      <c r="AT67" s="11" t="s">
        <v>20</v>
      </c>
      <c r="AU67" s="1">
        <f>AR69</f>
        <v>0.33333333333333331</v>
      </c>
      <c r="AV67" s="36"/>
      <c r="AW67" s="42" t="s">
        <v>17</v>
      </c>
      <c r="AX67" s="42">
        <f>X65+AM65+AU65</f>
        <v>-4.384986993682638E-2</v>
      </c>
      <c r="AY67" s="50"/>
    </row>
    <row r="68" spans="1:51" ht="45">
      <c r="A68" s="258"/>
      <c r="B68" s="54"/>
      <c r="C68" s="54"/>
      <c r="D68" s="54"/>
      <c r="E68" s="54"/>
      <c r="F68" s="54"/>
      <c r="G68" s="54"/>
      <c r="H68" s="54"/>
      <c r="I68" s="54"/>
      <c r="J68" s="54"/>
      <c r="M68" s="47"/>
      <c r="N68" s="94"/>
      <c r="O68" s="58" t="s">
        <v>23</v>
      </c>
      <c r="P68" s="56" t="s">
        <v>83</v>
      </c>
      <c r="Q68" s="4"/>
      <c r="R68" s="11" t="s">
        <v>21</v>
      </c>
      <c r="S68" s="9">
        <v>0</v>
      </c>
      <c r="T68" s="9">
        <v>-0.5</v>
      </c>
      <c r="U68" s="9">
        <v>0</v>
      </c>
      <c r="V68" s="19"/>
      <c r="W68" s="11" t="s">
        <v>21</v>
      </c>
      <c r="X68" s="1">
        <f>(S68*L64)+(T68*L65)+(U68*L66)</f>
        <v>-0.31667286015112101</v>
      </c>
      <c r="Y68" s="176"/>
      <c r="Z68" s="16" t="s">
        <v>37</v>
      </c>
      <c r="AA68" s="16" t="s">
        <v>44</v>
      </c>
      <c r="AB68" s="16">
        <v>1</v>
      </c>
      <c r="AC68" s="16">
        <f>AB68*AB65</f>
        <v>0.5</v>
      </c>
      <c r="AD68" s="4"/>
      <c r="AE68" s="11" t="s">
        <v>21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4"/>
      <c r="AL68" s="11" t="s">
        <v>21</v>
      </c>
      <c r="AM68" s="1">
        <f>(AF68*AC66)+(AG68*AC67)+(AH68*AC68)+(AI68*AC70)+(AJ68*AC71)</f>
        <v>0</v>
      </c>
      <c r="AN68" s="176"/>
      <c r="AO68" s="15" t="s">
        <v>30</v>
      </c>
      <c r="AP68" s="15">
        <v>2</v>
      </c>
      <c r="AQ68" s="15">
        <f>1/(1+AP68)</f>
        <v>0.33333333333333331</v>
      </c>
      <c r="AR68" s="15"/>
      <c r="AS68" s="4"/>
      <c r="AT68" s="11" t="s">
        <v>21</v>
      </c>
      <c r="AU68" s="1">
        <f>AR70</f>
        <v>0.33333333333333331</v>
      </c>
      <c r="AV68" s="36"/>
      <c r="AW68" s="42" t="s">
        <v>18</v>
      </c>
      <c r="AX68" s="42">
        <f>X66+AM66++AU66</f>
        <v>1.4136008918617613</v>
      </c>
      <c r="AY68" s="50"/>
    </row>
    <row r="69" spans="1:51" ht="30">
      <c r="A69" s="258"/>
      <c r="B69" s="108" t="s">
        <v>6</v>
      </c>
      <c r="C69" s="35">
        <v>3</v>
      </c>
      <c r="D69" s="4"/>
      <c r="E69" s="4"/>
      <c r="F69" s="4"/>
      <c r="G69" s="4"/>
      <c r="H69" s="4"/>
      <c r="I69" s="4"/>
      <c r="J69" s="4"/>
      <c r="M69" s="4"/>
      <c r="N69" s="94"/>
      <c r="O69" s="58" t="s">
        <v>24</v>
      </c>
      <c r="P69" s="56" t="s">
        <v>84</v>
      </c>
      <c r="Q69" s="4"/>
      <c r="R69" s="11" t="s">
        <v>23</v>
      </c>
      <c r="S69" s="9">
        <v>1</v>
      </c>
      <c r="T69" s="9">
        <v>0</v>
      </c>
      <c r="U69" s="9">
        <v>-0.5</v>
      </c>
      <c r="V69" s="19"/>
      <c r="W69" s="11" t="s">
        <v>23</v>
      </c>
      <c r="X69" s="1">
        <f>(S69*L64)+(T69*L65)+(U69*L66)</f>
        <v>-2.4092654527437127E-2</v>
      </c>
      <c r="Y69" s="176"/>
      <c r="Z69" s="31" t="s">
        <v>96</v>
      </c>
      <c r="AA69" s="31">
        <v>2</v>
      </c>
      <c r="AB69" s="31">
        <f>1/(1+AA69)</f>
        <v>0.33333333333333331</v>
      </c>
      <c r="AC69" s="31"/>
      <c r="AD69" s="4"/>
      <c r="AE69" s="11" t="s">
        <v>23</v>
      </c>
      <c r="AF69" s="28">
        <v>0</v>
      </c>
      <c r="AG69" s="28">
        <v>-1</v>
      </c>
      <c r="AH69" s="28">
        <v>0</v>
      </c>
      <c r="AI69" s="28">
        <v>-1</v>
      </c>
      <c r="AJ69" s="28">
        <v>0</v>
      </c>
      <c r="AK69" s="4"/>
      <c r="AL69" s="11" t="s">
        <v>23</v>
      </c>
      <c r="AM69" s="1">
        <f>(AC66*AF69)+(AG69*AC67)+(AC68*AH69)+(AI69*AC70)+(AC71*AJ69)</f>
        <v>-0.83333333333333326</v>
      </c>
      <c r="AN69" s="176"/>
      <c r="AO69" s="16" t="s">
        <v>59</v>
      </c>
      <c r="AP69" s="16" t="s">
        <v>44</v>
      </c>
      <c r="AQ69" s="16">
        <v>1</v>
      </c>
      <c r="AR69" s="16">
        <f>AQ69*AQ68</f>
        <v>0.33333333333333331</v>
      </c>
      <c r="AS69" s="4"/>
      <c r="AT69" s="11" t="s">
        <v>23</v>
      </c>
      <c r="AU69" s="1">
        <f>AR72</f>
        <v>0.25</v>
      </c>
      <c r="AV69" s="36"/>
      <c r="AW69" s="41" t="s">
        <v>19</v>
      </c>
      <c r="AX69" s="41">
        <v>0</v>
      </c>
      <c r="AY69" s="50"/>
    </row>
    <row r="70" spans="1:51">
      <c r="A70" s="258"/>
      <c r="B70" s="53"/>
      <c r="C70" s="53"/>
      <c r="D70" s="53"/>
      <c r="E70" s="53"/>
      <c r="F70" s="53"/>
      <c r="G70" s="53"/>
      <c r="H70" s="53"/>
      <c r="I70" s="53"/>
      <c r="J70" s="53"/>
      <c r="M70" s="26"/>
      <c r="N70" s="94"/>
      <c r="O70" s="4"/>
      <c r="P70" s="4"/>
      <c r="Q70" s="4"/>
      <c r="R70" s="11" t="s">
        <v>24</v>
      </c>
      <c r="S70" s="9">
        <v>-0.5</v>
      </c>
      <c r="T70" s="9">
        <v>0</v>
      </c>
      <c r="U70" s="9">
        <v>1</v>
      </c>
      <c r="V70" s="19"/>
      <c r="W70" s="11" t="s">
        <v>24</v>
      </c>
      <c r="X70" s="1">
        <f>(S70*L64)+(T70*67)+(U70*L66)</f>
        <v>0.20741979437631611</v>
      </c>
      <c r="Y70" s="176"/>
      <c r="Z70" s="16" t="s">
        <v>97</v>
      </c>
      <c r="AA70" s="16" t="s">
        <v>44</v>
      </c>
      <c r="AB70" s="16">
        <v>1</v>
      </c>
      <c r="AC70" s="16">
        <f>AB70*AB69</f>
        <v>0.33333333333333331</v>
      </c>
      <c r="AD70" s="4"/>
      <c r="AE70" s="11" t="s">
        <v>24</v>
      </c>
      <c r="AF70" s="28">
        <v>0</v>
      </c>
      <c r="AG70" s="28">
        <v>1</v>
      </c>
      <c r="AH70" s="28">
        <v>0</v>
      </c>
      <c r="AI70" s="28">
        <v>1</v>
      </c>
      <c r="AJ70" s="28">
        <v>0</v>
      </c>
      <c r="AK70" s="4"/>
      <c r="AL70" s="11" t="s">
        <v>24</v>
      </c>
      <c r="AM70" s="1">
        <f>(AC66*AF70)+(AC67*AG70)+(AC68*AH70)+(AI70*AC70)+(AC71*AJ70)</f>
        <v>0.83333333333333326</v>
      </c>
      <c r="AN70" s="176"/>
      <c r="AO70" s="16" t="s">
        <v>60</v>
      </c>
      <c r="AP70" s="16" t="s">
        <v>44</v>
      </c>
      <c r="AQ70" s="16">
        <v>1</v>
      </c>
      <c r="AR70" s="16">
        <f>AQ70*AQ68</f>
        <v>0.33333333333333331</v>
      </c>
      <c r="AS70" s="4"/>
      <c r="AT70" s="11" t="s">
        <v>24</v>
      </c>
      <c r="AU70" s="1">
        <f>AR73</f>
        <v>0.25</v>
      </c>
      <c r="AV70" s="36"/>
      <c r="AW70" s="42" t="s">
        <v>20</v>
      </c>
      <c r="AX70" s="42">
        <f>X67+AM67+AU67</f>
        <v>0.65000619348445432</v>
      </c>
      <c r="AY70" s="50"/>
    </row>
    <row r="71" spans="1:51">
      <c r="A71" s="258"/>
      <c r="B71" s="183" t="s">
        <v>14</v>
      </c>
      <c r="C71" s="183"/>
      <c r="D71" s="4"/>
      <c r="E71" s="35" t="s">
        <v>38</v>
      </c>
      <c r="F71" s="35" t="s">
        <v>39</v>
      </c>
      <c r="G71" s="35" t="s">
        <v>40</v>
      </c>
      <c r="H71" s="10" t="s">
        <v>41</v>
      </c>
      <c r="I71" s="10" t="s">
        <v>42</v>
      </c>
      <c r="J71" s="4"/>
      <c r="M71" s="4"/>
      <c r="N71" s="94"/>
      <c r="O71" s="156" t="s">
        <v>112</v>
      </c>
      <c r="P71" s="157"/>
      <c r="Q71" s="4"/>
      <c r="R71" s="33"/>
      <c r="S71" s="25"/>
      <c r="T71" s="25"/>
      <c r="U71" s="25"/>
      <c r="V71" s="30"/>
      <c r="W71" s="29"/>
      <c r="X71" s="29"/>
      <c r="Y71" s="176"/>
      <c r="Z71" s="16" t="s">
        <v>98</v>
      </c>
      <c r="AA71" s="16" t="s">
        <v>44</v>
      </c>
      <c r="AB71" s="16">
        <v>1</v>
      </c>
      <c r="AC71" s="16">
        <f>AB71*AB69</f>
        <v>0.33333333333333331</v>
      </c>
      <c r="AD71" s="4"/>
      <c r="AE71" s="29"/>
      <c r="AF71" s="25"/>
      <c r="AG71" s="25"/>
      <c r="AH71" s="25"/>
      <c r="AI71" s="25"/>
      <c r="AJ71" s="25"/>
      <c r="AK71" s="4"/>
      <c r="AL71" s="29"/>
      <c r="AM71" s="29"/>
      <c r="AN71" s="176"/>
      <c r="AO71" s="15" t="s">
        <v>31</v>
      </c>
      <c r="AP71" s="15">
        <v>3</v>
      </c>
      <c r="AQ71" s="15">
        <f>1/(1+AP71)</f>
        <v>0.25</v>
      </c>
      <c r="AR71" s="15"/>
      <c r="AS71" s="4"/>
      <c r="AT71" s="29"/>
      <c r="AU71" s="29"/>
      <c r="AV71" s="46"/>
      <c r="AW71" s="42" t="s">
        <v>21</v>
      </c>
      <c r="AX71" s="42">
        <f>X68+AM68+AU68</f>
        <v>1.666047318221231E-2</v>
      </c>
      <c r="AY71" s="50"/>
    </row>
    <row r="72" spans="1:51" ht="30">
      <c r="A72" s="258"/>
      <c r="B72" s="108" t="s">
        <v>7</v>
      </c>
      <c r="C72" s="76">
        <f>SUM(L64*C67,L65*D67,L66*E67)</f>
        <v>3.0553614930426525</v>
      </c>
      <c r="D72" s="4"/>
      <c r="E72" s="35">
        <v>1</v>
      </c>
      <c r="F72" s="35">
        <v>3</v>
      </c>
      <c r="G72" s="35">
        <v>5</v>
      </c>
      <c r="H72" s="35">
        <v>7</v>
      </c>
      <c r="I72" s="35">
        <v>9</v>
      </c>
      <c r="J72" s="4"/>
      <c r="M72" s="4"/>
      <c r="N72" s="94"/>
      <c r="O72" s="57" t="s">
        <v>99</v>
      </c>
      <c r="P72" s="56" t="s">
        <v>102</v>
      </c>
      <c r="Q72" s="4"/>
      <c r="R72" s="33"/>
      <c r="S72" s="25"/>
      <c r="T72" s="25"/>
      <c r="U72" s="25"/>
      <c r="V72" s="30"/>
      <c r="W72" s="29"/>
      <c r="X72" s="29"/>
      <c r="Y72" s="176"/>
      <c r="Z72" s="30"/>
      <c r="AA72" s="30"/>
      <c r="AB72" s="30"/>
      <c r="AC72" s="30"/>
      <c r="AD72" s="4"/>
      <c r="AE72" s="29"/>
      <c r="AF72" s="25"/>
      <c r="AG72" s="25"/>
      <c r="AH72" s="25"/>
      <c r="AI72" s="25"/>
      <c r="AJ72" s="25"/>
      <c r="AK72" s="4"/>
      <c r="AL72" s="156" t="s">
        <v>115</v>
      </c>
      <c r="AM72" s="157"/>
      <c r="AN72" s="176"/>
      <c r="AO72" s="16" t="s">
        <v>61</v>
      </c>
      <c r="AP72" s="16" t="s">
        <v>44</v>
      </c>
      <c r="AQ72" s="16">
        <v>1</v>
      </c>
      <c r="AR72" s="16">
        <f>AQ72*AQ71</f>
        <v>0.25</v>
      </c>
      <c r="AS72" s="4"/>
      <c r="AT72" s="29"/>
      <c r="AU72" s="29"/>
      <c r="AV72" s="46"/>
      <c r="AW72" s="41" t="s">
        <v>22</v>
      </c>
      <c r="AX72" s="41">
        <v>0</v>
      </c>
      <c r="AY72" s="50"/>
    </row>
    <row r="73" spans="1:51" ht="30">
      <c r="A73" s="258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26"/>
      <c r="N73" s="94"/>
      <c r="O73" s="57" t="s">
        <v>100</v>
      </c>
      <c r="P73" s="56" t="s">
        <v>103</v>
      </c>
      <c r="Q73" s="4"/>
      <c r="R73" s="4"/>
      <c r="S73" s="18"/>
      <c r="T73" s="18"/>
      <c r="U73" s="18"/>
      <c r="V73" s="19"/>
      <c r="W73" s="4"/>
      <c r="X73" s="4"/>
      <c r="Y73" s="176"/>
      <c r="Z73" s="30"/>
      <c r="AA73" s="30"/>
      <c r="AB73" s="30"/>
      <c r="AC73" s="30"/>
      <c r="AD73" s="4"/>
      <c r="AE73" s="29"/>
      <c r="AF73" s="25"/>
      <c r="AG73" s="25"/>
      <c r="AH73" s="25"/>
      <c r="AI73" s="25"/>
      <c r="AJ73" s="25"/>
      <c r="AK73" s="4"/>
      <c r="AL73" s="58" t="s">
        <v>34</v>
      </c>
      <c r="AM73" s="56" t="s">
        <v>87</v>
      </c>
      <c r="AN73" s="176"/>
      <c r="AO73" s="16" t="s">
        <v>62</v>
      </c>
      <c r="AP73" s="16" t="s">
        <v>44</v>
      </c>
      <c r="AQ73" s="16">
        <v>1</v>
      </c>
      <c r="AR73" s="16">
        <f>AQ73*AQ71</f>
        <v>0.25</v>
      </c>
      <c r="AS73" s="4"/>
      <c r="AT73" s="29"/>
      <c r="AU73" s="29"/>
      <c r="AV73" s="46"/>
      <c r="AW73" s="42" t="s">
        <v>23</v>
      </c>
      <c r="AX73" s="42">
        <f>X69+AM69+AU69</f>
        <v>-0.6074259878607704</v>
      </c>
      <c r="AY73" s="50"/>
    </row>
    <row r="74" spans="1:51" ht="30">
      <c r="A74" s="258"/>
      <c r="B74" s="185" t="s">
        <v>11</v>
      </c>
      <c r="C74" s="186"/>
      <c r="D74" s="6" t="s">
        <v>12</v>
      </c>
      <c r="E74" s="6">
        <v>1</v>
      </c>
      <c r="F74" s="6">
        <v>2</v>
      </c>
      <c r="G74" s="6">
        <v>3</v>
      </c>
      <c r="H74" s="6">
        <v>4</v>
      </c>
      <c r="I74" s="6">
        <v>5</v>
      </c>
      <c r="J74" s="6">
        <v>6</v>
      </c>
      <c r="K74" s="6">
        <v>7</v>
      </c>
      <c r="L74" s="6">
        <v>9</v>
      </c>
      <c r="M74" s="6">
        <v>10</v>
      </c>
      <c r="N74" s="94"/>
      <c r="O74" s="57" t="s">
        <v>101</v>
      </c>
      <c r="P74" s="56" t="s">
        <v>104</v>
      </c>
      <c r="Q74" s="4"/>
      <c r="R74" s="4"/>
      <c r="S74" s="18"/>
      <c r="T74" s="18"/>
      <c r="U74" s="18"/>
      <c r="V74" s="4"/>
      <c r="W74" s="4"/>
      <c r="X74" s="4"/>
      <c r="Y74" s="176"/>
      <c r="AB74" s="30"/>
      <c r="AC74" s="30"/>
      <c r="AD74" s="4"/>
      <c r="AE74" s="29"/>
      <c r="AF74" s="25"/>
      <c r="AG74" s="25"/>
      <c r="AH74" s="25"/>
      <c r="AI74" s="25"/>
      <c r="AJ74" s="25"/>
      <c r="AK74" s="4"/>
      <c r="AL74" s="109" t="s">
        <v>35</v>
      </c>
      <c r="AM74" s="84" t="s">
        <v>88</v>
      </c>
      <c r="AN74" s="176"/>
      <c r="AO74" s="19"/>
      <c r="AP74" s="19"/>
      <c r="AQ74" s="19"/>
      <c r="AR74" s="19"/>
      <c r="AS74" s="4"/>
      <c r="AT74" s="29"/>
      <c r="AU74" s="29"/>
      <c r="AV74" s="46"/>
      <c r="AW74" s="42" t="s">
        <v>24</v>
      </c>
      <c r="AX74" s="42">
        <f>X70+AM70+AU70</f>
        <v>1.2907531277096493</v>
      </c>
      <c r="AY74" s="50"/>
    </row>
    <row r="75" spans="1:51">
      <c r="A75" s="258"/>
      <c r="B75" s="187"/>
      <c r="C75" s="188"/>
      <c r="D75" s="6" t="s">
        <v>13</v>
      </c>
      <c r="E75" s="35">
        <v>0</v>
      </c>
      <c r="F75" s="35">
        <v>0</v>
      </c>
      <c r="G75" s="35">
        <v>0.57999999999999996</v>
      </c>
      <c r="H75" s="35">
        <v>0.9</v>
      </c>
      <c r="I75" s="35">
        <v>1.1200000000000001</v>
      </c>
      <c r="J75" s="35">
        <v>1.24</v>
      </c>
      <c r="K75" s="35">
        <v>1.32</v>
      </c>
      <c r="L75" s="35">
        <v>1.46</v>
      </c>
      <c r="M75" s="35">
        <v>1.49</v>
      </c>
      <c r="N75" s="94"/>
      <c r="Q75" s="4"/>
      <c r="R75" s="4"/>
      <c r="S75" s="18"/>
      <c r="T75" s="18"/>
      <c r="U75" s="18"/>
      <c r="V75" s="4"/>
      <c r="W75" s="4"/>
      <c r="X75" s="4"/>
      <c r="Y75" s="176"/>
      <c r="AB75" s="30"/>
      <c r="AC75" s="30"/>
      <c r="AD75" s="4"/>
      <c r="AE75" s="29"/>
      <c r="AF75" s="25"/>
      <c r="AG75" s="25"/>
      <c r="AH75" s="25"/>
      <c r="AI75" s="25"/>
      <c r="AJ75" s="25"/>
      <c r="AK75" s="4"/>
      <c r="AL75" s="109" t="s">
        <v>36</v>
      </c>
      <c r="AM75" s="84" t="s">
        <v>89</v>
      </c>
      <c r="AN75" s="176"/>
      <c r="AO75" s="30"/>
      <c r="AP75" s="30"/>
      <c r="AQ75" s="30"/>
      <c r="AR75" s="30"/>
      <c r="AS75" s="4"/>
      <c r="AT75" s="29"/>
      <c r="AU75" s="29"/>
      <c r="AV75" s="46"/>
      <c r="AW75" s="41" t="s">
        <v>25</v>
      </c>
      <c r="AX75" s="41">
        <v>0</v>
      </c>
      <c r="AY75" s="50"/>
    </row>
    <row r="76" spans="1:51">
      <c r="A76" s="258"/>
      <c r="B76" s="189" t="s">
        <v>9</v>
      </c>
      <c r="C76" s="190"/>
      <c r="D76" s="7">
        <v>0.57999999999999996</v>
      </c>
      <c r="E76" s="191"/>
      <c r="F76" s="192"/>
      <c r="G76" s="192"/>
      <c r="H76" s="192"/>
      <c r="I76" s="192"/>
      <c r="J76" s="192"/>
      <c r="K76" s="48"/>
      <c r="L76" s="48"/>
      <c r="M76" s="48"/>
      <c r="N76" s="94"/>
      <c r="Q76" s="4"/>
      <c r="R76" s="4"/>
      <c r="S76" s="18"/>
      <c r="T76" s="18"/>
      <c r="U76" s="18"/>
      <c r="V76" s="4"/>
      <c r="W76" s="4"/>
      <c r="X76" s="4"/>
      <c r="Y76" s="176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109" t="s">
        <v>37</v>
      </c>
      <c r="AM76" s="84" t="s">
        <v>90</v>
      </c>
      <c r="AN76" s="176"/>
      <c r="AO76" s="156" t="s">
        <v>113</v>
      </c>
      <c r="AP76" s="157"/>
      <c r="AQ76" s="4"/>
      <c r="AR76" s="4"/>
      <c r="AS76" s="4"/>
      <c r="AT76" s="4"/>
      <c r="AU76" s="4"/>
      <c r="AV76" s="46"/>
      <c r="AW76" s="4"/>
      <c r="AX76" s="4"/>
      <c r="AY76" s="50"/>
    </row>
    <row r="77" spans="1:51" ht="30">
      <c r="A77" s="258"/>
      <c r="B77" s="52"/>
      <c r="C77" s="52"/>
      <c r="D77" s="52"/>
      <c r="E77" s="52"/>
      <c r="H77" s="52"/>
      <c r="I77" s="52"/>
      <c r="J77" s="52"/>
      <c r="K77" s="52"/>
      <c r="L77" s="52"/>
      <c r="M77" s="47"/>
      <c r="N77" s="94"/>
      <c r="Q77" s="4"/>
      <c r="R77" s="4"/>
      <c r="S77" s="18"/>
      <c r="T77" s="18"/>
      <c r="U77" s="18"/>
      <c r="V77" s="4"/>
      <c r="W77" s="4"/>
      <c r="X77" s="4"/>
      <c r="Y77" s="176"/>
      <c r="Z77" s="4"/>
      <c r="AC77" s="4"/>
      <c r="AD77" s="4"/>
      <c r="AE77" s="4"/>
      <c r="AF77" s="4"/>
      <c r="AG77" s="4"/>
      <c r="AH77" s="4"/>
      <c r="AI77" s="4"/>
      <c r="AJ77" s="4"/>
      <c r="AK77" s="4"/>
      <c r="AL77" s="58" t="s">
        <v>96</v>
      </c>
      <c r="AM77" s="56" t="s">
        <v>91</v>
      </c>
      <c r="AN77" s="176"/>
      <c r="AO77" s="44" t="s">
        <v>29</v>
      </c>
      <c r="AP77" s="44" t="s">
        <v>76</v>
      </c>
      <c r="AQ77" s="4"/>
      <c r="AR77" s="4"/>
      <c r="AS77" s="4"/>
      <c r="AT77" s="4"/>
      <c r="AU77" s="4"/>
      <c r="AV77" s="46"/>
      <c r="AW77" s="4"/>
      <c r="AX77" s="4"/>
      <c r="AY77" s="50"/>
    </row>
    <row r="78" spans="1:51" ht="30">
      <c r="A78" s="258"/>
      <c r="B78" s="161" t="s">
        <v>15</v>
      </c>
      <c r="C78" s="161"/>
      <c r="D78" s="161"/>
      <c r="E78" s="4"/>
      <c r="H78" s="4"/>
      <c r="I78" s="4"/>
      <c r="J78" s="4"/>
      <c r="K78" s="4"/>
      <c r="L78" s="4"/>
      <c r="M78" s="4"/>
      <c r="N78" s="94"/>
      <c r="Q78" s="4"/>
      <c r="R78" s="4"/>
      <c r="S78" s="18"/>
      <c r="T78" s="18"/>
      <c r="U78" s="18"/>
      <c r="V78" s="4"/>
      <c r="W78" s="4"/>
      <c r="X78" s="4"/>
      <c r="Y78" s="176"/>
      <c r="Z78" s="227" t="s">
        <v>182</v>
      </c>
      <c r="AA78" s="228"/>
      <c r="AC78" s="4"/>
      <c r="AD78" s="4"/>
      <c r="AE78" s="4"/>
      <c r="AF78" s="4"/>
      <c r="AG78" s="4"/>
      <c r="AH78" s="4"/>
      <c r="AI78" s="4"/>
      <c r="AJ78" s="4"/>
      <c r="AK78" s="4"/>
      <c r="AL78" s="109" t="s">
        <v>97</v>
      </c>
      <c r="AM78" s="84" t="s">
        <v>92</v>
      </c>
      <c r="AN78" s="176"/>
      <c r="AO78" s="44" t="s">
        <v>30</v>
      </c>
      <c r="AP78" s="44" t="s">
        <v>79</v>
      </c>
      <c r="AQ78" s="4"/>
      <c r="AR78" s="4"/>
      <c r="AS78" s="4"/>
      <c r="AT78" s="4"/>
      <c r="AU78" s="4"/>
      <c r="AV78" s="46"/>
      <c r="AW78" s="4"/>
      <c r="AX78" s="4"/>
      <c r="AY78" s="50"/>
    </row>
    <row r="79" spans="1:51" ht="30">
      <c r="A79" s="258"/>
      <c r="B79" s="5" t="s">
        <v>10</v>
      </c>
      <c r="C79" s="8">
        <f>(C72-3)/3</f>
        <v>1.8453831014217492E-2</v>
      </c>
      <c r="D79" s="77">
        <f>C79*100</f>
        <v>1.8453831014217492</v>
      </c>
      <c r="E79" s="4"/>
      <c r="H79" s="4"/>
      <c r="I79" s="4"/>
      <c r="J79" s="4"/>
      <c r="K79" s="4"/>
      <c r="L79" s="4"/>
      <c r="M79" s="4"/>
      <c r="N79" s="94"/>
      <c r="Q79" s="4"/>
      <c r="R79" s="4"/>
      <c r="S79" s="18"/>
      <c r="T79" s="18"/>
      <c r="U79" s="18"/>
      <c r="V79" s="4"/>
      <c r="W79" s="4"/>
      <c r="X79" s="4"/>
      <c r="Y79" s="176"/>
      <c r="Z79" s="225" t="s">
        <v>208</v>
      </c>
      <c r="AA79" s="226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109" t="s">
        <v>98</v>
      </c>
      <c r="AM79" s="84" t="s">
        <v>93</v>
      </c>
      <c r="AN79" s="176"/>
      <c r="AO79" s="44" t="s">
        <v>31</v>
      </c>
      <c r="AP79" s="44" t="s">
        <v>82</v>
      </c>
      <c r="AQ79" s="4"/>
      <c r="AR79" s="4"/>
      <c r="AS79" s="4"/>
      <c r="AT79" s="4"/>
      <c r="AU79" s="4"/>
      <c r="AV79" s="46"/>
      <c r="AW79" s="4"/>
      <c r="AX79" s="4"/>
      <c r="AY79" s="50"/>
    </row>
    <row r="80" spans="1:51">
      <c r="A80" s="259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06"/>
      <c r="N80" s="49"/>
      <c r="O80" s="106"/>
      <c r="P80" s="106"/>
      <c r="Q80" s="106"/>
      <c r="R80" s="106"/>
      <c r="S80" s="79"/>
      <c r="T80" s="79"/>
      <c r="U80" s="79"/>
      <c r="V80" s="106"/>
      <c r="W80" s="106"/>
      <c r="X80" s="106"/>
      <c r="Y80" s="177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51"/>
    </row>
    <row r="82" spans="1:51" ht="20">
      <c r="A82" s="257"/>
      <c r="B82" s="168" t="s">
        <v>165</v>
      </c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  <c r="AY82" s="169"/>
    </row>
    <row r="83" spans="1:51" ht="20">
      <c r="A83" s="258"/>
      <c r="B83" s="35" t="s">
        <v>0</v>
      </c>
      <c r="C83" s="35" t="s">
        <v>1</v>
      </c>
      <c r="D83" s="35" t="s">
        <v>2</v>
      </c>
      <c r="E83" s="35" t="s">
        <v>3</v>
      </c>
      <c r="F83" s="170" t="s">
        <v>8</v>
      </c>
      <c r="G83" s="35" t="s">
        <v>0</v>
      </c>
      <c r="H83" s="35" t="s">
        <v>1</v>
      </c>
      <c r="I83" s="35" t="s">
        <v>2</v>
      </c>
      <c r="J83" s="35" t="s">
        <v>3</v>
      </c>
      <c r="K83" s="35" t="s">
        <v>4</v>
      </c>
      <c r="L83" s="10" t="s">
        <v>5</v>
      </c>
      <c r="M83" s="23"/>
      <c r="N83" s="94"/>
      <c r="O83" s="156" t="s">
        <v>114</v>
      </c>
      <c r="P83" s="157"/>
      <c r="Q83" s="3"/>
      <c r="R83" s="171" t="s">
        <v>46</v>
      </c>
      <c r="S83" s="172"/>
      <c r="T83" s="172"/>
      <c r="U83" s="173"/>
      <c r="V83" s="3"/>
      <c r="W83" s="174" t="s">
        <v>52</v>
      </c>
      <c r="X83" s="175"/>
      <c r="Y83" s="176"/>
      <c r="Z83" s="178" t="s">
        <v>48</v>
      </c>
      <c r="AA83" s="179"/>
      <c r="AB83" s="179"/>
      <c r="AC83" s="180"/>
      <c r="AD83" s="3"/>
      <c r="AE83" s="178" t="s">
        <v>54</v>
      </c>
      <c r="AF83" s="179"/>
      <c r="AG83" s="179"/>
      <c r="AH83" s="179"/>
      <c r="AI83" s="179"/>
      <c r="AJ83" s="180"/>
      <c r="AK83" s="3"/>
      <c r="AL83" s="174" t="s">
        <v>55</v>
      </c>
      <c r="AM83" s="175"/>
      <c r="AN83" s="176"/>
      <c r="AO83" s="178" t="s">
        <v>49</v>
      </c>
      <c r="AP83" s="179"/>
      <c r="AQ83" s="179"/>
      <c r="AR83" s="180"/>
      <c r="AS83" s="4"/>
      <c r="AT83" s="174" t="s">
        <v>51</v>
      </c>
      <c r="AU83" s="175"/>
      <c r="AV83" s="36"/>
      <c r="AW83" s="174" t="s">
        <v>27</v>
      </c>
      <c r="AX83" s="175"/>
      <c r="AY83" s="50"/>
    </row>
    <row r="84" spans="1:51" ht="30">
      <c r="A84" s="258"/>
      <c r="B84" s="35" t="s">
        <v>1</v>
      </c>
      <c r="C84" s="2">
        <v>1</v>
      </c>
      <c r="D84" s="37">
        <f>1/C85</f>
        <v>0.33333333333333331</v>
      </c>
      <c r="E84" s="37">
        <f>1/C86</f>
        <v>0.14285714285714285</v>
      </c>
      <c r="F84" s="170"/>
      <c r="G84" s="35" t="s">
        <v>1</v>
      </c>
      <c r="H84" s="38">
        <f>C84/C87</f>
        <v>9.0909090909090912E-2</v>
      </c>
      <c r="I84" s="37">
        <f>D84/D87</f>
        <v>5.2631578947368418E-2</v>
      </c>
      <c r="J84" s="37">
        <f>E84/E87</f>
        <v>0.10638297872340424</v>
      </c>
      <c r="K84" s="37">
        <f>SUM(H84:J84)</f>
        <v>0.24992364857986357</v>
      </c>
      <c r="L84" s="2">
        <f>K84/C89</f>
        <v>8.3307882859954524E-2</v>
      </c>
      <c r="M84" s="24"/>
      <c r="N84" s="94"/>
      <c r="O84" s="58" t="s">
        <v>17</v>
      </c>
      <c r="P84" s="56" t="s">
        <v>78</v>
      </c>
      <c r="Q84" s="18"/>
      <c r="R84" s="17" t="s">
        <v>26</v>
      </c>
      <c r="S84" s="35" t="s">
        <v>1</v>
      </c>
      <c r="T84" s="35" t="s">
        <v>2</v>
      </c>
      <c r="U84" s="35" t="s">
        <v>3</v>
      </c>
      <c r="V84" s="13"/>
      <c r="W84" s="32" t="s">
        <v>26</v>
      </c>
      <c r="X84" s="107" t="s">
        <v>53</v>
      </c>
      <c r="Y84" s="176"/>
      <c r="Z84" s="35" t="s">
        <v>32</v>
      </c>
      <c r="AA84" s="108" t="s">
        <v>47</v>
      </c>
      <c r="AB84" s="178" t="s">
        <v>43</v>
      </c>
      <c r="AC84" s="180"/>
      <c r="AD84" s="4"/>
      <c r="AE84" s="10" t="s">
        <v>26</v>
      </c>
      <c r="AF84" s="35" t="s">
        <v>35</v>
      </c>
      <c r="AG84" s="35" t="s">
        <v>36</v>
      </c>
      <c r="AH84" s="35" t="s">
        <v>37</v>
      </c>
      <c r="AI84" s="35" t="s">
        <v>97</v>
      </c>
      <c r="AJ84" s="35" t="s">
        <v>98</v>
      </c>
      <c r="AK84" s="4"/>
      <c r="AL84" s="10" t="s">
        <v>26</v>
      </c>
      <c r="AM84" s="107" t="s">
        <v>53</v>
      </c>
      <c r="AN84" s="176"/>
      <c r="AO84" s="10" t="s">
        <v>28</v>
      </c>
      <c r="AP84" s="10" t="s">
        <v>47</v>
      </c>
      <c r="AQ84" s="181" t="s">
        <v>43</v>
      </c>
      <c r="AR84" s="182"/>
      <c r="AS84" s="4"/>
      <c r="AT84" s="35" t="s">
        <v>26</v>
      </c>
      <c r="AU84" s="107" t="s">
        <v>53</v>
      </c>
      <c r="AV84" s="36"/>
      <c r="AW84" s="108" t="s">
        <v>26</v>
      </c>
      <c r="AX84" s="108" t="s">
        <v>50</v>
      </c>
      <c r="AY84" s="50"/>
    </row>
    <row r="85" spans="1:51">
      <c r="A85" s="258"/>
      <c r="B85" s="35" t="s">
        <v>2</v>
      </c>
      <c r="C85" s="37">
        <v>3</v>
      </c>
      <c r="D85" s="2">
        <v>1</v>
      </c>
      <c r="E85" s="37">
        <f>1/D86</f>
        <v>0.2</v>
      </c>
      <c r="F85" s="170"/>
      <c r="G85" s="35" t="s">
        <v>2</v>
      </c>
      <c r="H85" s="37">
        <f>C85/C87</f>
        <v>0.27272727272727271</v>
      </c>
      <c r="I85" s="38">
        <f>D85/D87</f>
        <v>0.15789473684210528</v>
      </c>
      <c r="J85" s="37">
        <f>E85/E87</f>
        <v>0.14893617021276595</v>
      </c>
      <c r="K85" s="37">
        <f>SUM(H85:J85)</f>
        <v>0.57955817978214397</v>
      </c>
      <c r="L85" s="2">
        <f>K85/C89</f>
        <v>0.19318605992738133</v>
      </c>
      <c r="M85" s="24"/>
      <c r="N85" s="94"/>
      <c r="O85" s="58" t="s">
        <v>18</v>
      </c>
      <c r="P85" s="56" t="s">
        <v>77</v>
      </c>
      <c r="Q85" s="18"/>
      <c r="R85" s="11" t="s">
        <v>17</v>
      </c>
      <c r="S85" s="9">
        <v>1</v>
      </c>
      <c r="T85" s="9">
        <v>-0.5</v>
      </c>
      <c r="U85" s="9">
        <v>0</v>
      </c>
      <c r="V85" s="3"/>
      <c r="W85" s="11" t="s">
        <v>17</v>
      </c>
      <c r="X85" s="1">
        <f>(S85*L84)+(T85*L85)+(U85*L86)</f>
        <v>-1.3285147103736142E-2</v>
      </c>
      <c r="Y85" s="176"/>
      <c r="Z85" s="15" t="s">
        <v>34</v>
      </c>
      <c r="AA85" s="15">
        <v>1</v>
      </c>
      <c r="AB85" s="15">
        <f>1/(1+AA85)</f>
        <v>0.5</v>
      </c>
      <c r="AC85" s="15"/>
      <c r="AD85" s="4"/>
      <c r="AE85" s="11" t="s">
        <v>17</v>
      </c>
      <c r="AF85" s="28">
        <v>0</v>
      </c>
      <c r="AG85" s="28">
        <v>0</v>
      </c>
      <c r="AH85" s="28">
        <v>0</v>
      </c>
      <c r="AI85" s="28">
        <v>-1</v>
      </c>
      <c r="AJ85" s="28">
        <v>0</v>
      </c>
      <c r="AK85" s="4"/>
      <c r="AL85" s="11" t="s">
        <v>17</v>
      </c>
      <c r="AM85" s="1">
        <f>(AF85*AC86)+(AG85*AC87)+(AC88*AH85)+(AI85*AC90)+(AC91*AJ85)</f>
        <v>-0.33333333333333331</v>
      </c>
      <c r="AN85" s="176"/>
      <c r="AO85" s="15" t="s">
        <v>29</v>
      </c>
      <c r="AP85" s="15">
        <v>1</v>
      </c>
      <c r="AQ85" s="15">
        <f>1/(1+AP85)</f>
        <v>0.5</v>
      </c>
      <c r="AR85" s="15"/>
      <c r="AS85" s="4"/>
      <c r="AT85" s="11" t="s">
        <v>17</v>
      </c>
      <c r="AU85" s="1">
        <f>AR86</f>
        <v>0.5</v>
      </c>
      <c r="AV85" s="36"/>
      <c r="AW85" s="40" t="s">
        <v>63</v>
      </c>
      <c r="AX85" s="40">
        <v>0</v>
      </c>
      <c r="AY85" s="50"/>
    </row>
    <row r="86" spans="1:51" ht="30">
      <c r="A86" s="258"/>
      <c r="B86" s="35" t="s">
        <v>3</v>
      </c>
      <c r="C86" s="37">
        <v>7</v>
      </c>
      <c r="D86" s="37">
        <v>5</v>
      </c>
      <c r="E86" s="2">
        <v>1</v>
      </c>
      <c r="F86" s="170"/>
      <c r="G86" s="35" t="s">
        <v>3</v>
      </c>
      <c r="H86" s="37">
        <f>C86/C87</f>
        <v>0.63636363636363635</v>
      </c>
      <c r="I86" s="37">
        <f>D86/D87</f>
        <v>0.78947368421052633</v>
      </c>
      <c r="J86" s="38">
        <f>E86/E87</f>
        <v>0.74468085106382975</v>
      </c>
      <c r="K86" s="37">
        <f>SUM(H86:J86)</f>
        <v>2.1705181716379927</v>
      </c>
      <c r="L86" s="2">
        <f>K86/C89</f>
        <v>0.72350605721266426</v>
      </c>
      <c r="M86" s="24"/>
      <c r="N86" s="94"/>
      <c r="O86" s="58" t="s">
        <v>20</v>
      </c>
      <c r="P86" s="56" t="s">
        <v>80</v>
      </c>
      <c r="Q86" s="18"/>
      <c r="R86" s="11" t="s">
        <v>18</v>
      </c>
      <c r="S86" s="9">
        <v>-0.5</v>
      </c>
      <c r="T86" s="9">
        <v>1</v>
      </c>
      <c r="U86" s="9">
        <v>0</v>
      </c>
      <c r="V86" s="19"/>
      <c r="W86" s="11" t="s">
        <v>18</v>
      </c>
      <c r="X86" s="1">
        <f>(S86*L84)+(T86*L85)+(U86*L86)</f>
        <v>0.15153211849740406</v>
      </c>
      <c r="Y86" s="176"/>
      <c r="Z86" s="16" t="s">
        <v>35</v>
      </c>
      <c r="AA86" s="16" t="s">
        <v>44</v>
      </c>
      <c r="AB86" s="16">
        <v>1</v>
      </c>
      <c r="AC86" s="16">
        <f>AB86*AB85</f>
        <v>0.5</v>
      </c>
      <c r="AD86" s="4"/>
      <c r="AE86" s="11" t="s">
        <v>18</v>
      </c>
      <c r="AF86" s="28">
        <v>0</v>
      </c>
      <c r="AG86" s="28">
        <v>0</v>
      </c>
      <c r="AH86" s="28">
        <v>0</v>
      </c>
      <c r="AI86" s="28">
        <v>1</v>
      </c>
      <c r="AJ86" s="28">
        <v>0</v>
      </c>
      <c r="AK86" s="4"/>
      <c r="AL86" s="11" t="s">
        <v>18</v>
      </c>
      <c r="AM86" s="1">
        <f>(AF86*AC86)+(AG86*AC87)+(AC88*AH86)+(AI86*AC90)+(AC91*AJ86)</f>
        <v>0.33333333333333331</v>
      </c>
      <c r="AN86" s="176"/>
      <c r="AO86" s="16" t="s">
        <v>45</v>
      </c>
      <c r="AP86" s="16" t="s">
        <v>44</v>
      </c>
      <c r="AQ86" s="16">
        <v>1</v>
      </c>
      <c r="AR86" s="16">
        <f>AQ86*AQ85</f>
        <v>0.5</v>
      </c>
      <c r="AS86" s="4"/>
      <c r="AT86" s="11" t="s">
        <v>18</v>
      </c>
      <c r="AU86" s="1">
        <f>AR87</f>
        <v>0.5</v>
      </c>
      <c r="AV86" s="36"/>
      <c r="AW86" s="40" t="s">
        <v>16</v>
      </c>
      <c r="AX86" s="41">
        <v>0</v>
      </c>
      <c r="AY86" s="50"/>
    </row>
    <row r="87" spans="1:51">
      <c r="A87" s="258"/>
      <c r="B87" s="107" t="s">
        <v>4</v>
      </c>
      <c r="C87" s="39">
        <f>SUM(C84:C86)</f>
        <v>11</v>
      </c>
      <c r="D87" s="39">
        <f>SUM(D84:D86)</f>
        <v>6.333333333333333</v>
      </c>
      <c r="E87" s="39">
        <f>SUM(E84:E86)</f>
        <v>1.342857142857143</v>
      </c>
      <c r="F87" s="170"/>
      <c r="G87" s="107" t="s">
        <v>4</v>
      </c>
      <c r="H87" s="39">
        <f>SUM(H84:H86)</f>
        <v>1</v>
      </c>
      <c r="I87" s="39">
        <f>SUM(I84:I86)</f>
        <v>1</v>
      </c>
      <c r="J87" s="39">
        <f>SUM(J84:J86)</f>
        <v>1</v>
      </c>
      <c r="K87" s="39">
        <f>SUM(K84:K86)</f>
        <v>3</v>
      </c>
      <c r="L87" s="39">
        <f>SUM(L84:L86)</f>
        <v>1</v>
      </c>
      <c r="M87" s="25"/>
      <c r="N87" s="94"/>
      <c r="O87" s="58" t="s">
        <v>21</v>
      </c>
      <c r="P87" s="56" t="s">
        <v>81</v>
      </c>
      <c r="Q87" s="18"/>
      <c r="R87" s="11" t="s">
        <v>20</v>
      </c>
      <c r="S87" s="9">
        <v>0</v>
      </c>
      <c r="T87" s="9">
        <v>0.5</v>
      </c>
      <c r="U87" s="9">
        <v>0</v>
      </c>
      <c r="V87" s="19"/>
      <c r="W87" s="11" t="s">
        <v>20</v>
      </c>
      <c r="X87" s="1">
        <f>(S87*L84)+(T87*L85)+(U87*L86)</f>
        <v>9.6593029963690666E-2</v>
      </c>
      <c r="Y87" s="176"/>
      <c r="Z87" s="16" t="s">
        <v>36</v>
      </c>
      <c r="AA87" s="16" t="s">
        <v>44</v>
      </c>
      <c r="AB87" s="16">
        <v>1</v>
      </c>
      <c r="AC87" s="16">
        <f>AB87*AB85</f>
        <v>0.5</v>
      </c>
      <c r="AD87" s="4"/>
      <c r="AE87" s="11" t="s">
        <v>20</v>
      </c>
      <c r="AF87" s="28">
        <v>0</v>
      </c>
      <c r="AG87" s="28">
        <v>0</v>
      </c>
      <c r="AH87" s="28">
        <v>0</v>
      </c>
      <c r="AI87" s="28">
        <v>0</v>
      </c>
      <c r="AJ87" s="28">
        <v>0</v>
      </c>
      <c r="AK87" s="4"/>
      <c r="AL87" s="11" t="s">
        <v>20</v>
      </c>
      <c r="AM87" s="1">
        <f>(AF87*AC86)+(AG87*AC87)+(AH87*AC88)+(AI87*AC90)+(AJ87*AC91)</f>
        <v>0</v>
      </c>
      <c r="AN87" s="176"/>
      <c r="AO87" s="16" t="s">
        <v>58</v>
      </c>
      <c r="AP87" s="16" t="s">
        <v>44</v>
      </c>
      <c r="AQ87" s="16">
        <v>1</v>
      </c>
      <c r="AR87" s="16">
        <f>AQ87*AQ85</f>
        <v>0.5</v>
      </c>
      <c r="AS87" s="4"/>
      <c r="AT87" s="11" t="s">
        <v>20</v>
      </c>
      <c r="AU87" s="1">
        <f>AR89</f>
        <v>0.33333333333333331</v>
      </c>
      <c r="AV87" s="36"/>
      <c r="AW87" s="42" t="s">
        <v>17</v>
      </c>
      <c r="AX87" s="42">
        <f>X85+AM85+AU85</f>
        <v>0.15338151956293056</v>
      </c>
      <c r="AY87" s="50"/>
    </row>
    <row r="88" spans="1:51" ht="45">
      <c r="A88" s="258"/>
      <c r="B88" s="54"/>
      <c r="C88" s="54"/>
      <c r="D88" s="54"/>
      <c r="E88" s="54"/>
      <c r="F88" s="54"/>
      <c r="G88" s="54"/>
      <c r="H88" s="54"/>
      <c r="I88" s="54"/>
      <c r="J88" s="54"/>
      <c r="M88" s="47"/>
      <c r="N88" s="94"/>
      <c r="O88" s="58" t="s">
        <v>23</v>
      </c>
      <c r="P88" s="56" t="s">
        <v>83</v>
      </c>
      <c r="Q88" s="4"/>
      <c r="R88" s="11" t="s">
        <v>21</v>
      </c>
      <c r="S88" s="9">
        <v>0</v>
      </c>
      <c r="T88" s="9">
        <v>-0.5</v>
      </c>
      <c r="U88" s="9">
        <v>0</v>
      </c>
      <c r="V88" s="19"/>
      <c r="W88" s="11" t="s">
        <v>21</v>
      </c>
      <c r="X88" s="1">
        <f>(S88*L84)+(T88*L85)+(U88*L86)</f>
        <v>-9.6593029963690666E-2</v>
      </c>
      <c r="Y88" s="176"/>
      <c r="Z88" s="16" t="s">
        <v>37</v>
      </c>
      <c r="AA88" s="16" t="s">
        <v>44</v>
      </c>
      <c r="AB88" s="16">
        <v>1</v>
      </c>
      <c r="AC88" s="16">
        <f>AB88*AB85</f>
        <v>0.5</v>
      </c>
      <c r="AD88" s="4"/>
      <c r="AE88" s="11" t="s">
        <v>21</v>
      </c>
      <c r="AF88" s="28">
        <v>0</v>
      </c>
      <c r="AG88" s="28">
        <v>0</v>
      </c>
      <c r="AH88" s="28">
        <v>0</v>
      </c>
      <c r="AI88" s="28">
        <v>0</v>
      </c>
      <c r="AJ88" s="28">
        <v>0</v>
      </c>
      <c r="AK88" s="4"/>
      <c r="AL88" s="11" t="s">
        <v>21</v>
      </c>
      <c r="AM88" s="1">
        <f>(AF88*AC86)+(AG88*AC87)+(AH88*AC88)+(AI88*AC90)+(AJ88*AC91)</f>
        <v>0</v>
      </c>
      <c r="AN88" s="176"/>
      <c r="AO88" s="15" t="s">
        <v>30</v>
      </c>
      <c r="AP88" s="15">
        <v>2</v>
      </c>
      <c r="AQ88" s="15">
        <f>1/(1+AP88)</f>
        <v>0.33333333333333331</v>
      </c>
      <c r="AR88" s="15"/>
      <c r="AS88" s="4"/>
      <c r="AT88" s="11" t="s">
        <v>21</v>
      </c>
      <c r="AU88" s="1">
        <f>AR90</f>
        <v>0.33333333333333331</v>
      </c>
      <c r="AV88" s="36"/>
      <c r="AW88" s="42" t="s">
        <v>18</v>
      </c>
      <c r="AX88" s="42">
        <f>X86+AM86++AU86</f>
        <v>0.98486545183073737</v>
      </c>
      <c r="AY88" s="50"/>
    </row>
    <row r="89" spans="1:51" ht="30">
      <c r="A89" s="258"/>
      <c r="B89" s="108" t="s">
        <v>6</v>
      </c>
      <c r="C89" s="35">
        <v>3</v>
      </c>
      <c r="D89" s="4"/>
      <c r="E89" s="4"/>
      <c r="F89" s="4"/>
      <c r="G89" s="4"/>
      <c r="H89" s="4"/>
      <c r="I89" s="4"/>
      <c r="J89" s="4"/>
      <c r="M89" s="4"/>
      <c r="N89" s="94"/>
      <c r="O89" s="58" t="s">
        <v>24</v>
      </c>
      <c r="P89" s="56" t="s">
        <v>84</v>
      </c>
      <c r="Q89" s="4"/>
      <c r="R89" s="11" t="s">
        <v>23</v>
      </c>
      <c r="S89" s="9">
        <v>1</v>
      </c>
      <c r="T89" s="9">
        <v>0</v>
      </c>
      <c r="U89" s="9">
        <v>-0.5</v>
      </c>
      <c r="V89" s="19"/>
      <c r="W89" s="11" t="s">
        <v>23</v>
      </c>
      <c r="X89" s="1">
        <f>(S89*L84)+(T89*L85)+(U89*L86)</f>
        <v>-0.27844514574637758</v>
      </c>
      <c r="Y89" s="176"/>
      <c r="Z89" s="31" t="s">
        <v>96</v>
      </c>
      <c r="AA89" s="31">
        <v>2</v>
      </c>
      <c r="AB89" s="31">
        <f>1/(1+AA89)</f>
        <v>0.33333333333333331</v>
      </c>
      <c r="AC89" s="31"/>
      <c r="AD89" s="4"/>
      <c r="AE89" s="11" t="s">
        <v>23</v>
      </c>
      <c r="AF89" s="28">
        <v>0</v>
      </c>
      <c r="AG89" s="28">
        <v>-1</v>
      </c>
      <c r="AH89" s="28">
        <v>0</v>
      </c>
      <c r="AI89" s="28">
        <v>-1</v>
      </c>
      <c r="AJ89" s="28">
        <v>0</v>
      </c>
      <c r="AK89" s="4"/>
      <c r="AL89" s="11" t="s">
        <v>23</v>
      </c>
      <c r="AM89" s="1">
        <f>(AC86*AF89)+(AG89*AC87)+(AC88*AH89)+(AI89*AC90)+(AC91*AJ89)</f>
        <v>-0.83333333333333326</v>
      </c>
      <c r="AN89" s="176"/>
      <c r="AO89" s="16" t="s">
        <v>59</v>
      </c>
      <c r="AP89" s="16" t="s">
        <v>44</v>
      </c>
      <c r="AQ89" s="16">
        <v>1</v>
      </c>
      <c r="AR89" s="16">
        <f>AQ89*AQ88</f>
        <v>0.33333333333333331</v>
      </c>
      <c r="AS89" s="4"/>
      <c r="AT89" s="11" t="s">
        <v>23</v>
      </c>
      <c r="AU89" s="1">
        <f>AR92</f>
        <v>0.25</v>
      </c>
      <c r="AV89" s="36"/>
      <c r="AW89" s="41" t="s">
        <v>19</v>
      </c>
      <c r="AX89" s="41">
        <v>0</v>
      </c>
      <c r="AY89" s="50"/>
    </row>
    <row r="90" spans="1:51">
      <c r="A90" s="258"/>
      <c r="B90" s="53"/>
      <c r="C90" s="53"/>
      <c r="D90" s="53"/>
      <c r="E90" s="53"/>
      <c r="F90" s="53"/>
      <c r="G90" s="53"/>
      <c r="H90" s="53"/>
      <c r="I90" s="53"/>
      <c r="J90" s="53"/>
      <c r="M90" s="26"/>
      <c r="N90" s="94"/>
      <c r="O90" s="4"/>
      <c r="P90" s="4"/>
      <c r="Q90" s="4"/>
      <c r="R90" s="11" t="s">
        <v>24</v>
      </c>
      <c r="S90" s="9">
        <v>-0.5</v>
      </c>
      <c r="T90" s="9">
        <v>0</v>
      </c>
      <c r="U90" s="9">
        <v>1</v>
      </c>
      <c r="V90" s="19"/>
      <c r="W90" s="11" t="s">
        <v>24</v>
      </c>
      <c r="X90" s="1">
        <f>(S90*L84)+(T90*67)+(U90*L86)</f>
        <v>0.68185211578268701</v>
      </c>
      <c r="Y90" s="176"/>
      <c r="Z90" s="16" t="s">
        <v>97</v>
      </c>
      <c r="AA90" s="16" t="s">
        <v>44</v>
      </c>
      <c r="AB90" s="16">
        <v>1</v>
      </c>
      <c r="AC90" s="16">
        <f>AB90*AB89</f>
        <v>0.33333333333333331</v>
      </c>
      <c r="AD90" s="4"/>
      <c r="AE90" s="11" t="s">
        <v>24</v>
      </c>
      <c r="AF90" s="28">
        <v>0</v>
      </c>
      <c r="AG90" s="28">
        <v>1</v>
      </c>
      <c r="AH90" s="28">
        <v>0</v>
      </c>
      <c r="AI90" s="28">
        <v>1</v>
      </c>
      <c r="AJ90" s="28">
        <v>0</v>
      </c>
      <c r="AK90" s="4"/>
      <c r="AL90" s="11" t="s">
        <v>24</v>
      </c>
      <c r="AM90" s="1">
        <f>(AC86*AF90)+(AC87*AG90)+(AC88*AH90)+(AI90*AC90)+(AC91*AJ90)</f>
        <v>0.83333333333333326</v>
      </c>
      <c r="AN90" s="176"/>
      <c r="AO90" s="16" t="s">
        <v>60</v>
      </c>
      <c r="AP90" s="16" t="s">
        <v>44</v>
      </c>
      <c r="AQ90" s="16">
        <v>1</v>
      </c>
      <c r="AR90" s="16">
        <f>AQ90*AQ88</f>
        <v>0.33333333333333331</v>
      </c>
      <c r="AS90" s="4"/>
      <c r="AT90" s="11" t="s">
        <v>24</v>
      </c>
      <c r="AU90" s="1">
        <f>AR93</f>
        <v>0.25</v>
      </c>
      <c r="AV90" s="36"/>
      <c r="AW90" s="42" t="s">
        <v>20</v>
      </c>
      <c r="AX90" s="42">
        <f>X87+AM87+AU87</f>
        <v>0.42992636329702399</v>
      </c>
      <c r="AY90" s="50"/>
    </row>
    <row r="91" spans="1:51">
      <c r="A91" s="258"/>
      <c r="B91" s="183" t="s">
        <v>14</v>
      </c>
      <c r="C91" s="183"/>
      <c r="D91" s="4"/>
      <c r="E91" s="35" t="s">
        <v>38</v>
      </c>
      <c r="F91" s="35" t="s">
        <v>39</v>
      </c>
      <c r="G91" s="35" t="s">
        <v>40</v>
      </c>
      <c r="H91" s="10" t="s">
        <v>41</v>
      </c>
      <c r="I91" s="10" t="s">
        <v>42</v>
      </c>
      <c r="J91" s="4"/>
      <c r="M91" s="4"/>
      <c r="N91" s="94"/>
      <c r="O91" s="156" t="s">
        <v>112</v>
      </c>
      <c r="P91" s="157"/>
      <c r="Q91" s="4"/>
      <c r="R91" s="33"/>
      <c r="S91" s="25"/>
      <c r="T91" s="25"/>
      <c r="U91" s="25"/>
      <c r="V91" s="30"/>
      <c r="W91" s="29"/>
      <c r="X91" s="29"/>
      <c r="Y91" s="176"/>
      <c r="Z91" s="16" t="s">
        <v>98</v>
      </c>
      <c r="AA91" s="16" t="s">
        <v>44</v>
      </c>
      <c r="AB91" s="16">
        <v>1</v>
      </c>
      <c r="AC91" s="16">
        <f>AB91*AB89</f>
        <v>0.33333333333333331</v>
      </c>
      <c r="AD91" s="4"/>
      <c r="AE91" s="29"/>
      <c r="AF91" s="25"/>
      <c r="AG91" s="25"/>
      <c r="AH91" s="25"/>
      <c r="AI91" s="25"/>
      <c r="AJ91" s="25"/>
      <c r="AK91" s="4"/>
      <c r="AL91" s="29"/>
      <c r="AM91" s="29"/>
      <c r="AN91" s="176"/>
      <c r="AO91" s="15" t="s">
        <v>31</v>
      </c>
      <c r="AP91" s="15">
        <v>3</v>
      </c>
      <c r="AQ91" s="15">
        <f>1/(1+AP91)</f>
        <v>0.25</v>
      </c>
      <c r="AR91" s="15"/>
      <c r="AS91" s="4"/>
      <c r="AT91" s="29"/>
      <c r="AU91" s="29"/>
      <c r="AV91" s="46"/>
      <c r="AW91" s="42" t="s">
        <v>21</v>
      </c>
      <c r="AX91" s="42">
        <f>X88+AM88+AU88</f>
        <v>0.23674030336964264</v>
      </c>
      <c r="AY91" s="50"/>
    </row>
    <row r="92" spans="1:51" ht="30">
      <c r="A92" s="258"/>
      <c r="B92" s="108" t="s">
        <v>7</v>
      </c>
      <c r="C92" s="76">
        <f>SUM(L84*C87,L85*D87,L86*E87)</f>
        <v>3.1114637011613495</v>
      </c>
      <c r="D92" s="4"/>
      <c r="E92" s="35">
        <v>1</v>
      </c>
      <c r="F92" s="35">
        <v>3</v>
      </c>
      <c r="G92" s="35">
        <v>5</v>
      </c>
      <c r="H92" s="35">
        <v>7</v>
      </c>
      <c r="I92" s="35">
        <v>9</v>
      </c>
      <c r="J92" s="4"/>
      <c r="M92" s="4"/>
      <c r="N92" s="94"/>
      <c r="O92" s="57" t="s">
        <v>99</v>
      </c>
      <c r="P92" s="56" t="s">
        <v>102</v>
      </c>
      <c r="Q92" s="4"/>
      <c r="R92" s="33"/>
      <c r="S92" s="25"/>
      <c r="T92" s="25"/>
      <c r="U92" s="25"/>
      <c r="V92" s="30"/>
      <c r="W92" s="29"/>
      <c r="X92" s="29"/>
      <c r="Y92" s="176"/>
      <c r="Z92" s="30"/>
      <c r="AA92" s="30"/>
      <c r="AB92" s="30"/>
      <c r="AC92" s="30"/>
      <c r="AD92" s="4"/>
      <c r="AE92" s="29"/>
      <c r="AF92" s="25"/>
      <c r="AG92" s="25"/>
      <c r="AH92" s="25"/>
      <c r="AI92" s="25"/>
      <c r="AJ92" s="25"/>
      <c r="AK92" s="4"/>
      <c r="AL92" s="156" t="s">
        <v>115</v>
      </c>
      <c r="AM92" s="157"/>
      <c r="AN92" s="176"/>
      <c r="AO92" s="16" t="s">
        <v>61</v>
      </c>
      <c r="AP92" s="16" t="s">
        <v>44</v>
      </c>
      <c r="AQ92" s="16">
        <v>1</v>
      </c>
      <c r="AR92" s="16">
        <f>AQ92*AQ91</f>
        <v>0.25</v>
      </c>
      <c r="AS92" s="4"/>
      <c r="AT92" s="29"/>
      <c r="AU92" s="29"/>
      <c r="AV92" s="46"/>
      <c r="AW92" s="41" t="s">
        <v>22</v>
      </c>
      <c r="AX92" s="41">
        <v>0</v>
      </c>
      <c r="AY92" s="50"/>
    </row>
    <row r="93" spans="1:51" ht="30">
      <c r="A93" s="258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26"/>
      <c r="N93" s="94"/>
      <c r="O93" s="57" t="s">
        <v>100</v>
      </c>
      <c r="P93" s="56" t="s">
        <v>103</v>
      </c>
      <c r="Q93" s="4"/>
      <c r="R93" s="4"/>
      <c r="S93" s="18"/>
      <c r="T93" s="18"/>
      <c r="U93" s="18"/>
      <c r="V93" s="19"/>
      <c r="W93" s="4"/>
      <c r="X93" s="4"/>
      <c r="Y93" s="176"/>
      <c r="Z93" s="30"/>
      <c r="AA93" s="30"/>
      <c r="AB93" s="30"/>
      <c r="AC93" s="30"/>
      <c r="AD93" s="4"/>
      <c r="AE93" s="29"/>
      <c r="AF93" s="25"/>
      <c r="AG93" s="25"/>
      <c r="AH93" s="25"/>
      <c r="AI93" s="25"/>
      <c r="AJ93" s="25"/>
      <c r="AK93" s="4"/>
      <c r="AL93" s="58" t="s">
        <v>34</v>
      </c>
      <c r="AM93" s="56" t="s">
        <v>87</v>
      </c>
      <c r="AN93" s="176"/>
      <c r="AO93" s="16" t="s">
        <v>62</v>
      </c>
      <c r="AP93" s="16" t="s">
        <v>44</v>
      </c>
      <c r="AQ93" s="16">
        <v>1</v>
      </c>
      <c r="AR93" s="16">
        <f>AQ93*AQ91</f>
        <v>0.25</v>
      </c>
      <c r="AS93" s="4"/>
      <c r="AT93" s="29"/>
      <c r="AU93" s="29"/>
      <c r="AV93" s="46"/>
      <c r="AW93" s="42" t="s">
        <v>23</v>
      </c>
      <c r="AX93" s="42">
        <f>X89+AM89+AU89</f>
        <v>-0.86177847907971072</v>
      </c>
      <c r="AY93" s="50"/>
    </row>
    <row r="94" spans="1:51" ht="30">
      <c r="A94" s="258"/>
      <c r="B94" s="185" t="s">
        <v>11</v>
      </c>
      <c r="C94" s="186"/>
      <c r="D94" s="6" t="s">
        <v>12</v>
      </c>
      <c r="E94" s="6">
        <v>1</v>
      </c>
      <c r="F94" s="6">
        <v>2</v>
      </c>
      <c r="G94" s="6">
        <v>3</v>
      </c>
      <c r="H94" s="6">
        <v>4</v>
      </c>
      <c r="I94" s="6">
        <v>5</v>
      </c>
      <c r="J94" s="6">
        <v>6</v>
      </c>
      <c r="K94" s="6">
        <v>7</v>
      </c>
      <c r="L94" s="6">
        <v>9</v>
      </c>
      <c r="M94" s="6">
        <v>10</v>
      </c>
      <c r="N94" s="94"/>
      <c r="O94" s="57" t="s">
        <v>101</v>
      </c>
      <c r="P94" s="56" t="s">
        <v>104</v>
      </c>
      <c r="Q94" s="4"/>
      <c r="R94" s="4"/>
      <c r="S94" s="18"/>
      <c r="T94" s="18"/>
      <c r="U94" s="18"/>
      <c r="V94" s="4"/>
      <c r="W94" s="4"/>
      <c r="X94" s="4"/>
      <c r="Y94" s="176"/>
      <c r="AB94" s="30"/>
      <c r="AC94" s="30"/>
      <c r="AD94" s="4"/>
      <c r="AE94" s="29"/>
      <c r="AF94" s="25"/>
      <c r="AG94" s="25"/>
      <c r="AH94" s="25"/>
      <c r="AI94" s="25"/>
      <c r="AJ94" s="25"/>
      <c r="AK94" s="4"/>
      <c r="AL94" s="109" t="s">
        <v>35</v>
      </c>
      <c r="AM94" s="84" t="s">
        <v>88</v>
      </c>
      <c r="AN94" s="176"/>
      <c r="AO94" s="19"/>
      <c r="AP94" s="19"/>
      <c r="AQ94" s="19"/>
      <c r="AR94" s="19"/>
      <c r="AS94" s="4"/>
      <c r="AT94" s="29"/>
      <c r="AU94" s="29"/>
      <c r="AV94" s="46"/>
      <c r="AW94" s="42" t="s">
        <v>24</v>
      </c>
      <c r="AX94" s="42">
        <f>X90+AM90+AU90</f>
        <v>1.7651854491160202</v>
      </c>
      <c r="AY94" s="50"/>
    </row>
    <row r="95" spans="1:51">
      <c r="A95" s="258"/>
      <c r="B95" s="187"/>
      <c r="C95" s="188"/>
      <c r="D95" s="6" t="s">
        <v>13</v>
      </c>
      <c r="E95" s="35">
        <v>0</v>
      </c>
      <c r="F95" s="35">
        <v>0</v>
      </c>
      <c r="G95" s="35">
        <v>0.57999999999999996</v>
      </c>
      <c r="H95" s="35">
        <v>0.9</v>
      </c>
      <c r="I95" s="35">
        <v>1.1200000000000001</v>
      </c>
      <c r="J95" s="35">
        <v>1.24</v>
      </c>
      <c r="K95" s="35">
        <v>1.32</v>
      </c>
      <c r="L95" s="35">
        <v>1.46</v>
      </c>
      <c r="M95" s="35">
        <v>1.49</v>
      </c>
      <c r="N95" s="94"/>
      <c r="Q95" s="4"/>
      <c r="R95" s="4"/>
      <c r="S95" s="18"/>
      <c r="T95" s="18"/>
      <c r="U95" s="18"/>
      <c r="V95" s="4"/>
      <c r="W95" s="4"/>
      <c r="X95" s="4"/>
      <c r="Y95" s="176"/>
      <c r="AB95" s="30"/>
      <c r="AC95" s="30"/>
      <c r="AD95" s="4"/>
      <c r="AE95" s="29"/>
      <c r="AF95" s="25"/>
      <c r="AG95" s="25"/>
      <c r="AH95" s="25"/>
      <c r="AI95" s="25"/>
      <c r="AJ95" s="25"/>
      <c r="AK95" s="4"/>
      <c r="AL95" s="109" t="s">
        <v>36</v>
      </c>
      <c r="AM95" s="84" t="s">
        <v>89</v>
      </c>
      <c r="AN95" s="176"/>
      <c r="AO95" s="30"/>
      <c r="AP95" s="30"/>
      <c r="AQ95" s="30"/>
      <c r="AR95" s="30"/>
      <c r="AS95" s="4"/>
      <c r="AT95" s="29"/>
      <c r="AU95" s="29"/>
      <c r="AV95" s="46"/>
      <c r="AW95" s="41" t="s">
        <v>25</v>
      </c>
      <c r="AX95" s="41">
        <v>0</v>
      </c>
      <c r="AY95" s="50"/>
    </row>
    <row r="96" spans="1:51">
      <c r="A96" s="258"/>
      <c r="B96" s="189" t="s">
        <v>9</v>
      </c>
      <c r="C96" s="190"/>
      <c r="D96" s="7">
        <v>0.57999999999999996</v>
      </c>
      <c r="E96" s="191"/>
      <c r="F96" s="192"/>
      <c r="G96" s="192"/>
      <c r="H96" s="192"/>
      <c r="I96" s="192"/>
      <c r="J96" s="192"/>
      <c r="K96" s="48"/>
      <c r="L96" s="48"/>
      <c r="M96" s="48"/>
      <c r="N96" s="94"/>
      <c r="Q96" s="4"/>
      <c r="R96" s="4"/>
      <c r="S96" s="18"/>
      <c r="T96" s="18"/>
      <c r="U96" s="18"/>
      <c r="V96" s="4"/>
      <c r="W96" s="4"/>
      <c r="X96" s="4"/>
      <c r="Y96" s="176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109" t="s">
        <v>37</v>
      </c>
      <c r="AM96" s="84" t="s">
        <v>90</v>
      </c>
      <c r="AN96" s="176"/>
      <c r="AO96" s="156" t="s">
        <v>113</v>
      </c>
      <c r="AP96" s="157"/>
      <c r="AQ96" s="4"/>
      <c r="AR96" s="4"/>
      <c r="AS96" s="4"/>
      <c r="AT96" s="4"/>
      <c r="AU96" s="4"/>
      <c r="AV96" s="46"/>
      <c r="AW96" s="4"/>
      <c r="AX96" s="4"/>
      <c r="AY96" s="50"/>
    </row>
    <row r="97" spans="1:51" ht="30">
      <c r="A97" s="258"/>
      <c r="B97" s="52"/>
      <c r="C97" s="52"/>
      <c r="D97" s="52"/>
      <c r="E97" s="52"/>
      <c r="H97" s="52"/>
      <c r="I97" s="52"/>
      <c r="J97" s="52"/>
      <c r="K97" s="52"/>
      <c r="L97" s="52"/>
      <c r="M97" s="47"/>
      <c r="N97" s="94"/>
      <c r="Q97" s="4"/>
      <c r="R97" s="4"/>
      <c r="S97" s="18"/>
      <c r="T97" s="18"/>
      <c r="U97" s="18"/>
      <c r="V97" s="4"/>
      <c r="W97" s="4"/>
      <c r="X97" s="4"/>
      <c r="Y97" s="176"/>
      <c r="Z97" s="4"/>
      <c r="AC97" s="4"/>
      <c r="AD97" s="4"/>
      <c r="AE97" s="4"/>
      <c r="AF97" s="4"/>
      <c r="AG97" s="4"/>
      <c r="AH97" s="4"/>
      <c r="AI97" s="4"/>
      <c r="AJ97" s="4"/>
      <c r="AK97" s="4"/>
      <c r="AL97" s="58" t="s">
        <v>96</v>
      </c>
      <c r="AM97" s="56" t="s">
        <v>91</v>
      </c>
      <c r="AN97" s="176"/>
      <c r="AO97" s="44" t="s">
        <v>29</v>
      </c>
      <c r="AP97" s="44" t="s">
        <v>76</v>
      </c>
      <c r="AQ97" s="4"/>
      <c r="AR97" s="4"/>
      <c r="AS97" s="4"/>
      <c r="AT97" s="4"/>
      <c r="AU97" s="4"/>
      <c r="AV97" s="46"/>
      <c r="AW97" s="4"/>
      <c r="AX97" s="4"/>
      <c r="AY97" s="50"/>
    </row>
    <row r="98" spans="1:51" ht="30">
      <c r="A98" s="258"/>
      <c r="B98" s="161" t="s">
        <v>15</v>
      </c>
      <c r="C98" s="161"/>
      <c r="D98" s="161"/>
      <c r="E98" s="4"/>
      <c r="H98" s="4"/>
      <c r="I98" s="4"/>
      <c r="J98" s="4"/>
      <c r="K98" s="4"/>
      <c r="L98" s="4"/>
      <c r="M98" s="4"/>
      <c r="N98" s="94"/>
      <c r="Q98" s="4"/>
      <c r="R98" s="4"/>
      <c r="S98" s="18"/>
      <c r="T98" s="18"/>
      <c r="U98" s="18"/>
      <c r="V98" s="4"/>
      <c r="W98" s="4"/>
      <c r="X98" s="4"/>
      <c r="Y98" s="176"/>
      <c r="Z98" s="227" t="s">
        <v>182</v>
      </c>
      <c r="AA98" s="228"/>
      <c r="AC98" s="4"/>
      <c r="AD98" s="4"/>
      <c r="AE98" s="4"/>
      <c r="AF98" s="4"/>
      <c r="AG98" s="4"/>
      <c r="AH98" s="4"/>
      <c r="AI98" s="4"/>
      <c r="AJ98" s="4"/>
      <c r="AK98" s="4"/>
      <c r="AL98" s="109" t="s">
        <v>97</v>
      </c>
      <c r="AM98" s="84" t="s">
        <v>92</v>
      </c>
      <c r="AN98" s="176"/>
      <c r="AO98" s="44" t="s">
        <v>30</v>
      </c>
      <c r="AP98" s="44" t="s">
        <v>79</v>
      </c>
      <c r="AQ98" s="4"/>
      <c r="AR98" s="4"/>
      <c r="AS98" s="4"/>
      <c r="AT98" s="4"/>
      <c r="AU98" s="4"/>
      <c r="AV98" s="46"/>
      <c r="AW98" s="4"/>
      <c r="AX98" s="4"/>
      <c r="AY98" s="50"/>
    </row>
    <row r="99" spans="1:51" ht="30">
      <c r="A99" s="258"/>
      <c r="B99" s="5" t="s">
        <v>10</v>
      </c>
      <c r="C99" s="8">
        <f>(C92-3)/3</f>
        <v>3.7154567053783172E-2</v>
      </c>
      <c r="D99" s="77">
        <f>C99*100</f>
        <v>3.7154567053783172</v>
      </c>
      <c r="E99" s="4"/>
      <c r="H99" s="4"/>
      <c r="I99" s="4"/>
      <c r="J99" s="4"/>
      <c r="K99" s="4"/>
      <c r="L99" s="4"/>
      <c r="M99" s="4"/>
      <c r="N99" s="94"/>
      <c r="Q99" s="4"/>
      <c r="R99" s="4"/>
      <c r="S99" s="18"/>
      <c r="T99" s="18"/>
      <c r="U99" s="18"/>
      <c r="V99" s="4"/>
      <c r="W99" s="4"/>
      <c r="X99" s="4"/>
      <c r="Y99" s="176"/>
      <c r="Z99" s="225" t="s">
        <v>208</v>
      </c>
      <c r="AA99" s="226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109" t="s">
        <v>98</v>
      </c>
      <c r="AM99" s="84" t="s">
        <v>93</v>
      </c>
      <c r="AN99" s="176"/>
      <c r="AO99" s="44" t="s">
        <v>31</v>
      </c>
      <c r="AP99" s="44" t="s">
        <v>82</v>
      </c>
      <c r="AQ99" s="4"/>
      <c r="AR99" s="4"/>
      <c r="AS99" s="4"/>
      <c r="AT99" s="4"/>
      <c r="AU99" s="4"/>
      <c r="AV99" s="46"/>
      <c r="AW99" s="4"/>
      <c r="AX99" s="4"/>
      <c r="AY99" s="50"/>
    </row>
    <row r="100" spans="1:51">
      <c r="A100" s="259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06"/>
      <c r="N100" s="49"/>
      <c r="O100" s="106"/>
      <c r="P100" s="106"/>
      <c r="Q100" s="106"/>
      <c r="R100" s="106"/>
      <c r="S100" s="79"/>
      <c r="T100" s="79"/>
      <c r="U100" s="79"/>
      <c r="V100" s="106"/>
      <c r="W100" s="106"/>
      <c r="X100" s="106"/>
      <c r="Y100" s="177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51"/>
    </row>
    <row r="102" spans="1:51" ht="20">
      <c r="A102" s="257"/>
      <c r="B102" s="168" t="s">
        <v>170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9"/>
    </row>
    <row r="103" spans="1:51" ht="20">
      <c r="A103" s="258"/>
      <c r="B103" s="35" t="s">
        <v>0</v>
      </c>
      <c r="C103" s="35" t="s">
        <v>1</v>
      </c>
      <c r="D103" s="35" t="s">
        <v>2</v>
      </c>
      <c r="E103" s="35" t="s">
        <v>3</v>
      </c>
      <c r="F103" s="170" t="s">
        <v>8</v>
      </c>
      <c r="G103" s="35" t="s">
        <v>0</v>
      </c>
      <c r="H103" s="35" t="s">
        <v>1</v>
      </c>
      <c r="I103" s="35" t="s">
        <v>2</v>
      </c>
      <c r="J103" s="35" t="s">
        <v>3</v>
      </c>
      <c r="K103" s="35" t="s">
        <v>4</v>
      </c>
      <c r="L103" s="10" t="s">
        <v>5</v>
      </c>
      <c r="M103" s="23"/>
      <c r="N103" s="94"/>
      <c r="O103" s="156" t="s">
        <v>114</v>
      </c>
      <c r="P103" s="157"/>
      <c r="Q103" s="3"/>
      <c r="R103" s="171" t="s">
        <v>46</v>
      </c>
      <c r="S103" s="172"/>
      <c r="T103" s="172"/>
      <c r="U103" s="173"/>
      <c r="V103" s="3"/>
      <c r="W103" s="174" t="s">
        <v>52</v>
      </c>
      <c r="X103" s="175"/>
      <c r="Y103" s="176"/>
      <c r="Z103" s="178" t="s">
        <v>48</v>
      </c>
      <c r="AA103" s="179"/>
      <c r="AB103" s="179"/>
      <c r="AC103" s="180"/>
      <c r="AD103" s="3"/>
      <c r="AE103" s="178" t="s">
        <v>54</v>
      </c>
      <c r="AF103" s="179"/>
      <c r="AG103" s="179"/>
      <c r="AH103" s="179"/>
      <c r="AI103" s="179"/>
      <c r="AJ103" s="180"/>
      <c r="AK103" s="3"/>
      <c r="AL103" s="174" t="s">
        <v>55</v>
      </c>
      <c r="AM103" s="175"/>
      <c r="AN103" s="176"/>
      <c r="AO103" s="178" t="s">
        <v>49</v>
      </c>
      <c r="AP103" s="179"/>
      <c r="AQ103" s="179"/>
      <c r="AR103" s="180"/>
      <c r="AS103" s="4"/>
      <c r="AT103" s="174" t="s">
        <v>51</v>
      </c>
      <c r="AU103" s="175"/>
      <c r="AV103" s="36"/>
      <c r="AW103" s="174" t="s">
        <v>27</v>
      </c>
      <c r="AX103" s="175"/>
      <c r="AY103" s="50"/>
    </row>
    <row r="104" spans="1:51" ht="30">
      <c r="A104" s="258"/>
      <c r="B104" s="35" t="s">
        <v>1</v>
      </c>
      <c r="C104" s="2">
        <v>1</v>
      </c>
      <c r="D104" s="37">
        <f>1/C105</f>
        <v>0.33333333333333331</v>
      </c>
      <c r="E104" s="37">
        <f>1/C106</f>
        <v>0.2</v>
      </c>
      <c r="F104" s="170"/>
      <c r="G104" s="35" t="s">
        <v>1</v>
      </c>
      <c r="H104" s="38">
        <f>C104/C107</f>
        <v>0.1111111111111111</v>
      </c>
      <c r="I104" s="37">
        <f>D104/D107</f>
        <v>3.9999999999999994E-2</v>
      </c>
      <c r="J104" s="37">
        <f>E104/E107</f>
        <v>0.14893617021276595</v>
      </c>
      <c r="K104" s="37">
        <f>SUM(H104:J104)</f>
        <v>0.30004728132387704</v>
      </c>
      <c r="L104" s="2">
        <f>K104/C109</f>
        <v>0.10001576044129235</v>
      </c>
      <c r="M104" s="24"/>
      <c r="N104" s="94"/>
      <c r="O104" s="58" t="s">
        <v>17</v>
      </c>
      <c r="P104" s="56" t="s">
        <v>78</v>
      </c>
      <c r="Q104" s="18"/>
      <c r="R104" s="17" t="s">
        <v>26</v>
      </c>
      <c r="S104" s="35" t="s">
        <v>1</v>
      </c>
      <c r="T104" s="35" t="s">
        <v>2</v>
      </c>
      <c r="U104" s="35" t="s">
        <v>3</v>
      </c>
      <c r="V104" s="13"/>
      <c r="W104" s="32" t="s">
        <v>26</v>
      </c>
      <c r="X104" s="107" t="s">
        <v>53</v>
      </c>
      <c r="Y104" s="176"/>
      <c r="Z104" s="35" t="s">
        <v>32</v>
      </c>
      <c r="AA104" s="108" t="s">
        <v>47</v>
      </c>
      <c r="AB104" s="178" t="s">
        <v>43</v>
      </c>
      <c r="AC104" s="180"/>
      <c r="AD104" s="4"/>
      <c r="AE104" s="10" t="s">
        <v>26</v>
      </c>
      <c r="AF104" s="35" t="s">
        <v>35</v>
      </c>
      <c r="AG104" s="35" t="s">
        <v>36</v>
      </c>
      <c r="AH104" s="35" t="s">
        <v>37</v>
      </c>
      <c r="AI104" s="35" t="s">
        <v>97</v>
      </c>
      <c r="AJ104" s="35" t="s">
        <v>98</v>
      </c>
      <c r="AK104" s="4"/>
      <c r="AL104" s="10" t="s">
        <v>26</v>
      </c>
      <c r="AM104" s="107" t="s">
        <v>53</v>
      </c>
      <c r="AN104" s="176"/>
      <c r="AO104" s="10" t="s">
        <v>28</v>
      </c>
      <c r="AP104" s="10" t="s">
        <v>47</v>
      </c>
      <c r="AQ104" s="181" t="s">
        <v>43</v>
      </c>
      <c r="AR104" s="182"/>
      <c r="AS104" s="4"/>
      <c r="AT104" s="35" t="s">
        <v>26</v>
      </c>
      <c r="AU104" s="107" t="s">
        <v>53</v>
      </c>
      <c r="AV104" s="36"/>
      <c r="AW104" s="108" t="s">
        <v>26</v>
      </c>
      <c r="AX104" s="108" t="s">
        <v>50</v>
      </c>
      <c r="AY104" s="50"/>
    </row>
    <row r="105" spans="1:51">
      <c r="A105" s="258"/>
      <c r="B105" s="35" t="s">
        <v>2</v>
      </c>
      <c r="C105" s="37">
        <v>3</v>
      </c>
      <c r="D105" s="2">
        <v>1</v>
      </c>
      <c r="E105" s="37">
        <f>1/D106</f>
        <v>0.14285714285714285</v>
      </c>
      <c r="F105" s="170"/>
      <c r="G105" s="35" t="s">
        <v>2</v>
      </c>
      <c r="H105" s="37">
        <f>C105/C107</f>
        <v>0.33333333333333331</v>
      </c>
      <c r="I105" s="38">
        <f>D105/D107</f>
        <v>0.12</v>
      </c>
      <c r="J105" s="37">
        <f>E105/E107</f>
        <v>0.10638297872340424</v>
      </c>
      <c r="K105" s="37">
        <f>SUM(H105:J105)</f>
        <v>0.55971631205673755</v>
      </c>
      <c r="L105" s="2">
        <f>K105/C109</f>
        <v>0.18657210401891253</v>
      </c>
      <c r="M105" s="24"/>
      <c r="N105" s="94"/>
      <c r="O105" s="58" t="s">
        <v>18</v>
      </c>
      <c r="P105" s="56" t="s">
        <v>77</v>
      </c>
      <c r="Q105" s="18"/>
      <c r="R105" s="11" t="s">
        <v>17</v>
      </c>
      <c r="S105" s="9">
        <v>1</v>
      </c>
      <c r="T105" s="9">
        <v>-0.5</v>
      </c>
      <c r="U105" s="9">
        <v>0</v>
      </c>
      <c r="V105" s="3"/>
      <c r="W105" s="11" t="s">
        <v>17</v>
      </c>
      <c r="X105" s="1">
        <f>(S105*L104)+(T105*L105)+(U105*L106)</f>
        <v>6.7297084318360817E-3</v>
      </c>
      <c r="Y105" s="176"/>
      <c r="Z105" s="15" t="s">
        <v>34</v>
      </c>
      <c r="AA105" s="15">
        <v>1</v>
      </c>
      <c r="AB105" s="15">
        <f>1/(1+AA105)</f>
        <v>0.5</v>
      </c>
      <c r="AC105" s="15"/>
      <c r="AD105" s="4"/>
      <c r="AE105" s="11" t="s">
        <v>17</v>
      </c>
      <c r="AF105" s="28">
        <v>0</v>
      </c>
      <c r="AG105" s="28">
        <v>0</v>
      </c>
      <c r="AH105" s="28">
        <v>0</v>
      </c>
      <c r="AI105" s="28">
        <v>-1</v>
      </c>
      <c r="AJ105" s="28">
        <v>0</v>
      </c>
      <c r="AK105" s="4"/>
      <c r="AL105" s="11" t="s">
        <v>17</v>
      </c>
      <c r="AM105" s="1">
        <f>(AF105*AC106)+(AG105*AC107)+(AC108*AH105)+(AI105*AC110)+(AC111*AJ105)</f>
        <v>-0.33333333333333331</v>
      </c>
      <c r="AN105" s="176"/>
      <c r="AO105" s="15" t="s">
        <v>29</v>
      </c>
      <c r="AP105" s="15">
        <v>1</v>
      </c>
      <c r="AQ105" s="15">
        <f>1/(1+AP105)</f>
        <v>0.5</v>
      </c>
      <c r="AR105" s="15"/>
      <c r="AS105" s="4"/>
      <c r="AT105" s="11" t="s">
        <v>17</v>
      </c>
      <c r="AU105" s="1">
        <f>AR106</f>
        <v>0.5</v>
      </c>
      <c r="AV105" s="36"/>
      <c r="AW105" s="40" t="s">
        <v>63</v>
      </c>
      <c r="AX105" s="40">
        <v>0</v>
      </c>
      <c r="AY105" s="50"/>
    </row>
    <row r="106" spans="1:51" ht="30">
      <c r="A106" s="258"/>
      <c r="B106" s="35" t="s">
        <v>3</v>
      </c>
      <c r="C106" s="37">
        <v>5</v>
      </c>
      <c r="D106" s="37">
        <v>7</v>
      </c>
      <c r="E106" s="2">
        <v>1</v>
      </c>
      <c r="F106" s="170"/>
      <c r="G106" s="35" t="s">
        <v>3</v>
      </c>
      <c r="H106" s="37">
        <f>C106/C107</f>
        <v>0.55555555555555558</v>
      </c>
      <c r="I106" s="37">
        <f>D106/D107</f>
        <v>0.84</v>
      </c>
      <c r="J106" s="38">
        <f>E106/E107</f>
        <v>0.74468085106382975</v>
      </c>
      <c r="K106" s="37">
        <f>SUM(H106:J106)</f>
        <v>2.1402364066193855</v>
      </c>
      <c r="L106" s="2">
        <f>K106/C109</f>
        <v>0.71341213553979521</v>
      </c>
      <c r="M106" s="24"/>
      <c r="N106" s="94"/>
      <c r="O106" s="58" t="s">
        <v>20</v>
      </c>
      <c r="P106" s="56" t="s">
        <v>80</v>
      </c>
      <c r="Q106" s="18"/>
      <c r="R106" s="11" t="s">
        <v>18</v>
      </c>
      <c r="S106" s="9">
        <v>-0.5</v>
      </c>
      <c r="T106" s="9">
        <v>1</v>
      </c>
      <c r="U106" s="9">
        <v>0</v>
      </c>
      <c r="V106" s="19"/>
      <c r="W106" s="11" t="s">
        <v>18</v>
      </c>
      <c r="X106" s="1">
        <f>(S106*L104)+(T106*L105)+(U106*L106)</f>
        <v>0.13656422379826635</v>
      </c>
      <c r="Y106" s="176"/>
      <c r="Z106" s="16" t="s">
        <v>35</v>
      </c>
      <c r="AA106" s="16" t="s">
        <v>44</v>
      </c>
      <c r="AB106" s="16">
        <v>1</v>
      </c>
      <c r="AC106" s="16">
        <f>AB106*AB105</f>
        <v>0.5</v>
      </c>
      <c r="AD106" s="4"/>
      <c r="AE106" s="11" t="s">
        <v>18</v>
      </c>
      <c r="AF106" s="28">
        <v>0</v>
      </c>
      <c r="AG106" s="28">
        <v>0</v>
      </c>
      <c r="AH106" s="28">
        <v>0</v>
      </c>
      <c r="AI106" s="28">
        <v>1</v>
      </c>
      <c r="AJ106" s="28">
        <v>0</v>
      </c>
      <c r="AK106" s="4"/>
      <c r="AL106" s="11" t="s">
        <v>18</v>
      </c>
      <c r="AM106" s="1">
        <f>(AF106*AC106)+(AG106*AC107)+(AC108*AH106)+(AI106*AC110)+(AC111*AJ106)</f>
        <v>0.33333333333333331</v>
      </c>
      <c r="AN106" s="176"/>
      <c r="AO106" s="16" t="s">
        <v>45</v>
      </c>
      <c r="AP106" s="16" t="s">
        <v>44</v>
      </c>
      <c r="AQ106" s="16">
        <v>1</v>
      </c>
      <c r="AR106" s="16">
        <f>AQ106*AQ105</f>
        <v>0.5</v>
      </c>
      <c r="AS106" s="4"/>
      <c r="AT106" s="11" t="s">
        <v>18</v>
      </c>
      <c r="AU106" s="1">
        <f>AR107</f>
        <v>0.5</v>
      </c>
      <c r="AV106" s="36"/>
      <c r="AW106" s="40" t="s">
        <v>16</v>
      </c>
      <c r="AX106" s="41">
        <v>0</v>
      </c>
      <c r="AY106" s="50"/>
    </row>
    <row r="107" spans="1:51">
      <c r="A107" s="258"/>
      <c r="B107" s="107" t="s">
        <v>4</v>
      </c>
      <c r="C107" s="39">
        <f>SUM(C104:C106)</f>
        <v>9</v>
      </c>
      <c r="D107" s="39">
        <f>SUM(D104:D106)</f>
        <v>8.3333333333333339</v>
      </c>
      <c r="E107" s="39">
        <f>SUM(E104:E106)</f>
        <v>1.342857142857143</v>
      </c>
      <c r="F107" s="170"/>
      <c r="G107" s="107" t="s">
        <v>4</v>
      </c>
      <c r="H107" s="39">
        <f>SUM(H104:H106)</f>
        <v>1</v>
      </c>
      <c r="I107" s="39">
        <f>SUM(I104:I106)</f>
        <v>1</v>
      </c>
      <c r="J107" s="39">
        <f>SUM(J104:J106)</f>
        <v>1</v>
      </c>
      <c r="K107" s="39">
        <f>SUM(K104:K106)</f>
        <v>3</v>
      </c>
      <c r="L107" s="39">
        <f>SUM(L104:L106)</f>
        <v>1</v>
      </c>
      <c r="M107" s="25"/>
      <c r="N107" s="94"/>
      <c r="O107" s="58" t="s">
        <v>21</v>
      </c>
      <c r="P107" s="56" t="s">
        <v>81</v>
      </c>
      <c r="Q107" s="18"/>
      <c r="R107" s="11" t="s">
        <v>20</v>
      </c>
      <c r="S107" s="9">
        <v>0</v>
      </c>
      <c r="T107" s="9">
        <v>0.5</v>
      </c>
      <c r="U107" s="9">
        <v>0</v>
      </c>
      <c r="V107" s="19"/>
      <c r="W107" s="11" t="s">
        <v>20</v>
      </c>
      <c r="X107" s="1">
        <f>(S107*L104)+(T107*L105)+(U107*L106)</f>
        <v>9.3286052009456263E-2</v>
      </c>
      <c r="Y107" s="176"/>
      <c r="Z107" s="16" t="s">
        <v>36</v>
      </c>
      <c r="AA107" s="16" t="s">
        <v>44</v>
      </c>
      <c r="AB107" s="16">
        <v>1</v>
      </c>
      <c r="AC107" s="16">
        <f>AB107*AB105</f>
        <v>0.5</v>
      </c>
      <c r="AD107" s="4"/>
      <c r="AE107" s="11" t="s">
        <v>20</v>
      </c>
      <c r="AF107" s="28">
        <v>0</v>
      </c>
      <c r="AG107" s="28">
        <v>0</v>
      </c>
      <c r="AH107" s="28">
        <v>0</v>
      </c>
      <c r="AI107" s="28">
        <v>0</v>
      </c>
      <c r="AJ107" s="28">
        <v>0</v>
      </c>
      <c r="AK107" s="4"/>
      <c r="AL107" s="11" t="s">
        <v>20</v>
      </c>
      <c r="AM107" s="1">
        <f>(AF107*AC106)+(AG107*AC107)+(AH107*AC108)+(AI107*AC110)+(AJ107*AC111)</f>
        <v>0</v>
      </c>
      <c r="AN107" s="176"/>
      <c r="AO107" s="16" t="s">
        <v>58</v>
      </c>
      <c r="AP107" s="16" t="s">
        <v>44</v>
      </c>
      <c r="AQ107" s="16">
        <v>1</v>
      </c>
      <c r="AR107" s="16">
        <f>AQ107*AQ105</f>
        <v>0.5</v>
      </c>
      <c r="AS107" s="4"/>
      <c r="AT107" s="11" t="s">
        <v>20</v>
      </c>
      <c r="AU107" s="1">
        <f>AR109</f>
        <v>0.33333333333333331</v>
      </c>
      <c r="AV107" s="36"/>
      <c r="AW107" s="42" t="s">
        <v>17</v>
      </c>
      <c r="AX107" s="42">
        <f>X105+AM105+AU105</f>
        <v>0.17339637509850275</v>
      </c>
      <c r="AY107" s="50"/>
    </row>
    <row r="108" spans="1:51" ht="45">
      <c r="A108" s="258"/>
      <c r="B108" s="54"/>
      <c r="C108" s="54"/>
      <c r="D108" s="54"/>
      <c r="E108" s="54"/>
      <c r="F108" s="54"/>
      <c r="G108" s="54"/>
      <c r="H108" s="54"/>
      <c r="I108" s="54"/>
      <c r="J108" s="54"/>
      <c r="M108" s="47"/>
      <c r="N108" s="94"/>
      <c r="O108" s="58" t="s">
        <v>23</v>
      </c>
      <c r="P108" s="56" t="s">
        <v>83</v>
      </c>
      <c r="Q108" s="4"/>
      <c r="R108" s="11" t="s">
        <v>21</v>
      </c>
      <c r="S108" s="9">
        <v>0</v>
      </c>
      <c r="T108" s="9">
        <v>-0.5</v>
      </c>
      <c r="U108" s="9">
        <v>0</v>
      </c>
      <c r="V108" s="19"/>
      <c r="W108" s="11" t="s">
        <v>21</v>
      </c>
      <c r="X108" s="1">
        <f>(S108*L104)+(T108*L105)+(U108*L106)</f>
        <v>-9.3286052009456263E-2</v>
      </c>
      <c r="Y108" s="176"/>
      <c r="Z108" s="16" t="s">
        <v>37</v>
      </c>
      <c r="AA108" s="16" t="s">
        <v>44</v>
      </c>
      <c r="AB108" s="16">
        <v>1</v>
      </c>
      <c r="AC108" s="16">
        <f>AB108*AB105</f>
        <v>0.5</v>
      </c>
      <c r="AD108" s="4"/>
      <c r="AE108" s="11" t="s">
        <v>21</v>
      </c>
      <c r="AF108" s="28">
        <v>0</v>
      </c>
      <c r="AG108" s="28">
        <v>0</v>
      </c>
      <c r="AH108" s="28">
        <v>0</v>
      </c>
      <c r="AI108" s="28">
        <v>0</v>
      </c>
      <c r="AJ108" s="28">
        <v>0</v>
      </c>
      <c r="AK108" s="4"/>
      <c r="AL108" s="11" t="s">
        <v>21</v>
      </c>
      <c r="AM108" s="1">
        <f>(AF108*AC106)+(AG108*AC107)+(AH108*AC108)+(AI108*AC110)+(AJ108*AC111)</f>
        <v>0</v>
      </c>
      <c r="AN108" s="176"/>
      <c r="AO108" s="15" t="s">
        <v>30</v>
      </c>
      <c r="AP108" s="15">
        <v>2</v>
      </c>
      <c r="AQ108" s="15">
        <f>1/(1+AP108)</f>
        <v>0.33333333333333331</v>
      </c>
      <c r="AR108" s="15"/>
      <c r="AS108" s="4"/>
      <c r="AT108" s="11" t="s">
        <v>21</v>
      </c>
      <c r="AU108" s="1">
        <f>AR110</f>
        <v>0.33333333333333331</v>
      </c>
      <c r="AV108" s="36"/>
      <c r="AW108" s="42" t="s">
        <v>18</v>
      </c>
      <c r="AX108" s="42">
        <f>X106+AM106++AU106</f>
        <v>0.96989755713159964</v>
      </c>
      <c r="AY108" s="50"/>
    </row>
    <row r="109" spans="1:51" ht="30">
      <c r="A109" s="258"/>
      <c r="B109" s="108" t="s">
        <v>6</v>
      </c>
      <c r="C109" s="35">
        <v>3</v>
      </c>
      <c r="D109" s="4"/>
      <c r="E109" s="4"/>
      <c r="F109" s="4"/>
      <c r="G109" s="4"/>
      <c r="H109" s="4"/>
      <c r="I109" s="4"/>
      <c r="J109" s="4"/>
      <c r="M109" s="4"/>
      <c r="N109" s="94"/>
      <c r="O109" s="58" t="s">
        <v>24</v>
      </c>
      <c r="P109" s="56" t="s">
        <v>84</v>
      </c>
      <c r="Q109" s="4"/>
      <c r="R109" s="11" t="s">
        <v>23</v>
      </c>
      <c r="S109" s="9">
        <v>1</v>
      </c>
      <c r="T109" s="9">
        <v>0</v>
      </c>
      <c r="U109" s="9">
        <v>-0.5</v>
      </c>
      <c r="V109" s="19"/>
      <c r="W109" s="11" t="s">
        <v>23</v>
      </c>
      <c r="X109" s="1">
        <f>(S109*L104)+(T109*L105)+(U109*L106)</f>
        <v>-0.25669030732860526</v>
      </c>
      <c r="Y109" s="176"/>
      <c r="Z109" s="31" t="s">
        <v>96</v>
      </c>
      <c r="AA109" s="31">
        <v>2</v>
      </c>
      <c r="AB109" s="31">
        <f>1/(1+AA109)</f>
        <v>0.33333333333333331</v>
      </c>
      <c r="AC109" s="31"/>
      <c r="AD109" s="4"/>
      <c r="AE109" s="11" t="s">
        <v>23</v>
      </c>
      <c r="AF109" s="28">
        <v>0</v>
      </c>
      <c r="AG109" s="28">
        <v>-1</v>
      </c>
      <c r="AH109" s="28">
        <v>0</v>
      </c>
      <c r="AI109" s="28">
        <v>-1</v>
      </c>
      <c r="AJ109" s="28">
        <v>0</v>
      </c>
      <c r="AK109" s="4"/>
      <c r="AL109" s="11" t="s">
        <v>23</v>
      </c>
      <c r="AM109" s="1">
        <f>(AC106*AF109)+(AG109*AC107)+(AC108*AH109)+(AI109*AC110)+(AC111*AJ109)</f>
        <v>-0.83333333333333326</v>
      </c>
      <c r="AN109" s="176"/>
      <c r="AO109" s="16" t="s">
        <v>59</v>
      </c>
      <c r="AP109" s="16" t="s">
        <v>44</v>
      </c>
      <c r="AQ109" s="16">
        <v>1</v>
      </c>
      <c r="AR109" s="16">
        <f>AQ109*AQ108</f>
        <v>0.33333333333333331</v>
      </c>
      <c r="AS109" s="4"/>
      <c r="AT109" s="11" t="s">
        <v>23</v>
      </c>
      <c r="AU109" s="1">
        <f>AR112</f>
        <v>0.25</v>
      </c>
      <c r="AV109" s="36"/>
      <c r="AW109" s="41" t="s">
        <v>19</v>
      </c>
      <c r="AX109" s="41">
        <v>0</v>
      </c>
      <c r="AY109" s="50"/>
    </row>
    <row r="110" spans="1:51">
      <c r="A110" s="258"/>
      <c r="B110" s="53"/>
      <c r="C110" s="53"/>
      <c r="D110" s="53"/>
      <c r="E110" s="53"/>
      <c r="F110" s="53"/>
      <c r="G110" s="53"/>
      <c r="H110" s="53"/>
      <c r="I110" s="53"/>
      <c r="J110" s="53"/>
      <c r="M110" s="26"/>
      <c r="N110" s="94"/>
      <c r="O110" s="4"/>
      <c r="P110" s="4"/>
      <c r="Q110" s="4"/>
      <c r="R110" s="11" t="s">
        <v>24</v>
      </c>
      <c r="S110" s="9">
        <v>-0.5</v>
      </c>
      <c r="T110" s="9">
        <v>0</v>
      </c>
      <c r="U110" s="9">
        <v>1</v>
      </c>
      <c r="V110" s="19"/>
      <c r="W110" s="11" t="s">
        <v>24</v>
      </c>
      <c r="X110" s="1">
        <f>(S110*L104)+(T110*67)+(U110*L106)</f>
        <v>0.66340425531914904</v>
      </c>
      <c r="Y110" s="176"/>
      <c r="Z110" s="16" t="s">
        <v>97</v>
      </c>
      <c r="AA110" s="16" t="s">
        <v>44</v>
      </c>
      <c r="AB110" s="16">
        <v>1</v>
      </c>
      <c r="AC110" s="16">
        <f>AB110*AB109</f>
        <v>0.33333333333333331</v>
      </c>
      <c r="AD110" s="4"/>
      <c r="AE110" s="11" t="s">
        <v>24</v>
      </c>
      <c r="AF110" s="28">
        <v>0</v>
      </c>
      <c r="AG110" s="28">
        <v>1</v>
      </c>
      <c r="AH110" s="28">
        <v>0</v>
      </c>
      <c r="AI110" s="28">
        <v>1</v>
      </c>
      <c r="AJ110" s="28">
        <v>0</v>
      </c>
      <c r="AK110" s="4"/>
      <c r="AL110" s="11" t="s">
        <v>24</v>
      </c>
      <c r="AM110" s="1">
        <f>(AC106*AF110)+(AC107*AG110)+(AC108*AH110)+(AI110*AC110)+(AC111*AJ110)</f>
        <v>0.83333333333333326</v>
      </c>
      <c r="AN110" s="176"/>
      <c r="AO110" s="16" t="s">
        <v>60</v>
      </c>
      <c r="AP110" s="16" t="s">
        <v>44</v>
      </c>
      <c r="AQ110" s="16">
        <v>1</v>
      </c>
      <c r="AR110" s="16">
        <f>AQ110*AQ108</f>
        <v>0.33333333333333331</v>
      </c>
      <c r="AS110" s="4"/>
      <c r="AT110" s="11" t="s">
        <v>24</v>
      </c>
      <c r="AU110" s="1">
        <f>AR113</f>
        <v>0.25</v>
      </c>
      <c r="AV110" s="36"/>
      <c r="AW110" s="42" t="s">
        <v>20</v>
      </c>
      <c r="AX110" s="42">
        <f>X107+AM107+AU107</f>
        <v>0.42661938534278959</v>
      </c>
      <c r="AY110" s="50"/>
    </row>
    <row r="111" spans="1:51">
      <c r="A111" s="258"/>
      <c r="B111" s="183" t="s">
        <v>14</v>
      </c>
      <c r="C111" s="183"/>
      <c r="D111" s="4"/>
      <c r="E111" s="35" t="s">
        <v>38</v>
      </c>
      <c r="F111" s="35" t="s">
        <v>39</v>
      </c>
      <c r="G111" s="35" t="s">
        <v>40</v>
      </c>
      <c r="H111" s="10" t="s">
        <v>41</v>
      </c>
      <c r="I111" s="10" t="s">
        <v>42</v>
      </c>
      <c r="J111" s="4"/>
      <c r="M111" s="4"/>
      <c r="N111" s="94"/>
      <c r="O111" s="156" t="s">
        <v>112</v>
      </c>
      <c r="P111" s="157"/>
      <c r="Q111" s="4"/>
      <c r="R111" s="33"/>
      <c r="S111" s="25"/>
      <c r="T111" s="25"/>
      <c r="U111" s="25"/>
      <c r="V111" s="30"/>
      <c r="W111" s="29"/>
      <c r="X111" s="29"/>
      <c r="Y111" s="176"/>
      <c r="Z111" s="16" t="s">
        <v>98</v>
      </c>
      <c r="AA111" s="16" t="s">
        <v>44</v>
      </c>
      <c r="AB111" s="16">
        <v>1</v>
      </c>
      <c r="AC111" s="16">
        <f>AB111*AB109</f>
        <v>0.33333333333333331</v>
      </c>
      <c r="AD111" s="4"/>
      <c r="AE111" s="29"/>
      <c r="AF111" s="25"/>
      <c r="AG111" s="25"/>
      <c r="AH111" s="25"/>
      <c r="AI111" s="25"/>
      <c r="AJ111" s="25"/>
      <c r="AK111" s="4"/>
      <c r="AL111" s="29"/>
      <c r="AM111" s="29"/>
      <c r="AN111" s="176"/>
      <c r="AO111" s="15" t="s">
        <v>31</v>
      </c>
      <c r="AP111" s="15">
        <v>3</v>
      </c>
      <c r="AQ111" s="15">
        <f>1/(1+AP111)</f>
        <v>0.25</v>
      </c>
      <c r="AR111" s="15"/>
      <c r="AS111" s="4"/>
      <c r="AT111" s="29"/>
      <c r="AU111" s="29"/>
      <c r="AV111" s="46"/>
      <c r="AW111" s="42" t="s">
        <v>21</v>
      </c>
      <c r="AX111" s="42">
        <f>X108+AM108+AU108</f>
        <v>0.24004728132387704</v>
      </c>
      <c r="AY111" s="50"/>
    </row>
    <row r="112" spans="1:51" ht="30">
      <c r="A112" s="258"/>
      <c r="B112" s="108" t="s">
        <v>7</v>
      </c>
      <c r="C112" s="76">
        <f>SUM(L104*C107,L105*D107,L106*E107)</f>
        <v>3.4129199594731512</v>
      </c>
      <c r="D112" s="4"/>
      <c r="E112" s="35">
        <v>1</v>
      </c>
      <c r="F112" s="35">
        <v>3</v>
      </c>
      <c r="G112" s="35">
        <v>5</v>
      </c>
      <c r="H112" s="35">
        <v>7</v>
      </c>
      <c r="I112" s="35">
        <v>9</v>
      </c>
      <c r="J112" s="4"/>
      <c r="M112" s="4"/>
      <c r="N112" s="94"/>
      <c r="O112" s="57" t="s">
        <v>99</v>
      </c>
      <c r="P112" s="56" t="s">
        <v>102</v>
      </c>
      <c r="Q112" s="4"/>
      <c r="R112" s="33"/>
      <c r="S112" s="25"/>
      <c r="T112" s="25"/>
      <c r="U112" s="25"/>
      <c r="V112" s="30"/>
      <c r="W112" s="29"/>
      <c r="X112" s="29"/>
      <c r="Y112" s="176"/>
      <c r="Z112" s="30"/>
      <c r="AA112" s="30"/>
      <c r="AB112" s="30"/>
      <c r="AC112" s="30"/>
      <c r="AD112" s="4"/>
      <c r="AE112" s="29"/>
      <c r="AF112" s="25"/>
      <c r="AG112" s="25"/>
      <c r="AH112" s="25"/>
      <c r="AI112" s="25"/>
      <c r="AJ112" s="25"/>
      <c r="AK112" s="4"/>
      <c r="AL112" s="156" t="s">
        <v>115</v>
      </c>
      <c r="AM112" s="157"/>
      <c r="AN112" s="176"/>
      <c r="AO112" s="16" t="s">
        <v>61</v>
      </c>
      <c r="AP112" s="16" t="s">
        <v>44</v>
      </c>
      <c r="AQ112" s="16">
        <v>1</v>
      </c>
      <c r="AR112" s="16">
        <f>AQ112*AQ111</f>
        <v>0.25</v>
      </c>
      <c r="AS112" s="4"/>
      <c r="AT112" s="29"/>
      <c r="AU112" s="29"/>
      <c r="AV112" s="46"/>
      <c r="AW112" s="41" t="s">
        <v>22</v>
      </c>
      <c r="AX112" s="41">
        <v>0</v>
      </c>
      <c r="AY112" s="50"/>
    </row>
    <row r="113" spans="1:51" ht="30">
      <c r="A113" s="258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26"/>
      <c r="N113" s="94"/>
      <c r="O113" s="57" t="s">
        <v>100</v>
      </c>
      <c r="P113" s="56" t="s">
        <v>103</v>
      </c>
      <c r="Q113" s="4"/>
      <c r="R113" s="4"/>
      <c r="S113" s="18"/>
      <c r="T113" s="18"/>
      <c r="U113" s="18"/>
      <c r="V113" s="19"/>
      <c r="W113" s="4"/>
      <c r="X113" s="4"/>
      <c r="Y113" s="176"/>
      <c r="Z113" s="30"/>
      <c r="AA113" s="30"/>
      <c r="AB113" s="30"/>
      <c r="AC113" s="30"/>
      <c r="AD113" s="4"/>
      <c r="AE113" s="29"/>
      <c r="AF113" s="25"/>
      <c r="AG113" s="25"/>
      <c r="AH113" s="25"/>
      <c r="AI113" s="25"/>
      <c r="AJ113" s="25"/>
      <c r="AK113" s="4"/>
      <c r="AL113" s="58" t="s">
        <v>34</v>
      </c>
      <c r="AM113" s="56" t="s">
        <v>87</v>
      </c>
      <c r="AN113" s="176"/>
      <c r="AO113" s="16" t="s">
        <v>62</v>
      </c>
      <c r="AP113" s="16" t="s">
        <v>44</v>
      </c>
      <c r="AQ113" s="16">
        <v>1</v>
      </c>
      <c r="AR113" s="16">
        <f>AQ113*AQ111</f>
        <v>0.25</v>
      </c>
      <c r="AS113" s="4"/>
      <c r="AT113" s="29"/>
      <c r="AU113" s="29"/>
      <c r="AV113" s="46"/>
      <c r="AW113" s="42" t="s">
        <v>23</v>
      </c>
      <c r="AX113" s="42">
        <f>X109+AM109+AU109</f>
        <v>-0.84002364066193858</v>
      </c>
      <c r="AY113" s="50"/>
    </row>
    <row r="114" spans="1:51" ht="30">
      <c r="A114" s="258"/>
      <c r="B114" s="185" t="s">
        <v>11</v>
      </c>
      <c r="C114" s="186"/>
      <c r="D114" s="6" t="s">
        <v>12</v>
      </c>
      <c r="E114" s="6">
        <v>1</v>
      </c>
      <c r="F114" s="6">
        <v>2</v>
      </c>
      <c r="G114" s="6">
        <v>3</v>
      </c>
      <c r="H114" s="6">
        <v>4</v>
      </c>
      <c r="I114" s="6">
        <v>5</v>
      </c>
      <c r="J114" s="6">
        <v>6</v>
      </c>
      <c r="K114" s="6">
        <v>7</v>
      </c>
      <c r="L114" s="6">
        <v>9</v>
      </c>
      <c r="M114" s="6">
        <v>10</v>
      </c>
      <c r="N114" s="94"/>
      <c r="O114" s="57" t="s">
        <v>101</v>
      </c>
      <c r="P114" s="56" t="s">
        <v>104</v>
      </c>
      <c r="Q114" s="4"/>
      <c r="R114" s="4"/>
      <c r="S114" s="18"/>
      <c r="T114" s="18"/>
      <c r="U114" s="18"/>
      <c r="V114" s="4"/>
      <c r="W114" s="4"/>
      <c r="X114" s="4"/>
      <c r="Y114" s="176"/>
      <c r="AB114" s="30"/>
      <c r="AC114" s="30"/>
      <c r="AD114" s="4"/>
      <c r="AE114" s="29"/>
      <c r="AF114" s="25"/>
      <c r="AG114" s="25"/>
      <c r="AH114" s="25"/>
      <c r="AI114" s="25"/>
      <c r="AJ114" s="25"/>
      <c r="AK114" s="4"/>
      <c r="AL114" s="109" t="s">
        <v>35</v>
      </c>
      <c r="AM114" s="84" t="s">
        <v>88</v>
      </c>
      <c r="AN114" s="176"/>
      <c r="AO114" s="19"/>
      <c r="AP114" s="19"/>
      <c r="AQ114" s="19"/>
      <c r="AR114" s="19"/>
      <c r="AS114" s="4"/>
      <c r="AT114" s="29"/>
      <c r="AU114" s="29"/>
      <c r="AV114" s="46"/>
      <c r="AW114" s="42" t="s">
        <v>24</v>
      </c>
      <c r="AX114" s="42">
        <f>X110+AM110+AU110</f>
        <v>1.7467375886524823</v>
      </c>
      <c r="AY114" s="50"/>
    </row>
    <row r="115" spans="1:51">
      <c r="A115" s="258"/>
      <c r="B115" s="187"/>
      <c r="C115" s="188"/>
      <c r="D115" s="6" t="s">
        <v>13</v>
      </c>
      <c r="E115" s="35">
        <v>0</v>
      </c>
      <c r="F115" s="35">
        <v>0</v>
      </c>
      <c r="G115" s="35">
        <v>0.57999999999999996</v>
      </c>
      <c r="H115" s="35">
        <v>0.9</v>
      </c>
      <c r="I115" s="35">
        <v>1.1200000000000001</v>
      </c>
      <c r="J115" s="35">
        <v>1.24</v>
      </c>
      <c r="K115" s="35">
        <v>1.32</v>
      </c>
      <c r="L115" s="35">
        <v>1.46</v>
      </c>
      <c r="M115" s="35">
        <v>1.49</v>
      </c>
      <c r="N115" s="94"/>
      <c r="Q115" s="4"/>
      <c r="R115" s="4"/>
      <c r="S115" s="18"/>
      <c r="T115" s="18"/>
      <c r="U115" s="18"/>
      <c r="V115" s="4"/>
      <c r="W115" s="4"/>
      <c r="X115" s="4"/>
      <c r="Y115" s="176"/>
      <c r="AB115" s="30"/>
      <c r="AC115" s="30"/>
      <c r="AD115" s="4"/>
      <c r="AE115" s="29"/>
      <c r="AF115" s="25"/>
      <c r="AG115" s="25"/>
      <c r="AH115" s="25"/>
      <c r="AI115" s="25"/>
      <c r="AJ115" s="25"/>
      <c r="AK115" s="4"/>
      <c r="AL115" s="109" t="s">
        <v>36</v>
      </c>
      <c r="AM115" s="84" t="s">
        <v>89</v>
      </c>
      <c r="AN115" s="176"/>
      <c r="AO115" s="30"/>
      <c r="AP115" s="30"/>
      <c r="AQ115" s="30"/>
      <c r="AR115" s="30"/>
      <c r="AS115" s="4"/>
      <c r="AT115" s="29"/>
      <c r="AU115" s="29"/>
      <c r="AV115" s="46"/>
      <c r="AW115" s="41" t="s">
        <v>25</v>
      </c>
      <c r="AX115" s="41">
        <v>0</v>
      </c>
      <c r="AY115" s="50"/>
    </row>
    <row r="116" spans="1:51">
      <c r="A116" s="258"/>
      <c r="B116" s="189" t="s">
        <v>9</v>
      </c>
      <c r="C116" s="190"/>
      <c r="D116" s="7">
        <v>0.57999999999999996</v>
      </c>
      <c r="E116" s="191"/>
      <c r="F116" s="192"/>
      <c r="G116" s="192"/>
      <c r="H116" s="192"/>
      <c r="I116" s="192"/>
      <c r="J116" s="192"/>
      <c r="K116" s="48"/>
      <c r="L116" s="48"/>
      <c r="M116" s="48"/>
      <c r="N116" s="94"/>
      <c r="Q116" s="4"/>
      <c r="R116" s="4"/>
      <c r="S116" s="18"/>
      <c r="T116" s="18"/>
      <c r="U116" s="18"/>
      <c r="V116" s="4"/>
      <c r="W116" s="4"/>
      <c r="X116" s="4"/>
      <c r="Y116" s="176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109" t="s">
        <v>37</v>
      </c>
      <c r="AM116" s="84" t="s">
        <v>90</v>
      </c>
      <c r="AN116" s="176"/>
      <c r="AO116" s="156" t="s">
        <v>113</v>
      </c>
      <c r="AP116" s="157"/>
      <c r="AQ116" s="4"/>
      <c r="AR116" s="4"/>
      <c r="AS116" s="4"/>
      <c r="AT116" s="4"/>
      <c r="AU116" s="4"/>
      <c r="AV116" s="46"/>
      <c r="AW116" s="4"/>
      <c r="AX116" s="4"/>
      <c r="AY116" s="50"/>
    </row>
    <row r="117" spans="1:51" ht="30">
      <c r="A117" s="258"/>
      <c r="B117" s="52"/>
      <c r="C117" s="52"/>
      <c r="D117" s="52"/>
      <c r="E117" s="52"/>
      <c r="H117" s="52"/>
      <c r="I117" s="52"/>
      <c r="J117" s="52"/>
      <c r="K117" s="52"/>
      <c r="L117" s="52"/>
      <c r="M117" s="47"/>
      <c r="N117" s="94"/>
      <c r="Q117" s="4"/>
      <c r="R117" s="4"/>
      <c r="S117" s="18"/>
      <c r="T117" s="18"/>
      <c r="U117" s="18"/>
      <c r="V117" s="4"/>
      <c r="W117" s="4"/>
      <c r="X117" s="4"/>
      <c r="Y117" s="176"/>
      <c r="Z117" s="4"/>
      <c r="AC117" s="4"/>
      <c r="AD117" s="4"/>
      <c r="AE117" s="4"/>
      <c r="AF117" s="4"/>
      <c r="AG117" s="4"/>
      <c r="AH117" s="4"/>
      <c r="AI117" s="4"/>
      <c r="AJ117" s="4"/>
      <c r="AK117" s="4"/>
      <c r="AL117" s="58" t="s">
        <v>96</v>
      </c>
      <c r="AM117" s="56" t="s">
        <v>91</v>
      </c>
      <c r="AN117" s="176"/>
      <c r="AO117" s="44" t="s">
        <v>29</v>
      </c>
      <c r="AP117" s="44" t="s">
        <v>76</v>
      </c>
      <c r="AQ117" s="4"/>
      <c r="AR117" s="4"/>
      <c r="AS117" s="4"/>
      <c r="AT117" s="4"/>
      <c r="AU117" s="4"/>
      <c r="AV117" s="46"/>
      <c r="AW117" s="4"/>
      <c r="AX117" s="4"/>
      <c r="AY117" s="50"/>
    </row>
    <row r="118" spans="1:51" ht="30">
      <c r="A118" s="258"/>
      <c r="B118" s="161" t="s">
        <v>15</v>
      </c>
      <c r="C118" s="161"/>
      <c r="D118" s="161"/>
      <c r="E118" s="4"/>
      <c r="H118" s="4"/>
      <c r="I118" s="4"/>
      <c r="J118" s="4"/>
      <c r="K118" s="4"/>
      <c r="L118" s="4"/>
      <c r="M118" s="4"/>
      <c r="N118" s="94"/>
      <c r="Q118" s="4"/>
      <c r="R118" s="4"/>
      <c r="S118" s="18"/>
      <c r="T118" s="18"/>
      <c r="U118" s="18"/>
      <c r="V118" s="4"/>
      <c r="W118" s="4"/>
      <c r="X118" s="4"/>
      <c r="Y118" s="176"/>
      <c r="Z118" s="227" t="s">
        <v>182</v>
      </c>
      <c r="AA118" s="228"/>
      <c r="AC118" s="4"/>
      <c r="AD118" s="4"/>
      <c r="AE118" s="4"/>
      <c r="AF118" s="4"/>
      <c r="AG118" s="4"/>
      <c r="AH118" s="4"/>
      <c r="AI118" s="4"/>
      <c r="AJ118" s="4"/>
      <c r="AK118" s="4"/>
      <c r="AL118" s="109" t="s">
        <v>97</v>
      </c>
      <c r="AM118" s="84" t="s">
        <v>92</v>
      </c>
      <c r="AN118" s="176"/>
      <c r="AO118" s="44" t="s">
        <v>30</v>
      </c>
      <c r="AP118" s="44" t="s">
        <v>79</v>
      </c>
      <c r="AQ118" s="4"/>
      <c r="AR118" s="4"/>
      <c r="AS118" s="4"/>
      <c r="AT118" s="4"/>
      <c r="AU118" s="4"/>
      <c r="AV118" s="46"/>
      <c r="AW118" s="4"/>
      <c r="AX118" s="4"/>
      <c r="AY118" s="50"/>
    </row>
    <row r="119" spans="1:51" ht="30">
      <c r="A119" s="258"/>
      <c r="B119" s="5" t="s">
        <v>10</v>
      </c>
      <c r="C119" s="8">
        <f>(C112-3)/3</f>
        <v>0.13763998649105039</v>
      </c>
      <c r="D119" s="77">
        <f>C119*100</f>
        <v>13.763998649105039</v>
      </c>
      <c r="E119" s="4"/>
      <c r="H119" s="4"/>
      <c r="I119" s="4"/>
      <c r="J119" s="4"/>
      <c r="K119" s="4"/>
      <c r="L119" s="4"/>
      <c r="M119" s="4"/>
      <c r="N119" s="94"/>
      <c r="Q119" s="4"/>
      <c r="R119" s="4"/>
      <c r="S119" s="18"/>
      <c r="T119" s="18"/>
      <c r="U119" s="18"/>
      <c r="V119" s="4"/>
      <c r="W119" s="4"/>
      <c r="X119" s="4"/>
      <c r="Y119" s="176"/>
      <c r="Z119" s="225" t="s">
        <v>208</v>
      </c>
      <c r="AA119" s="226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109" t="s">
        <v>98</v>
      </c>
      <c r="AM119" s="84" t="s">
        <v>93</v>
      </c>
      <c r="AN119" s="176"/>
      <c r="AO119" s="44" t="s">
        <v>31</v>
      </c>
      <c r="AP119" s="44" t="s">
        <v>82</v>
      </c>
      <c r="AQ119" s="4"/>
      <c r="AR119" s="4"/>
      <c r="AS119" s="4"/>
      <c r="AT119" s="4"/>
      <c r="AU119" s="4"/>
      <c r="AV119" s="46"/>
      <c r="AW119" s="4"/>
      <c r="AX119" s="4"/>
      <c r="AY119" s="50"/>
    </row>
    <row r="120" spans="1:51">
      <c r="A120" s="259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06"/>
      <c r="N120" s="49"/>
      <c r="O120" s="106"/>
      <c r="P120" s="106"/>
      <c r="Q120" s="106"/>
      <c r="R120" s="106"/>
      <c r="S120" s="79"/>
      <c r="T120" s="79"/>
      <c r="U120" s="79"/>
      <c r="V120" s="106"/>
      <c r="W120" s="106"/>
      <c r="X120" s="106"/>
      <c r="Y120" s="177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51"/>
    </row>
  </sheetData>
  <mergeCells count="169">
    <mergeCell ref="AO3:AR3"/>
    <mergeCell ref="AT3:AU3"/>
    <mergeCell ref="AW3:AX3"/>
    <mergeCell ref="AB4:AC4"/>
    <mergeCell ref="AQ4:AR4"/>
    <mergeCell ref="AO16:AP16"/>
    <mergeCell ref="A1:AY1"/>
    <mergeCell ref="A2:A20"/>
    <mergeCell ref="B2:AY2"/>
    <mergeCell ref="F3:F7"/>
    <mergeCell ref="O3:P3"/>
    <mergeCell ref="R3:U3"/>
    <mergeCell ref="W3:X3"/>
    <mergeCell ref="Y3:Y20"/>
    <mergeCell ref="Z3:AC3"/>
    <mergeCell ref="AE3:AJ3"/>
    <mergeCell ref="B11:C11"/>
    <mergeCell ref="O11:P11"/>
    <mergeCell ref="AL12:AM12"/>
    <mergeCell ref="B13:L13"/>
    <mergeCell ref="B14:C15"/>
    <mergeCell ref="B16:C16"/>
    <mergeCell ref="E16:J16"/>
    <mergeCell ref="AL3:AM3"/>
    <mergeCell ref="AN3:AN19"/>
    <mergeCell ref="B18:D18"/>
    <mergeCell ref="Z18:AA18"/>
    <mergeCell ref="Z19:AA19"/>
    <mergeCell ref="B20:L20"/>
    <mergeCell ref="A22:A40"/>
    <mergeCell ref="B22:AY22"/>
    <mergeCell ref="F23:F27"/>
    <mergeCell ref="O23:P23"/>
    <mergeCell ref="R23:U23"/>
    <mergeCell ref="W23:X23"/>
    <mergeCell ref="B33:L33"/>
    <mergeCell ref="B34:C35"/>
    <mergeCell ref="B36:C36"/>
    <mergeCell ref="E36:J36"/>
    <mergeCell ref="AO36:AP36"/>
    <mergeCell ref="B38:D38"/>
    <mergeCell ref="Z38:AA38"/>
    <mergeCell ref="AT23:AU23"/>
    <mergeCell ref="AW23:AX23"/>
    <mergeCell ref="AB24:AC24"/>
    <mergeCell ref="AQ24:AR24"/>
    <mergeCell ref="B31:C31"/>
    <mergeCell ref="O31:P31"/>
    <mergeCell ref="Y23:Y40"/>
    <mergeCell ref="Z23:AC23"/>
    <mergeCell ref="AE23:AJ23"/>
    <mergeCell ref="AL23:AM23"/>
    <mergeCell ref="AN23:AN39"/>
    <mergeCell ref="AO23:AR23"/>
    <mergeCell ref="AL32:AM32"/>
    <mergeCell ref="Z39:AA39"/>
    <mergeCell ref="AO43:AR43"/>
    <mergeCell ref="AT43:AU43"/>
    <mergeCell ref="AW43:AX43"/>
    <mergeCell ref="AB44:AC44"/>
    <mergeCell ref="AQ44:AR44"/>
    <mergeCell ref="AO56:AP56"/>
    <mergeCell ref="B40:L40"/>
    <mergeCell ref="A42:A60"/>
    <mergeCell ref="B42:AY42"/>
    <mergeCell ref="F43:F47"/>
    <mergeCell ref="O43:P43"/>
    <mergeCell ref="R43:U43"/>
    <mergeCell ref="W43:X43"/>
    <mergeCell ref="Y43:Y60"/>
    <mergeCell ref="Z43:AC43"/>
    <mergeCell ref="AE43:AJ43"/>
    <mergeCell ref="B51:C51"/>
    <mergeCell ref="O51:P51"/>
    <mergeCell ref="AL52:AM52"/>
    <mergeCell ref="B53:L53"/>
    <mergeCell ref="B54:C55"/>
    <mergeCell ref="B56:C56"/>
    <mergeCell ref="E56:J56"/>
    <mergeCell ref="AL43:AM43"/>
    <mergeCell ref="AN43:AN59"/>
    <mergeCell ref="B58:D58"/>
    <mergeCell ref="Z58:AA58"/>
    <mergeCell ref="Z59:AA59"/>
    <mergeCell ref="B60:L60"/>
    <mergeCell ref="A62:A80"/>
    <mergeCell ref="B62:AY62"/>
    <mergeCell ref="F63:F67"/>
    <mergeCell ref="O63:P63"/>
    <mergeCell ref="R63:U63"/>
    <mergeCell ref="W63:X63"/>
    <mergeCell ref="B73:L73"/>
    <mergeCell ref="B74:C75"/>
    <mergeCell ref="B76:C76"/>
    <mergeCell ref="E76:J76"/>
    <mergeCell ref="AO76:AP76"/>
    <mergeCell ref="B78:D78"/>
    <mergeCell ref="Z78:AA78"/>
    <mergeCell ref="AT63:AU63"/>
    <mergeCell ref="AW63:AX63"/>
    <mergeCell ref="AB64:AC64"/>
    <mergeCell ref="AQ64:AR64"/>
    <mergeCell ref="B71:C71"/>
    <mergeCell ref="O71:P71"/>
    <mergeCell ref="Y63:Y80"/>
    <mergeCell ref="Z63:AC63"/>
    <mergeCell ref="AE63:AJ63"/>
    <mergeCell ref="AL63:AM63"/>
    <mergeCell ref="AN63:AN79"/>
    <mergeCell ref="AO63:AR63"/>
    <mergeCell ref="AL72:AM72"/>
    <mergeCell ref="Z79:AA79"/>
    <mergeCell ref="AO83:AR83"/>
    <mergeCell ref="AT83:AU83"/>
    <mergeCell ref="AW83:AX83"/>
    <mergeCell ref="AB84:AC84"/>
    <mergeCell ref="AQ84:AR84"/>
    <mergeCell ref="AO96:AP96"/>
    <mergeCell ref="B80:L80"/>
    <mergeCell ref="A82:A100"/>
    <mergeCell ref="B82:AY82"/>
    <mergeCell ref="F83:F87"/>
    <mergeCell ref="O83:P83"/>
    <mergeCell ref="R83:U83"/>
    <mergeCell ref="W83:X83"/>
    <mergeCell ref="Y83:Y100"/>
    <mergeCell ref="Z83:AC83"/>
    <mergeCell ref="AE83:AJ83"/>
    <mergeCell ref="B91:C91"/>
    <mergeCell ref="O91:P91"/>
    <mergeCell ref="AL92:AM92"/>
    <mergeCell ref="B93:L93"/>
    <mergeCell ref="B94:C95"/>
    <mergeCell ref="B96:C96"/>
    <mergeCell ref="E96:J96"/>
    <mergeCell ref="AL83:AM83"/>
    <mergeCell ref="AN83:AN99"/>
    <mergeCell ref="B98:D98"/>
    <mergeCell ref="A102:A120"/>
    <mergeCell ref="B102:AY102"/>
    <mergeCell ref="F103:F107"/>
    <mergeCell ref="O103:P103"/>
    <mergeCell ref="R103:U103"/>
    <mergeCell ref="W103:X103"/>
    <mergeCell ref="AW103:AX103"/>
    <mergeCell ref="AB104:AC104"/>
    <mergeCell ref="AQ104:AR104"/>
    <mergeCell ref="B111:C111"/>
    <mergeCell ref="O111:P111"/>
    <mergeCell ref="Y103:Y120"/>
    <mergeCell ref="Z103:AC103"/>
    <mergeCell ref="AE103:AJ103"/>
    <mergeCell ref="AL103:AM103"/>
    <mergeCell ref="AN103:AN119"/>
    <mergeCell ref="AO103:AR103"/>
    <mergeCell ref="AL112:AM112"/>
    <mergeCell ref="Z119:AA119"/>
    <mergeCell ref="B120:L120"/>
    <mergeCell ref="B113:L113"/>
    <mergeCell ref="B114:C115"/>
    <mergeCell ref="B116:C116"/>
    <mergeCell ref="E116:J116"/>
    <mergeCell ref="AO116:AP116"/>
    <mergeCell ref="B118:D118"/>
    <mergeCell ref="Z118:AA118"/>
    <mergeCell ref="AT103:AU103"/>
    <mergeCell ref="Z98:AA98"/>
    <mergeCell ref="Z99:AA99"/>
    <mergeCell ref="B100:L10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H21" sqref="H21"/>
    </sheetView>
  </sheetViews>
  <sheetFormatPr baseColWidth="10" defaultRowHeight="15" x14ac:dyDescent="0"/>
  <sheetData>
    <row r="1" spans="1:7">
      <c r="A1" s="234" t="s">
        <v>128</v>
      </c>
      <c r="B1" s="234" t="s">
        <v>114</v>
      </c>
      <c r="C1" s="234"/>
      <c r="D1" s="234"/>
      <c r="E1" s="234"/>
      <c r="F1" s="234"/>
      <c r="G1" s="235"/>
    </row>
    <row r="2" spans="1:7">
      <c r="A2" s="234"/>
      <c r="B2" s="236" t="s">
        <v>76</v>
      </c>
      <c r="C2" s="236"/>
      <c r="D2" s="236" t="s">
        <v>79</v>
      </c>
      <c r="E2" s="236"/>
      <c r="F2" s="236" t="s">
        <v>82</v>
      </c>
      <c r="G2" s="237"/>
    </row>
    <row r="3" spans="1:7" ht="60">
      <c r="A3" s="6" t="s">
        <v>57</v>
      </c>
      <c r="B3" s="105" t="s">
        <v>143</v>
      </c>
      <c r="C3" s="105" t="s">
        <v>144</v>
      </c>
      <c r="D3" s="105" t="s">
        <v>145</v>
      </c>
      <c r="E3" s="105" t="s">
        <v>146</v>
      </c>
      <c r="F3" s="105" t="s">
        <v>154</v>
      </c>
      <c r="G3" s="89" t="s">
        <v>155</v>
      </c>
    </row>
    <row r="4" spans="1:7">
      <c r="A4" s="35" t="s">
        <v>131</v>
      </c>
      <c r="B4" s="37"/>
      <c r="C4" s="37" t="s">
        <v>121</v>
      </c>
      <c r="D4" s="37" t="s">
        <v>121</v>
      </c>
      <c r="E4" s="37"/>
      <c r="F4" s="37"/>
      <c r="G4" s="90" t="s">
        <v>121</v>
      </c>
    </row>
    <row r="5" spans="1:7">
      <c r="A5" s="35" t="s">
        <v>129</v>
      </c>
      <c r="B5" s="37"/>
      <c r="C5" s="37" t="s">
        <v>121</v>
      </c>
      <c r="D5" s="37" t="s">
        <v>121</v>
      </c>
      <c r="E5" s="37"/>
      <c r="F5" s="37"/>
      <c r="G5" s="90" t="s">
        <v>121</v>
      </c>
    </row>
    <row r="6" spans="1:7">
      <c r="A6" s="35" t="s">
        <v>130</v>
      </c>
      <c r="B6" s="37"/>
      <c r="C6" s="37" t="s">
        <v>121</v>
      </c>
      <c r="D6" s="37" t="s">
        <v>121</v>
      </c>
      <c r="E6" s="37"/>
      <c r="F6" s="37"/>
      <c r="G6" s="90" t="s">
        <v>121</v>
      </c>
    </row>
    <row r="7" spans="1:7">
      <c r="A7" s="35" t="s">
        <v>132</v>
      </c>
      <c r="B7" s="37"/>
      <c r="C7" s="37" t="s">
        <v>121</v>
      </c>
      <c r="D7" s="37" t="s">
        <v>121</v>
      </c>
      <c r="E7" s="37"/>
      <c r="F7" s="37"/>
      <c r="G7" s="90" t="s">
        <v>121</v>
      </c>
    </row>
    <row r="8" spans="1:7">
      <c r="A8" s="35" t="s">
        <v>133</v>
      </c>
      <c r="B8" s="37"/>
      <c r="C8" s="37" t="s">
        <v>121</v>
      </c>
      <c r="D8" s="37" t="s">
        <v>121</v>
      </c>
      <c r="E8" s="37"/>
      <c r="F8" s="37"/>
      <c r="G8" s="90" t="s">
        <v>121</v>
      </c>
    </row>
    <row r="9" spans="1:7">
      <c r="A9" s="81" t="s">
        <v>134</v>
      </c>
      <c r="B9" s="37"/>
      <c r="C9" s="122" t="s">
        <v>121</v>
      </c>
      <c r="D9" s="122" t="s">
        <v>121</v>
      </c>
      <c r="E9" s="37"/>
      <c r="F9" s="37"/>
      <c r="G9" s="122" t="s">
        <v>121</v>
      </c>
    </row>
    <row r="10" spans="1:7">
      <c r="G10" s="78"/>
    </row>
    <row r="11" spans="1:7">
      <c r="A11" s="243" t="s">
        <v>128</v>
      </c>
      <c r="B11" s="245" t="s">
        <v>127</v>
      </c>
      <c r="C11" s="246"/>
      <c r="D11" s="246"/>
      <c r="E11" s="246"/>
      <c r="F11" s="246"/>
      <c r="G11" s="246"/>
    </row>
    <row r="12" spans="1:7">
      <c r="A12" s="244"/>
      <c r="B12" s="248"/>
      <c r="C12" s="249"/>
      <c r="D12" s="249"/>
      <c r="E12" s="249"/>
      <c r="F12" s="249"/>
      <c r="G12" s="249"/>
    </row>
    <row r="13" spans="1:7">
      <c r="A13" s="105" t="s">
        <v>57</v>
      </c>
      <c r="B13" s="251"/>
      <c r="C13" s="252"/>
      <c r="D13" s="252"/>
      <c r="E13" s="252"/>
      <c r="F13" s="252"/>
      <c r="G13" s="252"/>
    </row>
    <row r="14" spans="1:7">
      <c r="A14" s="108" t="s">
        <v>131</v>
      </c>
      <c r="B14" s="239" t="s">
        <v>142</v>
      </c>
      <c r="C14" s="240"/>
      <c r="D14" s="241"/>
      <c r="E14" s="11" t="s">
        <v>324</v>
      </c>
      <c r="F14" s="11" t="s">
        <v>201</v>
      </c>
      <c r="G14" s="9" t="s">
        <v>207</v>
      </c>
    </row>
    <row r="15" spans="1:7">
      <c r="A15" s="108" t="s">
        <v>129</v>
      </c>
      <c r="B15" s="239" t="s">
        <v>142</v>
      </c>
      <c r="C15" s="240"/>
      <c r="D15" s="241"/>
      <c r="E15" s="11" t="s">
        <v>324</v>
      </c>
      <c r="F15" s="40" t="s">
        <v>202</v>
      </c>
      <c r="G15" s="9" t="s">
        <v>207</v>
      </c>
    </row>
    <row r="16" spans="1:7">
      <c r="A16" s="108" t="s">
        <v>130</v>
      </c>
      <c r="B16" s="239" t="s">
        <v>142</v>
      </c>
      <c r="C16" s="240"/>
      <c r="D16" s="241"/>
      <c r="E16" s="11" t="s">
        <v>324</v>
      </c>
      <c r="F16" s="40" t="s">
        <v>203</v>
      </c>
      <c r="G16" s="9" t="s">
        <v>207</v>
      </c>
    </row>
    <row r="17" spans="1:7">
      <c r="A17" s="108" t="s">
        <v>132</v>
      </c>
      <c r="B17" s="239" t="s">
        <v>142</v>
      </c>
      <c r="C17" s="240"/>
      <c r="D17" s="241"/>
      <c r="E17" s="11" t="s">
        <v>324</v>
      </c>
      <c r="F17" s="40" t="s">
        <v>204</v>
      </c>
      <c r="G17" s="9" t="s">
        <v>207</v>
      </c>
    </row>
    <row r="18" spans="1:7">
      <c r="A18" s="108" t="s">
        <v>133</v>
      </c>
      <c r="B18" s="239" t="s">
        <v>142</v>
      </c>
      <c r="C18" s="240"/>
      <c r="D18" s="241"/>
      <c r="E18" s="11" t="s">
        <v>324</v>
      </c>
      <c r="F18" s="40" t="s">
        <v>205</v>
      </c>
      <c r="G18" s="9" t="s">
        <v>207</v>
      </c>
    </row>
    <row r="19" spans="1:7">
      <c r="A19" s="108" t="s">
        <v>134</v>
      </c>
      <c r="B19" s="239" t="s">
        <v>142</v>
      </c>
      <c r="C19" s="240"/>
      <c r="D19" s="241"/>
      <c r="E19" s="11" t="s">
        <v>324</v>
      </c>
      <c r="F19" s="40" t="s">
        <v>206</v>
      </c>
      <c r="G19" s="9" t="s">
        <v>207</v>
      </c>
    </row>
  </sheetData>
  <mergeCells count="13">
    <mergeCell ref="A1:A2"/>
    <mergeCell ref="B1:G1"/>
    <mergeCell ref="B2:C2"/>
    <mergeCell ref="D2:E2"/>
    <mergeCell ref="F2:G2"/>
    <mergeCell ref="B19:D19"/>
    <mergeCell ref="B16:D16"/>
    <mergeCell ref="B17:D17"/>
    <mergeCell ref="B18:D18"/>
    <mergeCell ref="A11:A12"/>
    <mergeCell ref="B11:G13"/>
    <mergeCell ref="B14:D14"/>
    <mergeCell ref="B15:D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0"/>
  <sheetViews>
    <sheetView topLeftCell="AN103" workbookViewId="0">
      <selection activeCell="AX114" sqref="AX114"/>
    </sheetView>
  </sheetViews>
  <sheetFormatPr baseColWidth="10" defaultRowHeight="15" x14ac:dyDescent="0"/>
  <sheetData>
    <row r="1" spans="1:51" ht="25">
      <c r="A1" s="231" t="s">
        <v>336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3"/>
    </row>
    <row r="2" spans="1:51" ht="20">
      <c r="A2" s="257"/>
      <c r="B2" s="168" t="s">
        <v>137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9"/>
    </row>
    <row r="3" spans="1:51" ht="20">
      <c r="A3" s="258"/>
      <c r="B3" s="35" t="s">
        <v>0</v>
      </c>
      <c r="C3" s="35" t="s">
        <v>1</v>
      </c>
      <c r="D3" s="35" t="s">
        <v>2</v>
      </c>
      <c r="E3" s="35" t="s">
        <v>3</v>
      </c>
      <c r="F3" s="170" t="s">
        <v>8</v>
      </c>
      <c r="G3" s="35" t="s">
        <v>0</v>
      </c>
      <c r="H3" s="35" t="s">
        <v>1</v>
      </c>
      <c r="I3" s="35" t="s">
        <v>2</v>
      </c>
      <c r="J3" s="35" t="s">
        <v>3</v>
      </c>
      <c r="K3" s="35" t="s">
        <v>4</v>
      </c>
      <c r="L3" s="10" t="s">
        <v>5</v>
      </c>
      <c r="M3" s="23"/>
      <c r="N3" s="94"/>
      <c r="O3" s="156" t="s">
        <v>114</v>
      </c>
      <c r="P3" s="157"/>
      <c r="Q3" s="3"/>
      <c r="R3" s="171" t="s">
        <v>46</v>
      </c>
      <c r="S3" s="172"/>
      <c r="T3" s="172"/>
      <c r="U3" s="173"/>
      <c r="V3" s="3"/>
      <c r="W3" s="174" t="s">
        <v>52</v>
      </c>
      <c r="X3" s="175"/>
      <c r="Y3" s="176"/>
      <c r="Z3" s="178" t="s">
        <v>48</v>
      </c>
      <c r="AA3" s="179"/>
      <c r="AB3" s="179"/>
      <c r="AC3" s="180"/>
      <c r="AD3" s="3"/>
      <c r="AE3" s="178" t="s">
        <v>54</v>
      </c>
      <c r="AF3" s="179"/>
      <c r="AG3" s="179"/>
      <c r="AH3" s="179"/>
      <c r="AI3" s="179"/>
      <c r="AJ3" s="180"/>
      <c r="AK3" s="3"/>
      <c r="AL3" s="174" t="s">
        <v>55</v>
      </c>
      <c r="AM3" s="175"/>
      <c r="AN3" s="176"/>
      <c r="AO3" s="178" t="s">
        <v>49</v>
      </c>
      <c r="AP3" s="179"/>
      <c r="AQ3" s="179"/>
      <c r="AR3" s="180"/>
      <c r="AS3" s="4"/>
      <c r="AT3" s="174" t="s">
        <v>51</v>
      </c>
      <c r="AU3" s="175"/>
      <c r="AV3" s="36"/>
      <c r="AW3" s="174" t="s">
        <v>27</v>
      </c>
      <c r="AX3" s="175"/>
      <c r="AY3" s="50"/>
    </row>
    <row r="4" spans="1:51" ht="30">
      <c r="A4" s="258"/>
      <c r="B4" s="35" t="s">
        <v>1</v>
      </c>
      <c r="C4" s="2">
        <v>1</v>
      </c>
      <c r="D4" s="37">
        <v>3</v>
      </c>
      <c r="E4" s="37">
        <v>3</v>
      </c>
      <c r="F4" s="170"/>
      <c r="G4" s="35" t="s">
        <v>1</v>
      </c>
      <c r="H4" s="38">
        <f>C4/C7</f>
        <v>0.60000000000000009</v>
      </c>
      <c r="I4" s="37">
        <f>D4/D7</f>
        <v>0.6</v>
      </c>
      <c r="J4" s="37">
        <f>E4/E7</f>
        <v>0.6</v>
      </c>
      <c r="K4" s="37">
        <f>SUM(H4:J4)</f>
        <v>1.8000000000000003</v>
      </c>
      <c r="L4" s="2">
        <f>K4/C9</f>
        <v>0.60000000000000009</v>
      </c>
      <c r="M4" s="24"/>
      <c r="N4" s="94"/>
      <c r="O4" s="58" t="s">
        <v>17</v>
      </c>
      <c r="P4" s="56" t="s">
        <v>78</v>
      </c>
      <c r="Q4" s="18"/>
      <c r="R4" s="17" t="s">
        <v>26</v>
      </c>
      <c r="S4" s="35" t="s">
        <v>1</v>
      </c>
      <c r="T4" s="35" t="s">
        <v>2</v>
      </c>
      <c r="U4" s="35" t="s">
        <v>3</v>
      </c>
      <c r="V4" s="13"/>
      <c r="W4" s="32" t="s">
        <v>26</v>
      </c>
      <c r="X4" s="107" t="s">
        <v>53</v>
      </c>
      <c r="Y4" s="176"/>
      <c r="Z4" s="35" t="s">
        <v>32</v>
      </c>
      <c r="AA4" s="108" t="s">
        <v>47</v>
      </c>
      <c r="AB4" s="178" t="s">
        <v>43</v>
      </c>
      <c r="AC4" s="180"/>
      <c r="AD4" s="4"/>
      <c r="AE4" s="10" t="s">
        <v>26</v>
      </c>
      <c r="AF4" s="35" t="s">
        <v>35</v>
      </c>
      <c r="AG4" s="35" t="s">
        <v>36</v>
      </c>
      <c r="AH4" s="35" t="s">
        <v>37</v>
      </c>
      <c r="AI4" s="35" t="s">
        <v>97</v>
      </c>
      <c r="AJ4" s="35" t="s">
        <v>98</v>
      </c>
      <c r="AK4" s="4"/>
      <c r="AL4" s="10" t="s">
        <v>26</v>
      </c>
      <c r="AM4" s="107" t="s">
        <v>53</v>
      </c>
      <c r="AN4" s="176"/>
      <c r="AO4" s="10" t="s">
        <v>28</v>
      </c>
      <c r="AP4" s="10" t="s">
        <v>47</v>
      </c>
      <c r="AQ4" s="181" t="s">
        <v>43</v>
      </c>
      <c r="AR4" s="182"/>
      <c r="AS4" s="4"/>
      <c r="AT4" s="35" t="s">
        <v>26</v>
      </c>
      <c r="AU4" s="107" t="s">
        <v>53</v>
      </c>
      <c r="AV4" s="36"/>
      <c r="AW4" s="108" t="s">
        <v>26</v>
      </c>
      <c r="AX4" s="108" t="s">
        <v>50</v>
      </c>
      <c r="AY4" s="50"/>
    </row>
    <row r="5" spans="1:51">
      <c r="A5" s="258"/>
      <c r="B5" s="35" t="s">
        <v>2</v>
      </c>
      <c r="C5" s="37">
        <f>1/D4</f>
        <v>0.33333333333333331</v>
      </c>
      <c r="D5" s="2">
        <v>1</v>
      </c>
      <c r="E5" s="37">
        <v>1</v>
      </c>
      <c r="F5" s="170"/>
      <c r="G5" s="35" t="s">
        <v>2</v>
      </c>
      <c r="H5" s="37">
        <f>C5/C7</f>
        <v>0.2</v>
      </c>
      <c r="I5" s="38">
        <f>D5/D7</f>
        <v>0.2</v>
      </c>
      <c r="J5" s="37">
        <f>E5/E7</f>
        <v>0.2</v>
      </c>
      <c r="K5" s="37">
        <f>SUM(H5:J5)</f>
        <v>0.60000000000000009</v>
      </c>
      <c r="L5" s="2">
        <f>K5/C9</f>
        <v>0.20000000000000004</v>
      </c>
      <c r="M5" s="24"/>
      <c r="N5" s="94"/>
      <c r="O5" s="58" t="s">
        <v>18</v>
      </c>
      <c r="P5" s="56" t="s">
        <v>77</v>
      </c>
      <c r="Q5" s="18"/>
      <c r="R5" s="11" t="s">
        <v>17</v>
      </c>
      <c r="S5" s="9">
        <v>1</v>
      </c>
      <c r="T5" s="9">
        <v>-0.5</v>
      </c>
      <c r="U5" s="9">
        <v>0</v>
      </c>
      <c r="V5" s="3"/>
      <c r="W5" s="11" t="s">
        <v>17</v>
      </c>
      <c r="X5" s="1">
        <f>(S5*L4)+(T5*L5)+(U5*L6)</f>
        <v>0.50000000000000011</v>
      </c>
      <c r="Y5" s="176"/>
      <c r="Z5" s="15" t="s">
        <v>34</v>
      </c>
      <c r="AA5" s="15">
        <v>2</v>
      </c>
      <c r="AB5" s="15">
        <f>1/(1+AA5)</f>
        <v>0.33333333333333331</v>
      </c>
      <c r="AC5" s="15"/>
      <c r="AD5" s="4"/>
      <c r="AE5" s="11" t="s">
        <v>17</v>
      </c>
      <c r="AF5" s="28">
        <v>0</v>
      </c>
      <c r="AG5" s="28">
        <v>0</v>
      </c>
      <c r="AH5" s="28">
        <v>0</v>
      </c>
      <c r="AI5" s="28">
        <v>-1</v>
      </c>
      <c r="AJ5" s="28">
        <v>0</v>
      </c>
      <c r="AK5" s="4"/>
      <c r="AL5" s="11" t="s">
        <v>17</v>
      </c>
      <c r="AM5" s="1">
        <f>(AF5*AC6)+(AG5*AC7)+(AC8*AH5)+(AI5*AC10)+(AC11*AJ5)</f>
        <v>-0.5</v>
      </c>
      <c r="AN5" s="176"/>
      <c r="AO5" s="15" t="s">
        <v>29</v>
      </c>
      <c r="AP5" s="15">
        <v>1</v>
      </c>
      <c r="AQ5" s="15">
        <f>1/(1+AP5)</f>
        <v>0.5</v>
      </c>
      <c r="AR5" s="15"/>
      <c r="AS5" s="4"/>
      <c r="AT5" s="11" t="s">
        <v>17</v>
      </c>
      <c r="AU5" s="1">
        <f>AR6</f>
        <v>0.5</v>
      </c>
      <c r="AV5" s="36"/>
      <c r="AW5" s="40" t="s">
        <v>63</v>
      </c>
      <c r="AX5" s="40">
        <v>0</v>
      </c>
      <c r="AY5" s="50"/>
    </row>
    <row r="6" spans="1:51" ht="30">
      <c r="A6" s="258"/>
      <c r="B6" s="35" t="s">
        <v>3</v>
      </c>
      <c r="C6" s="37">
        <f>1/E4</f>
        <v>0.33333333333333331</v>
      </c>
      <c r="D6" s="37">
        <f>1/E5</f>
        <v>1</v>
      </c>
      <c r="E6" s="2">
        <v>1</v>
      </c>
      <c r="F6" s="170"/>
      <c r="G6" s="35" t="s">
        <v>3</v>
      </c>
      <c r="H6" s="37">
        <f>C6/C7</f>
        <v>0.2</v>
      </c>
      <c r="I6" s="37">
        <f>D6/D7</f>
        <v>0.2</v>
      </c>
      <c r="J6" s="38">
        <f>E6/E7</f>
        <v>0.2</v>
      </c>
      <c r="K6" s="37">
        <f>SUM(H6:J6)</f>
        <v>0.60000000000000009</v>
      </c>
      <c r="L6" s="2">
        <f>K6/C9</f>
        <v>0.20000000000000004</v>
      </c>
      <c r="M6" s="24"/>
      <c r="N6" s="94"/>
      <c r="O6" s="58" t="s">
        <v>20</v>
      </c>
      <c r="P6" s="56" t="s">
        <v>80</v>
      </c>
      <c r="Q6" s="18"/>
      <c r="R6" s="11" t="s">
        <v>18</v>
      </c>
      <c r="S6" s="9">
        <v>-0.5</v>
      </c>
      <c r="T6" s="9">
        <v>1</v>
      </c>
      <c r="U6" s="9">
        <v>0</v>
      </c>
      <c r="V6" s="19"/>
      <c r="W6" s="11" t="s">
        <v>18</v>
      </c>
      <c r="X6" s="1">
        <f>(S6*L4)+(T6*L5)+(U6*L6)</f>
        <v>-0.1</v>
      </c>
      <c r="Y6" s="176"/>
      <c r="Z6" s="16" t="s">
        <v>35</v>
      </c>
      <c r="AA6" s="16" t="s">
        <v>44</v>
      </c>
      <c r="AB6" s="16">
        <v>1</v>
      </c>
      <c r="AC6" s="16">
        <f>AB6*AB5</f>
        <v>0.33333333333333331</v>
      </c>
      <c r="AD6" s="4"/>
      <c r="AE6" s="11" t="s">
        <v>18</v>
      </c>
      <c r="AF6" s="28">
        <v>0</v>
      </c>
      <c r="AG6" s="28">
        <v>0</v>
      </c>
      <c r="AH6" s="28">
        <v>0</v>
      </c>
      <c r="AI6" s="28">
        <v>1</v>
      </c>
      <c r="AJ6" s="28">
        <v>0</v>
      </c>
      <c r="AK6" s="4"/>
      <c r="AL6" s="11" t="s">
        <v>18</v>
      </c>
      <c r="AM6" s="1">
        <f>(AF6*AC6)+(AG6*AC7)+(AC8*AH6)+(AI6*AC10)+(AC11*AJ6)</f>
        <v>0.5</v>
      </c>
      <c r="AN6" s="176"/>
      <c r="AO6" s="16" t="s">
        <v>45</v>
      </c>
      <c r="AP6" s="16" t="s">
        <v>44</v>
      </c>
      <c r="AQ6" s="16">
        <v>1</v>
      </c>
      <c r="AR6" s="16">
        <f>AQ6*AQ5</f>
        <v>0.5</v>
      </c>
      <c r="AS6" s="4"/>
      <c r="AT6" s="11" t="s">
        <v>18</v>
      </c>
      <c r="AU6" s="1">
        <f>AR7</f>
        <v>0.5</v>
      </c>
      <c r="AV6" s="36"/>
      <c r="AW6" s="40" t="s">
        <v>16</v>
      </c>
      <c r="AX6" s="41">
        <v>0</v>
      </c>
      <c r="AY6" s="50"/>
    </row>
    <row r="7" spans="1:51">
      <c r="A7" s="258"/>
      <c r="B7" s="107" t="s">
        <v>4</v>
      </c>
      <c r="C7" s="39">
        <f>SUM(C4:C6)</f>
        <v>1.6666666666666665</v>
      </c>
      <c r="D7" s="39">
        <f>SUM(D4:D6)</f>
        <v>5</v>
      </c>
      <c r="E7" s="39">
        <f>SUM(E4:E6)</f>
        <v>5</v>
      </c>
      <c r="F7" s="170"/>
      <c r="G7" s="107" t="s">
        <v>4</v>
      </c>
      <c r="H7" s="39">
        <f>SUM(H4:H6)</f>
        <v>1</v>
      </c>
      <c r="I7" s="39">
        <f>SUM(I4:I6)</f>
        <v>1</v>
      </c>
      <c r="J7" s="39">
        <f>SUM(J4:J6)</f>
        <v>1</v>
      </c>
      <c r="K7" s="39">
        <f>SUM(K4:K6)</f>
        <v>3.0000000000000004</v>
      </c>
      <c r="L7" s="39">
        <f>SUM(L4:L6)</f>
        <v>1.0000000000000002</v>
      </c>
      <c r="M7" s="25"/>
      <c r="N7" s="94"/>
      <c r="O7" s="58" t="s">
        <v>21</v>
      </c>
      <c r="P7" s="56" t="s">
        <v>81</v>
      </c>
      <c r="Q7" s="18"/>
      <c r="R7" s="11" t="s">
        <v>20</v>
      </c>
      <c r="S7" s="9">
        <v>0</v>
      </c>
      <c r="T7" s="9">
        <v>0.5</v>
      </c>
      <c r="U7" s="9">
        <v>0</v>
      </c>
      <c r="V7" s="19"/>
      <c r="W7" s="11" t="s">
        <v>20</v>
      </c>
      <c r="X7" s="1">
        <f>(S7*L4)+(T7*L5)+(U7*L6)</f>
        <v>0.10000000000000002</v>
      </c>
      <c r="Y7" s="176"/>
      <c r="Z7" s="16" t="s">
        <v>36</v>
      </c>
      <c r="AA7" s="16" t="s">
        <v>44</v>
      </c>
      <c r="AB7" s="16">
        <v>1</v>
      </c>
      <c r="AC7" s="16">
        <f>AB7*AB5</f>
        <v>0.33333333333333331</v>
      </c>
      <c r="AD7" s="4"/>
      <c r="AE7" s="11" t="s">
        <v>20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4"/>
      <c r="AL7" s="11" t="s">
        <v>20</v>
      </c>
      <c r="AM7" s="1">
        <f>(AF7*AC6)+(AG7*AC7)+(AH7*AC8)+(AI7*AC10)+(AJ7*AC11)</f>
        <v>0</v>
      </c>
      <c r="AN7" s="176"/>
      <c r="AO7" s="16" t="s">
        <v>58</v>
      </c>
      <c r="AP7" s="16" t="s">
        <v>44</v>
      </c>
      <c r="AQ7" s="16">
        <v>1</v>
      </c>
      <c r="AR7" s="16">
        <f>AQ7*AQ5</f>
        <v>0.5</v>
      </c>
      <c r="AS7" s="4"/>
      <c r="AT7" s="11" t="s">
        <v>20</v>
      </c>
      <c r="AU7" s="1">
        <f>AR9</f>
        <v>0.33333333333333331</v>
      </c>
      <c r="AV7" s="36"/>
      <c r="AW7" s="42" t="s">
        <v>17</v>
      </c>
      <c r="AX7" s="42">
        <f>X5+AM5+AU5</f>
        <v>0.50000000000000011</v>
      </c>
      <c r="AY7" s="50"/>
    </row>
    <row r="8" spans="1:51" ht="45">
      <c r="A8" s="258"/>
      <c r="B8" s="54"/>
      <c r="C8" s="54"/>
      <c r="D8" s="54"/>
      <c r="E8" s="54"/>
      <c r="F8" s="54"/>
      <c r="G8" s="54"/>
      <c r="H8" s="54"/>
      <c r="I8" s="54"/>
      <c r="J8" s="54"/>
      <c r="M8" s="47"/>
      <c r="N8" s="94"/>
      <c r="O8" s="58" t="s">
        <v>23</v>
      </c>
      <c r="P8" s="56" t="s">
        <v>83</v>
      </c>
      <c r="Q8" s="4"/>
      <c r="R8" s="11" t="s">
        <v>21</v>
      </c>
      <c r="S8" s="9">
        <v>0</v>
      </c>
      <c r="T8" s="9">
        <v>-0.5</v>
      </c>
      <c r="U8" s="9">
        <v>0</v>
      </c>
      <c r="V8" s="19"/>
      <c r="W8" s="11" t="s">
        <v>21</v>
      </c>
      <c r="X8" s="1">
        <f>(S8*L4)+(T8*L5)+(U8*L6)</f>
        <v>-0.10000000000000002</v>
      </c>
      <c r="Y8" s="176"/>
      <c r="Z8" s="16" t="s">
        <v>37</v>
      </c>
      <c r="AA8" s="16" t="s">
        <v>44</v>
      </c>
      <c r="AB8" s="16">
        <v>1</v>
      </c>
      <c r="AC8" s="16">
        <f>AB8*AB5</f>
        <v>0.33333333333333331</v>
      </c>
      <c r="AD8" s="4"/>
      <c r="AE8" s="11" t="s">
        <v>21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4"/>
      <c r="AL8" s="11" t="s">
        <v>21</v>
      </c>
      <c r="AM8" s="1">
        <f>(AF8*AC6)+(AG8*AC7)+(AH8*AC8)+(AI8*AC10)+(AJ8*AC11)</f>
        <v>0</v>
      </c>
      <c r="AN8" s="176"/>
      <c r="AO8" s="15" t="s">
        <v>30</v>
      </c>
      <c r="AP8" s="15">
        <v>2</v>
      </c>
      <c r="AQ8" s="15">
        <f>1/(1+AP8)</f>
        <v>0.33333333333333331</v>
      </c>
      <c r="AR8" s="15"/>
      <c r="AS8" s="4"/>
      <c r="AT8" s="11" t="s">
        <v>21</v>
      </c>
      <c r="AU8" s="1">
        <f>AR10</f>
        <v>0.33333333333333331</v>
      </c>
      <c r="AV8" s="36"/>
      <c r="AW8" s="42" t="s">
        <v>18</v>
      </c>
      <c r="AX8" s="42">
        <f>X6+AM6++AU6</f>
        <v>0.9</v>
      </c>
      <c r="AY8" s="50"/>
    </row>
    <row r="9" spans="1:51" ht="30">
      <c r="A9" s="258"/>
      <c r="B9" s="108" t="s">
        <v>6</v>
      </c>
      <c r="C9" s="35">
        <v>3</v>
      </c>
      <c r="D9" s="4"/>
      <c r="E9" s="4"/>
      <c r="F9" s="4"/>
      <c r="G9" s="4"/>
      <c r="H9" s="4"/>
      <c r="I9" s="4"/>
      <c r="J9" s="4"/>
      <c r="M9" s="4"/>
      <c r="N9" s="94"/>
      <c r="O9" s="58" t="s">
        <v>24</v>
      </c>
      <c r="P9" s="56" t="s">
        <v>84</v>
      </c>
      <c r="Q9" s="4"/>
      <c r="R9" s="11" t="s">
        <v>23</v>
      </c>
      <c r="S9" s="9">
        <v>1</v>
      </c>
      <c r="T9" s="9">
        <v>0</v>
      </c>
      <c r="U9" s="9">
        <v>-0.5</v>
      </c>
      <c r="V9" s="19"/>
      <c r="W9" s="11" t="s">
        <v>23</v>
      </c>
      <c r="X9" s="1">
        <f>(S9*L4)+(T9*L5)+(U9*L6)</f>
        <v>0.50000000000000011</v>
      </c>
      <c r="Y9" s="176"/>
      <c r="Z9" s="31" t="s">
        <v>96</v>
      </c>
      <c r="AA9" s="31">
        <v>1</v>
      </c>
      <c r="AB9" s="31">
        <f>1/(1+AA9)</f>
        <v>0.5</v>
      </c>
      <c r="AC9" s="31"/>
      <c r="AD9" s="4"/>
      <c r="AE9" s="11" t="s">
        <v>23</v>
      </c>
      <c r="AF9" s="28">
        <v>0</v>
      </c>
      <c r="AG9" s="28">
        <v>-1</v>
      </c>
      <c r="AH9" s="28">
        <v>0</v>
      </c>
      <c r="AI9" s="28">
        <v>-1</v>
      </c>
      <c r="AJ9" s="28">
        <v>0</v>
      </c>
      <c r="AK9" s="4"/>
      <c r="AL9" s="11" t="s">
        <v>23</v>
      </c>
      <c r="AM9" s="1">
        <f>(AC6*AF9)+(AG9*AC7)+(AC8*AH9)+(AI9*AC10)+(AC11*AJ9)</f>
        <v>-0.83333333333333326</v>
      </c>
      <c r="AN9" s="176"/>
      <c r="AO9" s="16" t="s">
        <v>59</v>
      </c>
      <c r="AP9" s="16" t="s">
        <v>44</v>
      </c>
      <c r="AQ9" s="16">
        <v>1</v>
      </c>
      <c r="AR9" s="16">
        <f>AQ9*AQ8</f>
        <v>0.33333333333333331</v>
      </c>
      <c r="AS9" s="4"/>
      <c r="AT9" s="11" t="s">
        <v>23</v>
      </c>
      <c r="AU9" s="1">
        <f>AR12</f>
        <v>0.25</v>
      </c>
      <c r="AV9" s="36"/>
      <c r="AW9" s="41" t="s">
        <v>19</v>
      </c>
      <c r="AX9" s="41">
        <v>0</v>
      </c>
      <c r="AY9" s="50"/>
    </row>
    <row r="10" spans="1:51">
      <c r="A10" s="258"/>
      <c r="B10" s="53"/>
      <c r="C10" s="53"/>
      <c r="D10" s="53"/>
      <c r="E10" s="53"/>
      <c r="F10" s="53"/>
      <c r="G10" s="53"/>
      <c r="H10" s="53"/>
      <c r="I10" s="53"/>
      <c r="J10" s="53"/>
      <c r="M10" s="26"/>
      <c r="N10" s="94"/>
      <c r="O10" s="4"/>
      <c r="P10" s="4"/>
      <c r="Q10" s="4"/>
      <c r="R10" s="11" t="s">
        <v>24</v>
      </c>
      <c r="S10" s="9">
        <v>-0.5</v>
      </c>
      <c r="T10" s="9">
        <v>0</v>
      </c>
      <c r="U10" s="9">
        <v>1</v>
      </c>
      <c r="V10" s="19"/>
      <c r="W10" s="11" t="s">
        <v>24</v>
      </c>
      <c r="X10" s="1">
        <f>(S10*L4)+(T10*67)+(U10*L6)</f>
        <v>-0.1</v>
      </c>
      <c r="Y10" s="176"/>
      <c r="Z10" s="16" t="s">
        <v>97</v>
      </c>
      <c r="AA10" s="16" t="s">
        <v>44</v>
      </c>
      <c r="AB10" s="16">
        <v>1</v>
      </c>
      <c r="AC10" s="16">
        <f>AB10*AB9</f>
        <v>0.5</v>
      </c>
      <c r="AD10" s="4"/>
      <c r="AE10" s="11" t="s">
        <v>24</v>
      </c>
      <c r="AF10" s="28">
        <v>0</v>
      </c>
      <c r="AG10" s="28">
        <v>1</v>
      </c>
      <c r="AH10" s="28">
        <v>0</v>
      </c>
      <c r="AI10" s="28">
        <v>1</v>
      </c>
      <c r="AJ10" s="28">
        <v>0</v>
      </c>
      <c r="AK10" s="4"/>
      <c r="AL10" s="11" t="s">
        <v>24</v>
      </c>
      <c r="AM10" s="1">
        <f>(AC6*AF10)+(AC7*AG10)+(AC8*AH10)+(AI10*AC10)+(AC11*AJ10)</f>
        <v>0.83333333333333326</v>
      </c>
      <c r="AN10" s="176"/>
      <c r="AO10" s="16" t="s">
        <v>60</v>
      </c>
      <c r="AP10" s="16" t="s">
        <v>44</v>
      </c>
      <c r="AQ10" s="16">
        <v>1</v>
      </c>
      <c r="AR10" s="16">
        <f>AQ10*AQ8</f>
        <v>0.33333333333333331</v>
      </c>
      <c r="AS10" s="4"/>
      <c r="AT10" s="11" t="s">
        <v>24</v>
      </c>
      <c r="AU10" s="1">
        <f>AR13</f>
        <v>0.25</v>
      </c>
      <c r="AV10" s="36"/>
      <c r="AW10" s="42" t="s">
        <v>20</v>
      </c>
      <c r="AX10" s="42">
        <f>X7+AM7+AU7</f>
        <v>0.43333333333333335</v>
      </c>
      <c r="AY10" s="50"/>
    </row>
    <row r="11" spans="1:51">
      <c r="A11" s="258"/>
      <c r="B11" s="183" t="s">
        <v>14</v>
      </c>
      <c r="C11" s="183"/>
      <c r="D11" s="4"/>
      <c r="E11" s="35" t="s">
        <v>38</v>
      </c>
      <c r="F11" s="35" t="s">
        <v>39</v>
      </c>
      <c r="G11" s="35" t="s">
        <v>40</v>
      </c>
      <c r="H11" s="10" t="s">
        <v>41</v>
      </c>
      <c r="I11" s="10" t="s">
        <v>42</v>
      </c>
      <c r="J11" s="4"/>
      <c r="M11" s="4"/>
      <c r="N11" s="94"/>
      <c r="O11" s="156" t="s">
        <v>112</v>
      </c>
      <c r="P11" s="157"/>
      <c r="Q11" s="4"/>
      <c r="R11" s="33"/>
      <c r="S11" s="25"/>
      <c r="T11" s="25"/>
      <c r="U11" s="25"/>
      <c r="V11" s="30"/>
      <c r="W11" s="29"/>
      <c r="X11" s="29"/>
      <c r="Y11" s="176"/>
      <c r="Z11" s="16" t="s">
        <v>98</v>
      </c>
      <c r="AA11" s="16" t="s">
        <v>44</v>
      </c>
      <c r="AB11" s="16">
        <v>1</v>
      </c>
      <c r="AC11" s="16">
        <f>AB11*AB9</f>
        <v>0.5</v>
      </c>
      <c r="AD11" s="4"/>
      <c r="AE11" s="29"/>
      <c r="AF11" s="25"/>
      <c r="AG11" s="25"/>
      <c r="AH11" s="25"/>
      <c r="AI11" s="25"/>
      <c r="AJ11" s="25"/>
      <c r="AK11" s="4"/>
      <c r="AL11" s="29"/>
      <c r="AM11" s="29"/>
      <c r="AN11" s="176"/>
      <c r="AO11" s="15" t="s">
        <v>31</v>
      </c>
      <c r="AP11" s="15">
        <v>3</v>
      </c>
      <c r="AQ11" s="15">
        <f>1/(1+AP11)</f>
        <v>0.25</v>
      </c>
      <c r="AR11" s="15"/>
      <c r="AS11" s="4"/>
      <c r="AT11" s="29"/>
      <c r="AU11" s="29"/>
      <c r="AV11" s="46"/>
      <c r="AW11" s="42" t="s">
        <v>21</v>
      </c>
      <c r="AX11" s="42">
        <f>X8+AM8+AU8</f>
        <v>0.23333333333333328</v>
      </c>
      <c r="AY11" s="50"/>
    </row>
    <row r="12" spans="1:51" ht="30">
      <c r="A12" s="258"/>
      <c r="B12" s="108" t="s">
        <v>7</v>
      </c>
      <c r="C12" s="76">
        <f>SUM(L4*C7,L5*D7,L6*E7)</f>
        <v>3</v>
      </c>
      <c r="D12" s="4"/>
      <c r="E12" s="35">
        <v>1</v>
      </c>
      <c r="F12" s="35">
        <v>3</v>
      </c>
      <c r="G12" s="35">
        <v>5</v>
      </c>
      <c r="H12" s="35">
        <v>7</v>
      </c>
      <c r="I12" s="35">
        <v>9</v>
      </c>
      <c r="J12" s="4"/>
      <c r="M12" s="4"/>
      <c r="N12" s="94"/>
      <c r="O12" s="57" t="s">
        <v>99</v>
      </c>
      <c r="P12" s="56" t="s">
        <v>102</v>
      </c>
      <c r="Q12" s="4"/>
      <c r="R12" s="33"/>
      <c r="S12" s="25"/>
      <c r="T12" s="25"/>
      <c r="U12" s="25"/>
      <c r="V12" s="30"/>
      <c r="W12" s="29"/>
      <c r="X12" s="29"/>
      <c r="Y12" s="176"/>
      <c r="Z12" s="30"/>
      <c r="AA12" s="30"/>
      <c r="AB12" s="30"/>
      <c r="AC12" s="30"/>
      <c r="AD12" s="4"/>
      <c r="AE12" s="29"/>
      <c r="AF12" s="25"/>
      <c r="AG12" s="25"/>
      <c r="AH12" s="25"/>
      <c r="AI12" s="25"/>
      <c r="AJ12" s="25"/>
      <c r="AK12" s="4"/>
      <c r="AL12" s="156" t="s">
        <v>115</v>
      </c>
      <c r="AM12" s="157"/>
      <c r="AN12" s="176"/>
      <c r="AO12" s="16" t="s">
        <v>61</v>
      </c>
      <c r="AP12" s="16" t="s">
        <v>44</v>
      </c>
      <c r="AQ12" s="16">
        <v>1</v>
      </c>
      <c r="AR12" s="16">
        <f>AQ12*AQ11</f>
        <v>0.25</v>
      </c>
      <c r="AS12" s="4"/>
      <c r="AT12" s="29"/>
      <c r="AU12" s="29"/>
      <c r="AV12" s="46"/>
      <c r="AW12" s="41" t="s">
        <v>22</v>
      </c>
      <c r="AX12" s="41">
        <v>0</v>
      </c>
      <c r="AY12" s="50"/>
    </row>
    <row r="13" spans="1:51" ht="30">
      <c r="A13" s="258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26"/>
      <c r="N13" s="94"/>
      <c r="O13" s="57" t="s">
        <v>100</v>
      </c>
      <c r="P13" s="56" t="s">
        <v>103</v>
      </c>
      <c r="Q13" s="4"/>
      <c r="R13" s="4"/>
      <c r="S13" s="18"/>
      <c r="T13" s="18"/>
      <c r="U13" s="18"/>
      <c r="V13" s="19"/>
      <c r="W13" s="4"/>
      <c r="X13" s="4"/>
      <c r="Y13" s="176"/>
      <c r="Z13" s="30"/>
      <c r="AA13" s="30"/>
      <c r="AB13" s="30"/>
      <c r="AC13" s="30"/>
      <c r="AD13" s="4"/>
      <c r="AE13" s="29"/>
      <c r="AF13" s="25"/>
      <c r="AG13" s="25"/>
      <c r="AH13" s="25"/>
      <c r="AI13" s="25"/>
      <c r="AJ13" s="25"/>
      <c r="AK13" s="4"/>
      <c r="AL13" s="58" t="s">
        <v>34</v>
      </c>
      <c r="AM13" s="56" t="s">
        <v>87</v>
      </c>
      <c r="AN13" s="176"/>
      <c r="AO13" s="16" t="s">
        <v>62</v>
      </c>
      <c r="AP13" s="16" t="s">
        <v>44</v>
      </c>
      <c r="AQ13" s="16">
        <v>1</v>
      </c>
      <c r="AR13" s="16">
        <f>AQ13*AQ11</f>
        <v>0.25</v>
      </c>
      <c r="AS13" s="4"/>
      <c r="AT13" s="29"/>
      <c r="AU13" s="29"/>
      <c r="AV13" s="46"/>
      <c r="AW13" s="42" t="s">
        <v>23</v>
      </c>
      <c r="AX13" s="42">
        <f>X9+AM9+AU9</f>
        <v>-8.3333333333333148E-2</v>
      </c>
      <c r="AY13" s="50"/>
    </row>
    <row r="14" spans="1:51" ht="30">
      <c r="A14" s="258"/>
      <c r="B14" s="185" t="s">
        <v>11</v>
      </c>
      <c r="C14" s="186"/>
      <c r="D14" s="6" t="s">
        <v>12</v>
      </c>
      <c r="E14" s="6">
        <v>1</v>
      </c>
      <c r="F14" s="6">
        <v>2</v>
      </c>
      <c r="G14" s="6">
        <v>3</v>
      </c>
      <c r="H14" s="6">
        <v>4</v>
      </c>
      <c r="I14" s="6">
        <v>5</v>
      </c>
      <c r="J14" s="6">
        <v>6</v>
      </c>
      <c r="K14" s="6">
        <v>7</v>
      </c>
      <c r="L14" s="6">
        <v>9</v>
      </c>
      <c r="M14" s="6">
        <v>10</v>
      </c>
      <c r="N14" s="94"/>
      <c r="O14" s="57" t="s">
        <v>101</v>
      </c>
      <c r="P14" s="56" t="s">
        <v>104</v>
      </c>
      <c r="Q14" s="4"/>
      <c r="R14" s="4"/>
      <c r="S14" s="18"/>
      <c r="T14" s="18"/>
      <c r="U14" s="18"/>
      <c r="V14" s="4"/>
      <c r="W14" s="4"/>
      <c r="X14" s="4"/>
      <c r="Y14" s="176"/>
      <c r="AB14" s="30"/>
      <c r="AC14" s="30"/>
      <c r="AD14" s="4"/>
      <c r="AE14" s="29"/>
      <c r="AF14" s="25"/>
      <c r="AG14" s="25"/>
      <c r="AH14" s="25"/>
      <c r="AI14" s="25"/>
      <c r="AJ14" s="25"/>
      <c r="AK14" s="4"/>
      <c r="AL14" s="109" t="s">
        <v>35</v>
      </c>
      <c r="AM14" s="84" t="s">
        <v>88</v>
      </c>
      <c r="AN14" s="176"/>
      <c r="AO14" s="19"/>
      <c r="AP14" s="19"/>
      <c r="AQ14" s="19"/>
      <c r="AR14" s="19"/>
      <c r="AS14" s="4"/>
      <c r="AT14" s="29"/>
      <c r="AU14" s="29"/>
      <c r="AV14" s="46"/>
      <c r="AW14" s="42" t="s">
        <v>24</v>
      </c>
      <c r="AX14" s="42">
        <f>X10+AM10+AU10</f>
        <v>0.98333333333333328</v>
      </c>
      <c r="AY14" s="50"/>
    </row>
    <row r="15" spans="1:51">
      <c r="A15" s="258"/>
      <c r="B15" s="187"/>
      <c r="C15" s="188"/>
      <c r="D15" s="6" t="s">
        <v>13</v>
      </c>
      <c r="E15" s="35">
        <v>0</v>
      </c>
      <c r="F15" s="35">
        <v>0</v>
      </c>
      <c r="G15" s="35">
        <v>0.57999999999999996</v>
      </c>
      <c r="H15" s="35">
        <v>0.9</v>
      </c>
      <c r="I15" s="35">
        <v>1.1200000000000001</v>
      </c>
      <c r="J15" s="35">
        <v>1.24</v>
      </c>
      <c r="K15" s="35">
        <v>1.32</v>
      </c>
      <c r="L15" s="35">
        <v>1.46</v>
      </c>
      <c r="M15" s="35">
        <v>1.49</v>
      </c>
      <c r="N15" s="94"/>
      <c r="Q15" s="4"/>
      <c r="R15" s="4"/>
      <c r="S15" s="18"/>
      <c r="T15" s="18"/>
      <c r="U15" s="18"/>
      <c r="V15" s="4"/>
      <c r="W15" s="4"/>
      <c r="X15" s="4"/>
      <c r="Y15" s="176"/>
      <c r="AB15" s="30"/>
      <c r="AC15" s="30"/>
      <c r="AD15" s="4"/>
      <c r="AE15" s="29"/>
      <c r="AF15" s="25"/>
      <c r="AG15" s="25"/>
      <c r="AH15" s="25"/>
      <c r="AI15" s="25"/>
      <c r="AJ15" s="25"/>
      <c r="AK15" s="4"/>
      <c r="AL15" s="109" t="s">
        <v>36</v>
      </c>
      <c r="AM15" s="84" t="s">
        <v>89</v>
      </c>
      <c r="AN15" s="176"/>
      <c r="AO15" s="30"/>
      <c r="AP15" s="30"/>
      <c r="AQ15" s="30"/>
      <c r="AR15" s="30"/>
      <c r="AS15" s="4"/>
      <c r="AT15" s="29"/>
      <c r="AU15" s="29"/>
      <c r="AV15" s="46"/>
      <c r="AW15" s="41" t="s">
        <v>25</v>
      </c>
      <c r="AX15" s="41">
        <v>0</v>
      </c>
      <c r="AY15" s="50"/>
    </row>
    <row r="16" spans="1:51">
      <c r="A16" s="258"/>
      <c r="B16" s="189" t="s">
        <v>9</v>
      </c>
      <c r="C16" s="190"/>
      <c r="D16" s="7">
        <v>0.57999999999999996</v>
      </c>
      <c r="E16" s="191"/>
      <c r="F16" s="192"/>
      <c r="G16" s="192"/>
      <c r="H16" s="192"/>
      <c r="I16" s="192"/>
      <c r="J16" s="192"/>
      <c r="K16" s="48"/>
      <c r="L16" s="48"/>
      <c r="M16" s="48"/>
      <c r="N16" s="94"/>
      <c r="Q16" s="4"/>
      <c r="R16" s="4"/>
      <c r="S16" s="18"/>
      <c r="T16" s="18"/>
      <c r="U16" s="18"/>
      <c r="V16" s="4"/>
      <c r="W16" s="4"/>
      <c r="X16" s="4"/>
      <c r="Y16" s="17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109" t="s">
        <v>37</v>
      </c>
      <c r="AM16" s="84" t="s">
        <v>90</v>
      </c>
      <c r="AN16" s="176"/>
      <c r="AO16" s="156" t="s">
        <v>113</v>
      </c>
      <c r="AP16" s="157"/>
      <c r="AQ16" s="4"/>
      <c r="AR16" s="4"/>
      <c r="AS16" s="4"/>
      <c r="AT16" s="4"/>
      <c r="AU16" s="4"/>
      <c r="AV16" s="46"/>
      <c r="AW16" s="4"/>
      <c r="AX16" s="4"/>
      <c r="AY16" s="50"/>
    </row>
    <row r="17" spans="1:51" ht="30">
      <c r="A17" s="258"/>
      <c r="B17" s="52"/>
      <c r="C17" s="52"/>
      <c r="D17" s="52"/>
      <c r="E17" s="52"/>
      <c r="H17" s="52"/>
      <c r="I17" s="52"/>
      <c r="J17" s="52"/>
      <c r="K17" s="52"/>
      <c r="L17" s="52"/>
      <c r="M17" s="47"/>
      <c r="N17" s="94"/>
      <c r="Q17" s="4"/>
      <c r="R17" s="4"/>
      <c r="S17" s="18"/>
      <c r="T17" s="18"/>
      <c r="U17" s="18"/>
      <c r="V17" s="4"/>
      <c r="W17" s="4"/>
      <c r="X17" s="4"/>
      <c r="Y17" s="176"/>
      <c r="Z17" s="4"/>
      <c r="AC17" s="4"/>
      <c r="AD17" s="4"/>
      <c r="AE17" s="4"/>
      <c r="AF17" s="4"/>
      <c r="AG17" s="4"/>
      <c r="AH17" s="4"/>
      <c r="AI17" s="4"/>
      <c r="AJ17" s="4"/>
      <c r="AK17" s="4"/>
      <c r="AL17" s="58" t="s">
        <v>96</v>
      </c>
      <c r="AM17" s="56" t="s">
        <v>91</v>
      </c>
      <c r="AN17" s="176"/>
      <c r="AO17" s="44" t="s">
        <v>29</v>
      </c>
      <c r="AP17" s="44" t="s">
        <v>76</v>
      </c>
      <c r="AQ17" s="4"/>
      <c r="AR17" s="4"/>
      <c r="AS17" s="4"/>
      <c r="AT17" s="4"/>
      <c r="AU17" s="4"/>
      <c r="AV17" s="46"/>
      <c r="AW17" s="4"/>
      <c r="AX17" s="4"/>
      <c r="AY17" s="50"/>
    </row>
    <row r="18" spans="1:51" ht="30">
      <c r="A18" s="258"/>
      <c r="B18" s="161" t="s">
        <v>15</v>
      </c>
      <c r="C18" s="161"/>
      <c r="D18" s="161"/>
      <c r="E18" s="4"/>
      <c r="H18" s="4"/>
      <c r="I18" s="4"/>
      <c r="J18" s="4"/>
      <c r="K18" s="4"/>
      <c r="L18" s="4"/>
      <c r="M18" s="4"/>
      <c r="N18" s="94"/>
      <c r="Q18" s="4"/>
      <c r="R18" s="4"/>
      <c r="S18" s="18"/>
      <c r="T18" s="18"/>
      <c r="U18" s="18"/>
      <c r="V18" s="4"/>
      <c r="W18" s="4"/>
      <c r="X18" s="4"/>
      <c r="Y18" s="176"/>
      <c r="Z18" s="227" t="s">
        <v>182</v>
      </c>
      <c r="AA18" s="228"/>
      <c r="AC18" s="4"/>
      <c r="AD18" s="4"/>
      <c r="AE18" s="4"/>
      <c r="AF18" s="4"/>
      <c r="AG18" s="4"/>
      <c r="AH18" s="4"/>
      <c r="AI18" s="4"/>
      <c r="AJ18" s="4"/>
      <c r="AK18" s="4"/>
      <c r="AL18" s="109" t="s">
        <v>97</v>
      </c>
      <c r="AM18" s="84" t="s">
        <v>92</v>
      </c>
      <c r="AN18" s="176"/>
      <c r="AO18" s="44" t="s">
        <v>30</v>
      </c>
      <c r="AP18" s="44" t="s">
        <v>79</v>
      </c>
      <c r="AQ18" s="4"/>
      <c r="AR18" s="4"/>
      <c r="AS18" s="4"/>
      <c r="AT18" s="4"/>
      <c r="AU18" s="4"/>
      <c r="AV18" s="46"/>
      <c r="AW18" s="4"/>
      <c r="AX18" s="4"/>
      <c r="AY18" s="50"/>
    </row>
    <row r="19" spans="1:51" ht="30">
      <c r="A19" s="258"/>
      <c r="B19" s="5" t="s">
        <v>10</v>
      </c>
      <c r="C19" s="8">
        <f>(C12-3)/3</f>
        <v>0</v>
      </c>
      <c r="D19" s="77">
        <f>C19*100</f>
        <v>0</v>
      </c>
      <c r="E19" s="4"/>
      <c r="H19" s="4"/>
      <c r="I19" s="4"/>
      <c r="J19" s="4"/>
      <c r="K19" s="4"/>
      <c r="L19" s="4"/>
      <c r="M19" s="4"/>
      <c r="N19" s="94"/>
      <c r="Q19" s="4"/>
      <c r="R19" s="4"/>
      <c r="S19" s="18"/>
      <c r="T19" s="18"/>
      <c r="U19" s="18"/>
      <c r="V19" s="4"/>
      <c r="W19" s="4"/>
      <c r="X19" s="4"/>
      <c r="Y19" s="176"/>
      <c r="Z19" s="225" t="s">
        <v>208</v>
      </c>
      <c r="AA19" s="226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109" t="s">
        <v>98</v>
      </c>
      <c r="AM19" s="84" t="s">
        <v>93</v>
      </c>
      <c r="AN19" s="176"/>
      <c r="AO19" s="44" t="s">
        <v>31</v>
      </c>
      <c r="AP19" s="44" t="s">
        <v>82</v>
      </c>
      <c r="AQ19" s="4"/>
      <c r="AR19" s="4"/>
      <c r="AS19" s="4"/>
      <c r="AT19" s="4"/>
      <c r="AU19" s="4"/>
      <c r="AV19" s="46"/>
      <c r="AW19" s="4"/>
      <c r="AX19" s="4"/>
      <c r="AY19" s="50"/>
    </row>
    <row r="20" spans="1:51">
      <c r="A20" s="259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06"/>
      <c r="N20" s="49"/>
      <c r="O20" s="106"/>
      <c r="P20" s="106"/>
      <c r="Q20" s="106"/>
      <c r="R20" s="106"/>
      <c r="S20" s="79"/>
      <c r="T20" s="79"/>
      <c r="U20" s="79"/>
      <c r="V20" s="106"/>
      <c r="W20" s="106"/>
      <c r="X20" s="106"/>
      <c r="Y20" s="177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51"/>
    </row>
    <row r="22" spans="1:51" ht="20">
      <c r="A22" s="257"/>
      <c r="B22" s="168" t="s">
        <v>140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9"/>
    </row>
    <row r="23" spans="1:51" ht="20">
      <c r="A23" s="258"/>
      <c r="B23" s="35" t="s">
        <v>0</v>
      </c>
      <c r="C23" s="35" t="s">
        <v>1</v>
      </c>
      <c r="D23" s="35" t="s">
        <v>2</v>
      </c>
      <c r="E23" s="35" t="s">
        <v>3</v>
      </c>
      <c r="F23" s="170" t="s">
        <v>8</v>
      </c>
      <c r="G23" s="35" t="s">
        <v>0</v>
      </c>
      <c r="H23" s="35" t="s">
        <v>1</v>
      </c>
      <c r="I23" s="35" t="s">
        <v>2</v>
      </c>
      <c r="J23" s="35" t="s">
        <v>3</v>
      </c>
      <c r="K23" s="35" t="s">
        <v>4</v>
      </c>
      <c r="L23" s="10" t="s">
        <v>5</v>
      </c>
      <c r="M23" s="23"/>
      <c r="N23" s="94"/>
      <c r="O23" s="156" t="s">
        <v>114</v>
      </c>
      <c r="P23" s="157"/>
      <c r="Q23" s="3"/>
      <c r="R23" s="171" t="s">
        <v>46</v>
      </c>
      <c r="S23" s="172"/>
      <c r="T23" s="172"/>
      <c r="U23" s="173"/>
      <c r="V23" s="3"/>
      <c r="W23" s="174" t="s">
        <v>52</v>
      </c>
      <c r="X23" s="175"/>
      <c r="Y23" s="176"/>
      <c r="Z23" s="178" t="s">
        <v>48</v>
      </c>
      <c r="AA23" s="179"/>
      <c r="AB23" s="179"/>
      <c r="AC23" s="180"/>
      <c r="AD23" s="3"/>
      <c r="AE23" s="178" t="s">
        <v>54</v>
      </c>
      <c r="AF23" s="179"/>
      <c r="AG23" s="179"/>
      <c r="AH23" s="179"/>
      <c r="AI23" s="179"/>
      <c r="AJ23" s="180"/>
      <c r="AK23" s="3"/>
      <c r="AL23" s="174" t="s">
        <v>55</v>
      </c>
      <c r="AM23" s="175"/>
      <c r="AN23" s="176"/>
      <c r="AO23" s="178" t="s">
        <v>49</v>
      </c>
      <c r="AP23" s="179"/>
      <c r="AQ23" s="179"/>
      <c r="AR23" s="180"/>
      <c r="AS23" s="4"/>
      <c r="AT23" s="174" t="s">
        <v>51</v>
      </c>
      <c r="AU23" s="175"/>
      <c r="AV23" s="36"/>
      <c r="AW23" s="174" t="s">
        <v>27</v>
      </c>
      <c r="AX23" s="175"/>
      <c r="AY23" s="50"/>
    </row>
    <row r="24" spans="1:51" ht="30">
      <c r="A24" s="258"/>
      <c r="B24" s="35" t="s">
        <v>1</v>
      </c>
      <c r="C24" s="2">
        <v>1</v>
      </c>
      <c r="D24" s="37">
        <v>5</v>
      </c>
      <c r="E24" s="37">
        <v>3</v>
      </c>
      <c r="F24" s="170"/>
      <c r="G24" s="35" t="s">
        <v>1</v>
      </c>
      <c r="H24" s="38">
        <f>C24/C27</f>
        <v>0.65217391304347827</v>
      </c>
      <c r="I24" s="37">
        <f>D24/D27</f>
        <v>0.55555555555555558</v>
      </c>
      <c r="J24" s="37">
        <f>E24/E27</f>
        <v>0.69230769230769218</v>
      </c>
      <c r="K24" s="37">
        <f>SUM(H24:J24)</f>
        <v>1.9000371609067259</v>
      </c>
      <c r="L24" s="2">
        <f>K24/C29</f>
        <v>0.63334572030224201</v>
      </c>
      <c r="M24" s="24"/>
      <c r="N24" s="94"/>
      <c r="O24" s="58" t="s">
        <v>17</v>
      </c>
      <c r="P24" s="56" t="s">
        <v>78</v>
      </c>
      <c r="Q24" s="18"/>
      <c r="R24" s="17" t="s">
        <v>26</v>
      </c>
      <c r="S24" s="35" t="s">
        <v>1</v>
      </c>
      <c r="T24" s="35" t="s">
        <v>2</v>
      </c>
      <c r="U24" s="35" t="s">
        <v>3</v>
      </c>
      <c r="V24" s="13"/>
      <c r="W24" s="32" t="s">
        <v>26</v>
      </c>
      <c r="X24" s="107" t="s">
        <v>53</v>
      </c>
      <c r="Y24" s="176"/>
      <c r="Z24" s="35" t="s">
        <v>32</v>
      </c>
      <c r="AA24" s="108" t="s">
        <v>47</v>
      </c>
      <c r="AB24" s="178" t="s">
        <v>43</v>
      </c>
      <c r="AC24" s="180"/>
      <c r="AD24" s="4"/>
      <c r="AE24" s="10" t="s">
        <v>26</v>
      </c>
      <c r="AF24" s="35" t="s">
        <v>35</v>
      </c>
      <c r="AG24" s="35" t="s">
        <v>36</v>
      </c>
      <c r="AH24" s="35" t="s">
        <v>37</v>
      </c>
      <c r="AI24" s="35" t="s">
        <v>97</v>
      </c>
      <c r="AJ24" s="35" t="s">
        <v>98</v>
      </c>
      <c r="AK24" s="4"/>
      <c r="AL24" s="10" t="s">
        <v>26</v>
      </c>
      <c r="AM24" s="107" t="s">
        <v>53</v>
      </c>
      <c r="AN24" s="176"/>
      <c r="AO24" s="10" t="s">
        <v>28</v>
      </c>
      <c r="AP24" s="10" t="s">
        <v>47</v>
      </c>
      <c r="AQ24" s="181" t="s">
        <v>43</v>
      </c>
      <c r="AR24" s="182"/>
      <c r="AS24" s="4"/>
      <c r="AT24" s="35" t="s">
        <v>26</v>
      </c>
      <c r="AU24" s="107" t="s">
        <v>53</v>
      </c>
      <c r="AV24" s="36"/>
      <c r="AW24" s="108" t="s">
        <v>26</v>
      </c>
      <c r="AX24" s="108" t="s">
        <v>50</v>
      </c>
      <c r="AY24" s="50"/>
    </row>
    <row r="25" spans="1:51">
      <c r="A25" s="258"/>
      <c r="B25" s="35" t="s">
        <v>2</v>
      </c>
      <c r="C25" s="37">
        <f>1/D24</f>
        <v>0.2</v>
      </c>
      <c r="D25" s="2">
        <v>1</v>
      </c>
      <c r="E25" s="37">
        <f>1/D26</f>
        <v>0.33333333333333331</v>
      </c>
      <c r="F25" s="170"/>
      <c r="G25" s="35" t="s">
        <v>2</v>
      </c>
      <c r="H25" s="37">
        <f>C25/C27</f>
        <v>0.13043478260869568</v>
      </c>
      <c r="I25" s="38">
        <f>D25/D27</f>
        <v>0.1111111111111111</v>
      </c>
      <c r="J25" s="37">
        <f>E25/E27</f>
        <v>7.6923076923076913E-2</v>
      </c>
      <c r="K25" s="37">
        <f>SUM(H25:J25)</f>
        <v>0.31846897064288371</v>
      </c>
      <c r="L25" s="2">
        <f>K25/C29</f>
        <v>0.1061563235476279</v>
      </c>
      <c r="M25" s="24"/>
      <c r="N25" s="94"/>
      <c r="O25" s="58" t="s">
        <v>18</v>
      </c>
      <c r="P25" s="56" t="s">
        <v>77</v>
      </c>
      <c r="Q25" s="18"/>
      <c r="R25" s="11" t="s">
        <v>17</v>
      </c>
      <c r="S25" s="9">
        <v>1</v>
      </c>
      <c r="T25" s="9">
        <v>-0.5</v>
      </c>
      <c r="U25" s="9">
        <v>0</v>
      </c>
      <c r="V25" s="3"/>
      <c r="W25" s="11" t="s">
        <v>17</v>
      </c>
      <c r="X25" s="1">
        <f>(S25*L24)+(T25*L25)+(U25*L26)</f>
        <v>0.58026755852842804</v>
      </c>
      <c r="Y25" s="176"/>
      <c r="Z25" s="15" t="s">
        <v>34</v>
      </c>
      <c r="AA25" s="15">
        <v>2</v>
      </c>
      <c r="AB25" s="15">
        <f>1/(1+AA25)</f>
        <v>0.33333333333333331</v>
      </c>
      <c r="AC25" s="15"/>
      <c r="AD25" s="4"/>
      <c r="AE25" s="11" t="s">
        <v>17</v>
      </c>
      <c r="AF25" s="28">
        <v>0</v>
      </c>
      <c r="AG25" s="28">
        <v>0</v>
      </c>
      <c r="AH25" s="28">
        <v>0</v>
      </c>
      <c r="AI25" s="28">
        <v>-1</v>
      </c>
      <c r="AJ25" s="28">
        <v>0</v>
      </c>
      <c r="AK25" s="4"/>
      <c r="AL25" s="11" t="s">
        <v>17</v>
      </c>
      <c r="AM25" s="1">
        <f>(AF25*AC26)+(AG25*AC27)+(AC28*AH25)+(AI25*AC30)+(AC31*AJ25)</f>
        <v>-0.5</v>
      </c>
      <c r="AN25" s="176"/>
      <c r="AO25" s="15" t="s">
        <v>29</v>
      </c>
      <c r="AP25" s="15">
        <v>1</v>
      </c>
      <c r="AQ25" s="15">
        <f>1/(1+AP25)</f>
        <v>0.5</v>
      </c>
      <c r="AR25" s="15"/>
      <c r="AS25" s="4"/>
      <c r="AT25" s="11" t="s">
        <v>17</v>
      </c>
      <c r="AU25" s="1">
        <f>AR26</f>
        <v>0.5</v>
      </c>
      <c r="AV25" s="36"/>
      <c r="AW25" s="40" t="s">
        <v>63</v>
      </c>
      <c r="AX25" s="40">
        <v>0</v>
      </c>
      <c r="AY25" s="50"/>
    </row>
    <row r="26" spans="1:51" ht="30">
      <c r="A26" s="258"/>
      <c r="B26" s="35" t="s">
        <v>3</v>
      </c>
      <c r="C26" s="37">
        <f>1/E24</f>
        <v>0.33333333333333331</v>
      </c>
      <c r="D26" s="37">
        <v>3</v>
      </c>
      <c r="E26" s="2">
        <v>1</v>
      </c>
      <c r="F26" s="170"/>
      <c r="G26" s="35" t="s">
        <v>3</v>
      </c>
      <c r="H26" s="37">
        <f>C26/C27</f>
        <v>0.21739130434782608</v>
      </c>
      <c r="I26" s="37">
        <f>D26/D27</f>
        <v>0.33333333333333331</v>
      </c>
      <c r="J26" s="38">
        <f>E26/E27</f>
        <v>0.23076923076923073</v>
      </c>
      <c r="K26" s="37">
        <f>SUM(H26:J26)</f>
        <v>0.78149386845039015</v>
      </c>
      <c r="L26" s="2">
        <f>K26/C29</f>
        <v>0.26049795615013005</v>
      </c>
      <c r="M26" s="24"/>
      <c r="N26" s="94"/>
      <c r="O26" s="58" t="s">
        <v>20</v>
      </c>
      <c r="P26" s="56" t="s">
        <v>80</v>
      </c>
      <c r="Q26" s="18"/>
      <c r="R26" s="11" t="s">
        <v>18</v>
      </c>
      <c r="S26" s="9">
        <v>-0.5</v>
      </c>
      <c r="T26" s="9">
        <v>1</v>
      </c>
      <c r="U26" s="9">
        <v>0</v>
      </c>
      <c r="V26" s="19"/>
      <c r="W26" s="11" t="s">
        <v>18</v>
      </c>
      <c r="X26" s="1">
        <f>(S26*L24)+(T26*L25)+(U26*L26)</f>
        <v>-0.21051653660349312</v>
      </c>
      <c r="Y26" s="176"/>
      <c r="Z26" s="16" t="s">
        <v>35</v>
      </c>
      <c r="AA26" s="16" t="s">
        <v>44</v>
      </c>
      <c r="AB26" s="16">
        <v>1</v>
      </c>
      <c r="AC26" s="16">
        <f>AB26*AB25</f>
        <v>0.33333333333333331</v>
      </c>
      <c r="AD26" s="4"/>
      <c r="AE26" s="11" t="s">
        <v>18</v>
      </c>
      <c r="AF26" s="28">
        <v>0</v>
      </c>
      <c r="AG26" s="28">
        <v>0</v>
      </c>
      <c r="AH26" s="28">
        <v>0</v>
      </c>
      <c r="AI26" s="28">
        <v>1</v>
      </c>
      <c r="AJ26" s="28">
        <v>0</v>
      </c>
      <c r="AK26" s="4"/>
      <c r="AL26" s="11" t="s">
        <v>18</v>
      </c>
      <c r="AM26" s="1">
        <f>(AF26*AC26)+(AG26*AC27)+(AC28*AH26)+(AI26*AC30)+(AC31*AJ26)</f>
        <v>0.5</v>
      </c>
      <c r="AN26" s="176"/>
      <c r="AO26" s="16" t="s">
        <v>45</v>
      </c>
      <c r="AP26" s="16" t="s">
        <v>44</v>
      </c>
      <c r="AQ26" s="16">
        <v>1</v>
      </c>
      <c r="AR26" s="16">
        <f>AQ26*AQ25</f>
        <v>0.5</v>
      </c>
      <c r="AS26" s="4"/>
      <c r="AT26" s="11" t="s">
        <v>18</v>
      </c>
      <c r="AU26" s="1">
        <f>AR27</f>
        <v>0.5</v>
      </c>
      <c r="AV26" s="36"/>
      <c r="AW26" s="40" t="s">
        <v>16</v>
      </c>
      <c r="AX26" s="41">
        <v>0</v>
      </c>
      <c r="AY26" s="50"/>
    </row>
    <row r="27" spans="1:51">
      <c r="A27" s="258"/>
      <c r="B27" s="107" t="s">
        <v>4</v>
      </c>
      <c r="C27" s="39">
        <f>SUM(C24:C26)</f>
        <v>1.5333333333333332</v>
      </c>
      <c r="D27" s="39">
        <f>SUM(D24:D26)</f>
        <v>9</v>
      </c>
      <c r="E27" s="39">
        <f>SUM(E24:E26)</f>
        <v>4.3333333333333339</v>
      </c>
      <c r="F27" s="170"/>
      <c r="G27" s="107" t="s">
        <v>4</v>
      </c>
      <c r="H27" s="39">
        <f>SUM(H24:H26)</f>
        <v>1</v>
      </c>
      <c r="I27" s="39">
        <f>SUM(I24:I26)</f>
        <v>1</v>
      </c>
      <c r="J27" s="39">
        <f>SUM(J24:J26)</f>
        <v>0.99999999999999978</v>
      </c>
      <c r="K27" s="39">
        <f>SUM(K24:K26)</f>
        <v>2.9999999999999996</v>
      </c>
      <c r="L27" s="39">
        <f>SUM(L24:L26)</f>
        <v>1</v>
      </c>
      <c r="M27" s="25"/>
      <c r="N27" s="94"/>
      <c r="O27" s="58" t="s">
        <v>21</v>
      </c>
      <c r="P27" s="56" t="s">
        <v>81</v>
      </c>
      <c r="Q27" s="18"/>
      <c r="R27" s="11" t="s">
        <v>20</v>
      </c>
      <c r="S27" s="9">
        <v>0</v>
      </c>
      <c r="T27" s="9">
        <v>0.5</v>
      </c>
      <c r="U27" s="9">
        <v>0</v>
      </c>
      <c r="V27" s="19"/>
      <c r="W27" s="11" t="s">
        <v>20</v>
      </c>
      <c r="X27" s="1">
        <f>(S27*L24)+(T27*L25)+(U27*L26)</f>
        <v>5.3078161773813949E-2</v>
      </c>
      <c r="Y27" s="176"/>
      <c r="Z27" s="16" t="s">
        <v>36</v>
      </c>
      <c r="AA27" s="16" t="s">
        <v>44</v>
      </c>
      <c r="AB27" s="16">
        <v>1</v>
      </c>
      <c r="AC27" s="16">
        <f>AB27*AB25</f>
        <v>0.33333333333333331</v>
      </c>
      <c r="AD27" s="4"/>
      <c r="AE27" s="11" t="s">
        <v>20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4"/>
      <c r="AL27" s="11" t="s">
        <v>20</v>
      </c>
      <c r="AM27" s="1">
        <f>(AF27*AC26)+(AG27*AC27)+(AH27*AC28)+(AI27*AC30)+(AJ27*AC31)</f>
        <v>0</v>
      </c>
      <c r="AN27" s="176"/>
      <c r="AO27" s="16" t="s">
        <v>58</v>
      </c>
      <c r="AP27" s="16" t="s">
        <v>44</v>
      </c>
      <c r="AQ27" s="16">
        <v>1</v>
      </c>
      <c r="AR27" s="16">
        <f>AQ27*AQ25</f>
        <v>0.5</v>
      </c>
      <c r="AS27" s="4"/>
      <c r="AT27" s="11" t="s">
        <v>20</v>
      </c>
      <c r="AU27" s="1">
        <f>AR29</f>
        <v>0.33333333333333331</v>
      </c>
      <c r="AV27" s="36"/>
      <c r="AW27" s="42" t="s">
        <v>17</v>
      </c>
      <c r="AX27" s="42">
        <f>X25+AM25+AU25</f>
        <v>0.58026755852842804</v>
      </c>
      <c r="AY27" s="50"/>
    </row>
    <row r="28" spans="1:51" ht="45">
      <c r="A28" s="258"/>
      <c r="B28" s="54"/>
      <c r="C28" s="54"/>
      <c r="D28" s="54"/>
      <c r="E28" s="54"/>
      <c r="F28" s="54"/>
      <c r="G28" s="54"/>
      <c r="H28" s="54"/>
      <c r="I28" s="54"/>
      <c r="J28" s="54"/>
      <c r="M28" s="47"/>
      <c r="N28" s="94"/>
      <c r="O28" s="58" t="s">
        <v>23</v>
      </c>
      <c r="P28" s="56" t="s">
        <v>83</v>
      </c>
      <c r="Q28" s="4"/>
      <c r="R28" s="11" t="s">
        <v>21</v>
      </c>
      <c r="S28" s="9">
        <v>0</v>
      </c>
      <c r="T28" s="9">
        <v>-0.5</v>
      </c>
      <c r="U28" s="9">
        <v>0</v>
      </c>
      <c r="V28" s="19"/>
      <c r="W28" s="11" t="s">
        <v>21</v>
      </c>
      <c r="X28" s="1">
        <f>(S28*L24)+(T28*L25)+(U28*L26)</f>
        <v>-5.3078161773813949E-2</v>
      </c>
      <c r="Y28" s="176"/>
      <c r="Z28" s="16" t="s">
        <v>37</v>
      </c>
      <c r="AA28" s="16" t="s">
        <v>44</v>
      </c>
      <c r="AB28" s="16">
        <v>1</v>
      </c>
      <c r="AC28" s="16">
        <f>AB28*AB25</f>
        <v>0.33333333333333331</v>
      </c>
      <c r="AD28" s="4"/>
      <c r="AE28" s="11" t="s">
        <v>21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4"/>
      <c r="AL28" s="11" t="s">
        <v>21</v>
      </c>
      <c r="AM28" s="1">
        <f>(AF28*AC26)+(AG28*AC27)+(AH28*AC28)+(AI28*AC30)+(AJ28*AC31)</f>
        <v>0</v>
      </c>
      <c r="AN28" s="176"/>
      <c r="AO28" s="15" t="s">
        <v>30</v>
      </c>
      <c r="AP28" s="15">
        <v>2</v>
      </c>
      <c r="AQ28" s="15">
        <f>1/(1+AP28)</f>
        <v>0.33333333333333331</v>
      </c>
      <c r="AR28" s="15"/>
      <c r="AS28" s="4"/>
      <c r="AT28" s="11" t="s">
        <v>21</v>
      </c>
      <c r="AU28" s="1">
        <f>AR30</f>
        <v>0.33333333333333331</v>
      </c>
      <c r="AV28" s="36"/>
      <c r="AW28" s="42" t="s">
        <v>18</v>
      </c>
      <c r="AX28" s="42">
        <f>X26+AM26++AU26</f>
        <v>0.78948346339650688</v>
      </c>
      <c r="AY28" s="50"/>
    </row>
    <row r="29" spans="1:51" ht="30">
      <c r="A29" s="258"/>
      <c r="B29" s="108" t="s">
        <v>6</v>
      </c>
      <c r="C29" s="35">
        <v>3</v>
      </c>
      <c r="D29" s="4"/>
      <c r="E29" s="4"/>
      <c r="F29" s="4"/>
      <c r="G29" s="4"/>
      <c r="H29" s="4"/>
      <c r="I29" s="4"/>
      <c r="J29" s="4"/>
      <c r="M29" s="4"/>
      <c r="N29" s="94"/>
      <c r="O29" s="58" t="s">
        <v>24</v>
      </c>
      <c r="P29" s="56" t="s">
        <v>84</v>
      </c>
      <c r="Q29" s="4"/>
      <c r="R29" s="11" t="s">
        <v>23</v>
      </c>
      <c r="S29" s="9">
        <v>1</v>
      </c>
      <c r="T29" s="9">
        <v>0</v>
      </c>
      <c r="U29" s="9">
        <v>-0.5</v>
      </c>
      <c r="V29" s="19"/>
      <c r="W29" s="11" t="s">
        <v>23</v>
      </c>
      <c r="X29" s="1">
        <f>(S29*L24)+(T29*L25)+(U29*L26)</f>
        <v>0.50309674222717704</v>
      </c>
      <c r="Y29" s="176"/>
      <c r="Z29" s="31" t="s">
        <v>96</v>
      </c>
      <c r="AA29" s="31">
        <v>1</v>
      </c>
      <c r="AB29" s="31">
        <f>1/(1+AA29)</f>
        <v>0.5</v>
      </c>
      <c r="AC29" s="31"/>
      <c r="AD29" s="4"/>
      <c r="AE29" s="11" t="s">
        <v>23</v>
      </c>
      <c r="AF29" s="28">
        <v>0</v>
      </c>
      <c r="AG29" s="28">
        <v>-1</v>
      </c>
      <c r="AH29" s="28">
        <v>0</v>
      </c>
      <c r="AI29" s="28">
        <v>-1</v>
      </c>
      <c r="AJ29" s="28">
        <v>0</v>
      </c>
      <c r="AK29" s="4"/>
      <c r="AL29" s="11" t="s">
        <v>23</v>
      </c>
      <c r="AM29" s="1">
        <f>(AC26*AF29)+(AG29*AC27)+(AC28*AH29)+(AI29*AC30)+(AC31*AJ29)</f>
        <v>-0.83333333333333326</v>
      </c>
      <c r="AN29" s="176"/>
      <c r="AO29" s="16" t="s">
        <v>59</v>
      </c>
      <c r="AP29" s="16" t="s">
        <v>44</v>
      </c>
      <c r="AQ29" s="16">
        <v>1</v>
      </c>
      <c r="AR29" s="16">
        <f>AQ29*AQ28</f>
        <v>0.33333333333333331</v>
      </c>
      <c r="AS29" s="4"/>
      <c r="AT29" s="11" t="s">
        <v>23</v>
      </c>
      <c r="AU29" s="1">
        <f>AR32</f>
        <v>0.25</v>
      </c>
      <c r="AV29" s="36"/>
      <c r="AW29" s="41" t="s">
        <v>19</v>
      </c>
      <c r="AX29" s="41">
        <v>0</v>
      </c>
      <c r="AY29" s="50"/>
    </row>
    <row r="30" spans="1:51">
      <c r="A30" s="258"/>
      <c r="B30" s="53"/>
      <c r="C30" s="53"/>
      <c r="D30" s="53"/>
      <c r="E30" s="53"/>
      <c r="F30" s="53"/>
      <c r="G30" s="53"/>
      <c r="H30" s="53"/>
      <c r="I30" s="53"/>
      <c r="J30" s="53"/>
      <c r="M30" s="26"/>
      <c r="N30" s="94"/>
      <c r="O30" s="4"/>
      <c r="P30" s="4"/>
      <c r="Q30" s="4"/>
      <c r="R30" s="11" t="s">
        <v>24</v>
      </c>
      <c r="S30" s="9">
        <v>-0.5</v>
      </c>
      <c r="T30" s="9">
        <v>0</v>
      </c>
      <c r="U30" s="9">
        <v>1</v>
      </c>
      <c r="V30" s="19"/>
      <c r="W30" s="11" t="s">
        <v>24</v>
      </c>
      <c r="X30" s="1">
        <f>(S30*L24)+(T30*67)+(U30*L26)</f>
        <v>-5.6174904000990955E-2</v>
      </c>
      <c r="Y30" s="176"/>
      <c r="Z30" s="16" t="s">
        <v>97</v>
      </c>
      <c r="AA30" s="16" t="s">
        <v>44</v>
      </c>
      <c r="AB30" s="16">
        <v>1</v>
      </c>
      <c r="AC30" s="16">
        <f>AB30*AB29</f>
        <v>0.5</v>
      </c>
      <c r="AD30" s="4"/>
      <c r="AE30" s="11" t="s">
        <v>24</v>
      </c>
      <c r="AF30" s="28">
        <v>0</v>
      </c>
      <c r="AG30" s="28">
        <v>1</v>
      </c>
      <c r="AH30" s="28">
        <v>0</v>
      </c>
      <c r="AI30" s="28">
        <v>1</v>
      </c>
      <c r="AJ30" s="28">
        <v>0</v>
      </c>
      <c r="AK30" s="4"/>
      <c r="AL30" s="11" t="s">
        <v>24</v>
      </c>
      <c r="AM30" s="1">
        <f>(AC26*AF30)+(AC27*AG30)+(AC28*AH30)+(AI30*AC30)+(AC31*AJ30)</f>
        <v>0.83333333333333326</v>
      </c>
      <c r="AN30" s="176"/>
      <c r="AO30" s="16" t="s">
        <v>60</v>
      </c>
      <c r="AP30" s="16" t="s">
        <v>44</v>
      </c>
      <c r="AQ30" s="16">
        <v>1</v>
      </c>
      <c r="AR30" s="16">
        <f>AQ30*AQ28</f>
        <v>0.33333333333333331</v>
      </c>
      <c r="AS30" s="4"/>
      <c r="AT30" s="11" t="s">
        <v>24</v>
      </c>
      <c r="AU30" s="1">
        <f>AR33</f>
        <v>0.25</v>
      </c>
      <c r="AV30" s="36"/>
      <c r="AW30" s="42" t="s">
        <v>20</v>
      </c>
      <c r="AX30" s="42">
        <f>X27+AM27+AU27</f>
        <v>0.38641149510714728</v>
      </c>
      <c r="AY30" s="50"/>
    </row>
    <row r="31" spans="1:51">
      <c r="A31" s="258"/>
      <c r="B31" s="183" t="s">
        <v>14</v>
      </c>
      <c r="C31" s="183"/>
      <c r="D31" s="4"/>
      <c r="E31" s="35" t="s">
        <v>38</v>
      </c>
      <c r="F31" s="35" t="s">
        <v>39</v>
      </c>
      <c r="G31" s="35" t="s">
        <v>40</v>
      </c>
      <c r="H31" s="10" t="s">
        <v>41</v>
      </c>
      <c r="I31" s="10" t="s">
        <v>42</v>
      </c>
      <c r="J31" s="4"/>
      <c r="M31" s="4"/>
      <c r="N31" s="94"/>
      <c r="O31" s="156" t="s">
        <v>112</v>
      </c>
      <c r="P31" s="157"/>
      <c r="Q31" s="4"/>
      <c r="R31" s="33"/>
      <c r="S31" s="25"/>
      <c r="T31" s="25"/>
      <c r="U31" s="25"/>
      <c r="V31" s="30"/>
      <c r="W31" s="29"/>
      <c r="X31" s="29"/>
      <c r="Y31" s="176"/>
      <c r="Z31" s="16" t="s">
        <v>98</v>
      </c>
      <c r="AA31" s="16" t="s">
        <v>44</v>
      </c>
      <c r="AB31" s="16">
        <v>1</v>
      </c>
      <c r="AC31" s="16">
        <f>AB31*AB29</f>
        <v>0.5</v>
      </c>
      <c r="AD31" s="4"/>
      <c r="AE31" s="29"/>
      <c r="AF31" s="25"/>
      <c r="AG31" s="25"/>
      <c r="AH31" s="25"/>
      <c r="AI31" s="25"/>
      <c r="AJ31" s="25"/>
      <c r="AK31" s="4"/>
      <c r="AL31" s="29"/>
      <c r="AM31" s="29"/>
      <c r="AN31" s="176"/>
      <c r="AO31" s="15" t="s">
        <v>31</v>
      </c>
      <c r="AP31" s="15">
        <v>3</v>
      </c>
      <c r="AQ31" s="15">
        <f>1/(1+AP31)</f>
        <v>0.25</v>
      </c>
      <c r="AR31" s="15"/>
      <c r="AS31" s="4"/>
      <c r="AT31" s="29"/>
      <c r="AU31" s="29"/>
      <c r="AV31" s="46"/>
      <c r="AW31" s="42" t="s">
        <v>21</v>
      </c>
      <c r="AX31" s="42">
        <f>X28+AM28+AU28</f>
        <v>0.28025517155951934</v>
      </c>
      <c r="AY31" s="50"/>
    </row>
    <row r="32" spans="1:51" ht="30">
      <c r="A32" s="258"/>
      <c r="B32" s="108" t="s">
        <v>7</v>
      </c>
      <c r="C32" s="76">
        <f>SUM(L24*C27,L25*D27,L26*E27)</f>
        <v>3.0553614930426525</v>
      </c>
      <c r="D32" s="4"/>
      <c r="E32" s="35">
        <v>1</v>
      </c>
      <c r="F32" s="35">
        <v>3</v>
      </c>
      <c r="G32" s="35">
        <v>5</v>
      </c>
      <c r="H32" s="35">
        <v>7</v>
      </c>
      <c r="I32" s="35">
        <v>9</v>
      </c>
      <c r="J32" s="4"/>
      <c r="M32" s="4"/>
      <c r="N32" s="94"/>
      <c r="O32" s="57" t="s">
        <v>99</v>
      </c>
      <c r="P32" s="56" t="s">
        <v>102</v>
      </c>
      <c r="Q32" s="4"/>
      <c r="R32" s="33"/>
      <c r="S32" s="25"/>
      <c r="T32" s="25"/>
      <c r="U32" s="25"/>
      <c r="V32" s="30"/>
      <c r="W32" s="29"/>
      <c r="X32" s="29"/>
      <c r="Y32" s="176"/>
      <c r="Z32" s="30"/>
      <c r="AA32" s="30"/>
      <c r="AB32" s="30"/>
      <c r="AC32" s="30"/>
      <c r="AD32" s="4"/>
      <c r="AE32" s="29"/>
      <c r="AF32" s="25"/>
      <c r="AG32" s="25"/>
      <c r="AH32" s="25"/>
      <c r="AI32" s="25"/>
      <c r="AJ32" s="25"/>
      <c r="AK32" s="4"/>
      <c r="AL32" s="156" t="s">
        <v>115</v>
      </c>
      <c r="AM32" s="157"/>
      <c r="AN32" s="176"/>
      <c r="AO32" s="16" t="s">
        <v>61</v>
      </c>
      <c r="AP32" s="16" t="s">
        <v>44</v>
      </c>
      <c r="AQ32" s="16">
        <v>1</v>
      </c>
      <c r="AR32" s="16">
        <f>AQ32*AQ31</f>
        <v>0.25</v>
      </c>
      <c r="AS32" s="4"/>
      <c r="AT32" s="29"/>
      <c r="AU32" s="29"/>
      <c r="AV32" s="46"/>
      <c r="AW32" s="41" t="s">
        <v>22</v>
      </c>
      <c r="AX32" s="41">
        <v>0</v>
      </c>
      <c r="AY32" s="50"/>
    </row>
    <row r="33" spans="1:51" ht="30">
      <c r="A33" s="258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26"/>
      <c r="N33" s="94"/>
      <c r="O33" s="57" t="s">
        <v>100</v>
      </c>
      <c r="P33" s="56" t="s">
        <v>103</v>
      </c>
      <c r="Q33" s="4"/>
      <c r="R33" s="4"/>
      <c r="S33" s="18"/>
      <c r="T33" s="18"/>
      <c r="U33" s="18"/>
      <c r="V33" s="19"/>
      <c r="W33" s="4"/>
      <c r="X33" s="4"/>
      <c r="Y33" s="176"/>
      <c r="Z33" s="30"/>
      <c r="AA33" s="30"/>
      <c r="AB33" s="30"/>
      <c r="AC33" s="30"/>
      <c r="AD33" s="4"/>
      <c r="AE33" s="29"/>
      <c r="AF33" s="25"/>
      <c r="AG33" s="25"/>
      <c r="AH33" s="25"/>
      <c r="AI33" s="25"/>
      <c r="AJ33" s="25"/>
      <c r="AK33" s="4"/>
      <c r="AL33" s="58" t="s">
        <v>34</v>
      </c>
      <c r="AM33" s="56" t="s">
        <v>87</v>
      </c>
      <c r="AN33" s="176"/>
      <c r="AO33" s="16" t="s">
        <v>62</v>
      </c>
      <c r="AP33" s="16" t="s">
        <v>44</v>
      </c>
      <c r="AQ33" s="16">
        <v>1</v>
      </c>
      <c r="AR33" s="16">
        <f>AQ33*AQ31</f>
        <v>0.25</v>
      </c>
      <c r="AS33" s="4"/>
      <c r="AT33" s="29"/>
      <c r="AU33" s="29"/>
      <c r="AV33" s="46"/>
      <c r="AW33" s="42" t="s">
        <v>23</v>
      </c>
      <c r="AX33" s="42">
        <f>X29+AM29+AU29</f>
        <v>-8.0236591106156219E-2</v>
      </c>
      <c r="AY33" s="50"/>
    </row>
    <row r="34" spans="1:51" ht="30">
      <c r="A34" s="258"/>
      <c r="B34" s="185" t="s">
        <v>11</v>
      </c>
      <c r="C34" s="186"/>
      <c r="D34" s="6" t="s">
        <v>12</v>
      </c>
      <c r="E34" s="6">
        <v>1</v>
      </c>
      <c r="F34" s="6">
        <v>2</v>
      </c>
      <c r="G34" s="6">
        <v>3</v>
      </c>
      <c r="H34" s="6">
        <v>4</v>
      </c>
      <c r="I34" s="6">
        <v>5</v>
      </c>
      <c r="J34" s="6">
        <v>6</v>
      </c>
      <c r="K34" s="6">
        <v>7</v>
      </c>
      <c r="L34" s="6">
        <v>9</v>
      </c>
      <c r="M34" s="6">
        <v>10</v>
      </c>
      <c r="N34" s="94"/>
      <c r="O34" s="57" t="s">
        <v>101</v>
      </c>
      <c r="P34" s="56" t="s">
        <v>104</v>
      </c>
      <c r="Q34" s="4"/>
      <c r="R34" s="4"/>
      <c r="S34" s="18"/>
      <c r="T34" s="18"/>
      <c r="U34" s="18"/>
      <c r="V34" s="4"/>
      <c r="W34" s="4"/>
      <c r="X34" s="4"/>
      <c r="Y34" s="176"/>
      <c r="AB34" s="30"/>
      <c r="AC34" s="30"/>
      <c r="AD34" s="4"/>
      <c r="AE34" s="29"/>
      <c r="AF34" s="25"/>
      <c r="AG34" s="25"/>
      <c r="AH34" s="25"/>
      <c r="AI34" s="25"/>
      <c r="AJ34" s="25"/>
      <c r="AK34" s="4"/>
      <c r="AL34" s="109" t="s">
        <v>35</v>
      </c>
      <c r="AM34" s="84" t="s">
        <v>88</v>
      </c>
      <c r="AN34" s="176"/>
      <c r="AO34" s="19"/>
      <c r="AP34" s="19"/>
      <c r="AQ34" s="19"/>
      <c r="AR34" s="19"/>
      <c r="AS34" s="4"/>
      <c r="AT34" s="29"/>
      <c r="AU34" s="29"/>
      <c r="AV34" s="46"/>
      <c r="AW34" s="42" t="s">
        <v>24</v>
      </c>
      <c r="AX34" s="42">
        <f>X30+AM30+AU30</f>
        <v>1.0271584293323424</v>
      </c>
      <c r="AY34" s="50"/>
    </row>
    <row r="35" spans="1:51">
      <c r="A35" s="258"/>
      <c r="B35" s="187"/>
      <c r="C35" s="188"/>
      <c r="D35" s="6" t="s">
        <v>13</v>
      </c>
      <c r="E35" s="35">
        <v>0</v>
      </c>
      <c r="F35" s="35">
        <v>0</v>
      </c>
      <c r="G35" s="35">
        <v>0.57999999999999996</v>
      </c>
      <c r="H35" s="35">
        <v>0.9</v>
      </c>
      <c r="I35" s="35">
        <v>1.1200000000000001</v>
      </c>
      <c r="J35" s="35">
        <v>1.24</v>
      </c>
      <c r="K35" s="35">
        <v>1.32</v>
      </c>
      <c r="L35" s="35">
        <v>1.46</v>
      </c>
      <c r="M35" s="35">
        <v>1.49</v>
      </c>
      <c r="N35" s="94"/>
      <c r="Q35" s="4"/>
      <c r="R35" s="4"/>
      <c r="S35" s="18"/>
      <c r="T35" s="18"/>
      <c r="U35" s="18"/>
      <c r="V35" s="4"/>
      <c r="W35" s="4"/>
      <c r="X35" s="4"/>
      <c r="Y35" s="176"/>
      <c r="AB35" s="30"/>
      <c r="AC35" s="30"/>
      <c r="AD35" s="4"/>
      <c r="AE35" s="29"/>
      <c r="AF35" s="25"/>
      <c r="AG35" s="25"/>
      <c r="AH35" s="25"/>
      <c r="AI35" s="25"/>
      <c r="AJ35" s="25"/>
      <c r="AK35" s="4"/>
      <c r="AL35" s="109" t="s">
        <v>36</v>
      </c>
      <c r="AM35" s="84" t="s">
        <v>89</v>
      </c>
      <c r="AN35" s="176"/>
      <c r="AO35" s="30"/>
      <c r="AP35" s="30"/>
      <c r="AQ35" s="30"/>
      <c r="AR35" s="30"/>
      <c r="AS35" s="4"/>
      <c r="AT35" s="29"/>
      <c r="AU35" s="29"/>
      <c r="AV35" s="46"/>
      <c r="AW35" s="41" t="s">
        <v>25</v>
      </c>
      <c r="AX35" s="41">
        <v>0</v>
      </c>
      <c r="AY35" s="50"/>
    </row>
    <row r="36" spans="1:51">
      <c r="A36" s="258"/>
      <c r="B36" s="189" t="s">
        <v>9</v>
      </c>
      <c r="C36" s="190"/>
      <c r="D36" s="7">
        <v>0.57999999999999996</v>
      </c>
      <c r="E36" s="191"/>
      <c r="F36" s="192"/>
      <c r="G36" s="192"/>
      <c r="H36" s="192"/>
      <c r="I36" s="192"/>
      <c r="J36" s="192"/>
      <c r="K36" s="48"/>
      <c r="L36" s="48"/>
      <c r="M36" s="48"/>
      <c r="N36" s="94"/>
      <c r="Q36" s="4"/>
      <c r="R36" s="4"/>
      <c r="S36" s="18"/>
      <c r="T36" s="18"/>
      <c r="U36" s="18"/>
      <c r="V36" s="4"/>
      <c r="W36" s="4"/>
      <c r="X36" s="4"/>
      <c r="Y36" s="176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109" t="s">
        <v>37</v>
      </c>
      <c r="AM36" s="84" t="s">
        <v>90</v>
      </c>
      <c r="AN36" s="176"/>
      <c r="AO36" s="156" t="s">
        <v>113</v>
      </c>
      <c r="AP36" s="157"/>
      <c r="AQ36" s="4"/>
      <c r="AR36" s="4"/>
      <c r="AS36" s="4"/>
      <c r="AT36" s="4"/>
      <c r="AU36" s="4"/>
      <c r="AV36" s="46"/>
      <c r="AW36" s="4"/>
      <c r="AX36" s="4"/>
      <c r="AY36" s="50"/>
    </row>
    <row r="37" spans="1:51" ht="30">
      <c r="A37" s="258"/>
      <c r="B37" s="52"/>
      <c r="C37" s="52"/>
      <c r="D37" s="52"/>
      <c r="E37" s="52"/>
      <c r="H37" s="52"/>
      <c r="I37" s="52"/>
      <c r="J37" s="52"/>
      <c r="K37" s="52"/>
      <c r="L37" s="52"/>
      <c r="M37" s="47"/>
      <c r="N37" s="94"/>
      <c r="Q37" s="4"/>
      <c r="R37" s="4"/>
      <c r="S37" s="18"/>
      <c r="T37" s="18"/>
      <c r="U37" s="18"/>
      <c r="V37" s="4"/>
      <c r="W37" s="4"/>
      <c r="X37" s="4"/>
      <c r="Y37" s="176"/>
      <c r="Z37" s="4"/>
      <c r="AC37" s="4"/>
      <c r="AD37" s="4"/>
      <c r="AE37" s="4"/>
      <c r="AF37" s="4"/>
      <c r="AG37" s="4"/>
      <c r="AH37" s="4"/>
      <c r="AI37" s="4"/>
      <c r="AJ37" s="4"/>
      <c r="AK37" s="4"/>
      <c r="AL37" s="58" t="s">
        <v>96</v>
      </c>
      <c r="AM37" s="56" t="s">
        <v>91</v>
      </c>
      <c r="AN37" s="176"/>
      <c r="AO37" s="44" t="s">
        <v>29</v>
      </c>
      <c r="AP37" s="44" t="s">
        <v>76</v>
      </c>
      <c r="AQ37" s="4"/>
      <c r="AR37" s="4"/>
      <c r="AS37" s="4"/>
      <c r="AT37" s="4"/>
      <c r="AU37" s="4"/>
      <c r="AV37" s="46"/>
      <c r="AW37" s="4"/>
      <c r="AX37" s="4"/>
      <c r="AY37" s="50"/>
    </row>
    <row r="38" spans="1:51" ht="30">
      <c r="A38" s="258"/>
      <c r="B38" s="161" t="s">
        <v>15</v>
      </c>
      <c r="C38" s="161"/>
      <c r="D38" s="161"/>
      <c r="E38" s="4"/>
      <c r="H38" s="4"/>
      <c r="I38" s="4"/>
      <c r="J38" s="4"/>
      <c r="K38" s="4"/>
      <c r="L38" s="4"/>
      <c r="M38" s="4"/>
      <c r="N38" s="94"/>
      <c r="Q38" s="4"/>
      <c r="R38" s="4"/>
      <c r="S38" s="18"/>
      <c r="T38" s="18"/>
      <c r="U38" s="18"/>
      <c r="V38" s="4"/>
      <c r="W38" s="4"/>
      <c r="X38" s="4"/>
      <c r="Y38" s="176"/>
      <c r="Z38" s="227" t="s">
        <v>182</v>
      </c>
      <c r="AA38" s="228"/>
      <c r="AC38" s="4"/>
      <c r="AD38" s="4"/>
      <c r="AE38" s="4"/>
      <c r="AF38" s="4"/>
      <c r="AG38" s="4"/>
      <c r="AH38" s="4"/>
      <c r="AI38" s="4"/>
      <c r="AJ38" s="4"/>
      <c r="AK38" s="4"/>
      <c r="AL38" s="109" t="s">
        <v>97</v>
      </c>
      <c r="AM38" s="84" t="s">
        <v>92</v>
      </c>
      <c r="AN38" s="176"/>
      <c r="AO38" s="44" t="s">
        <v>30</v>
      </c>
      <c r="AP38" s="44" t="s">
        <v>79</v>
      </c>
      <c r="AQ38" s="4"/>
      <c r="AR38" s="4"/>
      <c r="AS38" s="4"/>
      <c r="AT38" s="4"/>
      <c r="AU38" s="4"/>
      <c r="AV38" s="46"/>
      <c r="AW38" s="4"/>
      <c r="AX38" s="4"/>
      <c r="AY38" s="50"/>
    </row>
    <row r="39" spans="1:51" ht="30">
      <c r="A39" s="258"/>
      <c r="B39" s="5" t="s">
        <v>10</v>
      </c>
      <c r="C39" s="8">
        <f>(C32-3)/3</f>
        <v>1.8453831014217492E-2</v>
      </c>
      <c r="D39" s="77">
        <f>C39*100</f>
        <v>1.8453831014217492</v>
      </c>
      <c r="E39" s="4"/>
      <c r="H39" s="4"/>
      <c r="I39" s="4"/>
      <c r="J39" s="4"/>
      <c r="K39" s="4"/>
      <c r="L39" s="4"/>
      <c r="M39" s="4"/>
      <c r="N39" s="94"/>
      <c r="Q39" s="4"/>
      <c r="R39" s="4"/>
      <c r="S39" s="18"/>
      <c r="T39" s="18"/>
      <c r="U39" s="18"/>
      <c r="V39" s="4"/>
      <c r="W39" s="4"/>
      <c r="X39" s="4"/>
      <c r="Y39" s="176"/>
      <c r="Z39" s="225" t="s">
        <v>208</v>
      </c>
      <c r="AA39" s="226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109" t="s">
        <v>98</v>
      </c>
      <c r="AM39" s="84" t="s">
        <v>93</v>
      </c>
      <c r="AN39" s="176"/>
      <c r="AO39" s="44" t="s">
        <v>31</v>
      </c>
      <c r="AP39" s="44" t="s">
        <v>82</v>
      </c>
      <c r="AQ39" s="4"/>
      <c r="AR39" s="4"/>
      <c r="AS39" s="4"/>
      <c r="AT39" s="4"/>
      <c r="AU39" s="4"/>
      <c r="AV39" s="46"/>
      <c r="AW39" s="4"/>
      <c r="AX39" s="4"/>
      <c r="AY39" s="50"/>
    </row>
    <row r="40" spans="1:51">
      <c r="A40" s="259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06"/>
      <c r="N40" s="49"/>
      <c r="O40" s="106"/>
      <c r="P40" s="106"/>
      <c r="Q40" s="106"/>
      <c r="R40" s="106"/>
      <c r="S40" s="79"/>
      <c r="T40" s="79"/>
      <c r="U40" s="79"/>
      <c r="V40" s="106"/>
      <c r="W40" s="106"/>
      <c r="X40" s="106"/>
      <c r="Y40" s="177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51"/>
    </row>
    <row r="42" spans="1:51" ht="20">
      <c r="A42" s="257"/>
      <c r="B42" s="168" t="s">
        <v>160</v>
      </c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9"/>
    </row>
    <row r="43" spans="1:51" ht="20">
      <c r="A43" s="258"/>
      <c r="B43" s="35" t="s">
        <v>0</v>
      </c>
      <c r="C43" s="35" t="s">
        <v>1</v>
      </c>
      <c r="D43" s="35" t="s">
        <v>2</v>
      </c>
      <c r="E43" s="35" t="s">
        <v>3</v>
      </c>
      <c r="F43" s="170" t="s">
        <v>8</v>
      </c>
      <c r="G43" s="35" t="s">
        <v>0</v>
      </c>
      <c r="H43" s="35" t="s">
        <v>1</v>
      </c>
      <c r="I43" s="35" t="s">
        <v>2</v>
      </c>
      <c r="J43" s="35" t="s">
        <v>3</v>
      </c>
      <c r="K43" s="35" t="s">
        <v>4</v>
      </c>
      <c r="L43" s="10" t="s">
        <v>5</v>
      </c>
      <c r="M43" s="23"/>
      <c r="N43" s="94"/>
      <c r="O43" s="156" t="s">
        <v>114</v>
      </c>
      <c r="P43" s="157"/>
      <c r="Q43" s="3"/>
      <c r="R43" s="171" t="s">
        <v>46</v>
      </c>
      <c r="S43" s="172"/>
      <c r="T43" s="172"/>
      <c r="U43" s="173"/>
      <c r="V43" s="3"/>
      <c r="W43" s="174" t="s">
        <v>52</v>
      </c>
      <c r="X43" s="175"/>
      <c r="Y43" s="176"/>
      <c r="Z43" s="178" t="s">
        <v>48</v>
      </c>
      <c r="AA43" s="179"/>
      <c r="AB43" s="179"/>
      <c r="AC43" s="180"/>
      <c r="AD43" s="3"/>
      <c r="AE43" s="178" t="s">
        <v>54</v>
      </c>
      <c r="AF43" s="179"/>
      <c r="AG43" s="179"/>
      <c r="AH43" s="179"/>
      <c r="AI43" s="179"/>
      <c r="AJ43" s="180"/>
      <c r="AK43" s="3"/>
      <c r="AL43" s="174" t="s">
        <v>55</v>
      </c>
      <c r="AM43" s="175"/>
      <c r="AN43" s="176"/>
      <c r="AO43" s="178" t="s">
        <v>49</v>
      </c>
      <c r="AP43" s="179"/>
      <c r="AQ43" s="179"/>
      <c r="AR43" s="180"/>
      <c r="AS43" s="4"/>
      <c r="AT43" s="174" t="s">
        <v>51</v>
      </c>
      <c r="AU43" s="175"/>
      <c r="AV43" s="36"/>
      <c r="AW43" s="174" t="s">
        <v>27</v>
      </c>
      <c r="AX43" s="175"/>
      <c r="AY43" s="50"/>
    </row>
    <row r="44" spans="1:51" ht="30">
      <c r="A44" s="258"/>
      <c r="B44" s="35" t="s">
        <v>1</v>
      </c>
      <c r="C44" s="2">
        <v>1</v>
      </c>
      <c r="D44" s="37">
        <f>1/C45</f>
        <v>0.33333333333333331</v>
      </c>
      <c r="E44" s="37">
        <v>3</v>
      </c>
      <c r="F44" s="170"/>
      <c r="G44" s="35" t="s">
        <v>1</v>
      </c>
      <c r="H44" s="38">
        <f>C44/C47</f>
        <v>0.23076923076923078</v>
      </c>
      <c r="I44" s="37">
        <f>D44/D47</f>
        <v>0.21739130434782608</v>
      </c>
      <c r="J44" s="37">
        <f>E44/E47</f>
        <v>0.33333333333333331</v>
      </c>
      <c r="K44" s="37">
        <f>SUM(H44:J44)</f>
        <v>0.78149386845039026</v>
      </c>
      <c r="L44" s="2">
        <f>K44/C49</f>
        <v>0.26049795615013011</v>
      </c>
      <c r="M44" s="24"/>
      <c r="N44" s="94"/>
      <c r="O44" s="58" t="s">
        <v>17</v>
      </c>
      <c r="P44" s="56" t="s">
        <v>78</v>
      </c>
      <c r="Q44" s="18"/>
      <c r="R44" s="17" t="s">
        <v>26</v>
      </c>
      <c r="S44" s="35" t="s">
        <v>1</v>
      </c>
      <c r="T44" s="35" t="s">
        <v>2</v>
      </c>
      <c r="U44" s="35" t="s">
        <v>3</v>
      </c>
      <c r="V44" s="13"/>
      <c r="W44" s="32" t="s">
        <v>26</v>
      </c>
      <c r="X44" s="107" t="s">
        <v>53</v>
      </c>
      <c r="Y44" s="176"/>
      <c r="Z44" s="35" t="s">
        <v>32</v>
      </c>
      <c r="AA44" s="108" t="s">
        <v>47</v>
      </c>
      <c r="AB44" s="178" t="s">
        <v>43</v>
      </c>
      <c r="AC44" s="180"/>
      <c r="AD44" s="4"/>
      <c r="AE44" s="10" t="s">
        <v>26</v>
      </c>
      <c r="AF44" s="35" t="s">
        <v>35</v>
      </c>
      <c r="AG44" s="35" t="s">
        <v>36</v>
      </c>
      <c r="AH44" s="35" t="s">
        <v>37</v>
      </c>
      <c r="AI44" s="35" t="s">
        <v>97</v>
      </c>
      <c r="AJ44" s="35" t="s">
        <v>98</v>
      </c>
      <c r="AK44" s="4"/>
      <c r="AL44" s="10" t="s">
        <v>26</v>
      </c>
      <c r="AM44" s="107" t="s">
        <v>53</v>
      </c>
      <c r="AN44" s="176"/>
      <c r="AO44" s="10" t="s">
        <v>28</v>
      </c>
      <c r="AP44" s="10" t="s">
        <v>47</v>
      </c>
      <c r="AQ44" s="181" t="s">
        <v>43</v>
      </c>
      <c r="AR44" s="182"/>
      <c r="AS44" s="4"/>
      <c r="AT44" s="35" t="s">
        <v>26</v>
      </c>
      <c r="AU44" s="107" t="s">
        <v>53</v>
      </c>
      <c r="AV44" s="36"/>
      <c r="AW44" s="108" t="s">
        <v>26</v>
      </c>
      <c r="AX44" s="108" t="s">
        <v>50</v>
      </c>
      <c r="AY44" s="50"/>
    </row>
    <row r="45" spans="1:51">
      <c r="A45" s="258"/>
      <c r="B45" s="35" t="s">
        <v>2</v>
      </c>
      <c r="C45" s="37">
        <v>3</v>
      </c>
      <c r="D45" s="2">
        <v>1</v>
      </c>
      <c r="E45" s="37">
        <v>5</v>
      </c>
      <c r="F45" s="170"/>
      <c r="G45" s="35" t="s">
        <v>2</v>
      </c>
      <c r="H45" s="37">
        <f>C45/C47</f>
        <v>0.6923076923076924</v>
      </c>
      <c r="I45" s="38">
        <f>D45/D47</f>
        <v>0.65217391304347827</v>
      </c>
      <c r="J45" s="37">
        <f>E45/E47</f>
        <v>0.55555555555555558</v>
      </c>
      <c r="K45" s="37">
        <f>SUM(H45:J45)</f>
        <v>1.9000371609067261</v>
      </c>
      <c r="L45" s="2">
        <f>K45/C49</f>
        <v>0.63334572030224201</v>
      </c>
      <c r="M45" s="24"/>
      <c r="N45" s="94"/>
      <c r="O45" s="58" t="s">
        <v>18</v>
      </c>
      <c r="P45" s="56" t="s">
        <v>77</v>
      </c>
      <c r="Q45" s="18"/>
      <c r="R45" s="11" t="s">
        <v>17</v>
      </c>
      <c r="S45" s="9">
        <v>1</v>
      </c>
      <c r="T45" s="9">
        <v>-0.5</v>
      </c>
      <c r="U45" s="9">
        <v>0</v>
      </c>
      <c r="V45" s="3"/>
      <c r="W45" s="11" t="s">
        <v>17</v>
      </c>
      <c r="X45" s="1">
        <f>(S45*L44)+(T45*L45)+(U45*L46)</f>
        <v>-5.61749040009909E-2</v>
      </c>
      <c r="Y45" s="176"/>
      <c r="Z45" s="15" t="s">
        <v>34</v>
      </c>
      <c r="AA45" s="15">
        <v>2</v>
      </c>
      <c r="AB45" s="15">
        <f>1/(1+AA45)</f>
        <v>0.33333333333333331</v>
      </c>
      <c r="AC45" s="15"/>
      <c r="AD45" s="4"/>
      <c r="AE45" s="11" t="s">
        <v>17</v>
      </c>
      <c r="AF45" s="28">
        <v>0</v>
      </c>
      <c r="AG45" s="28">
        <v>0</v>
      </c>
      <c r="AH45" s="28">
        <v>0</v>
      </c>
      <c r="AI45" s="28">
        <v>-1</v>
      </c>
      <c r="AJ45" s="28">
        <v>0</v>
      </c>
      <c r="AK45" s="4"/>
      <c r="AL45" s="11" t="s">
        <v>17</v>
      </c>
      <c r="AM45" s="1">
        <f>(AF45*AC46)+(AG45*AC47)+(AC48*AH45)+(AI45*AC50)+(AC51*AJ45)</f>
        <v>-0.5</v>
      </c>
      <c r="AN45" s="176"/>
      <c r="AO45" s="15" t="s">
        <v>29</v>
      </c>
      <c r="AP45" s="15">
        <v>1</v>
      </c>
      <c r="AQ45" s="15">
        <f>1/(1+AP45)</f>
        <v>0.5</v>
      </c>
      <c r="AR45" s="15"/>
      <c r="AS45" s="4"/>
      <c r="AT45" s="11" t="s">
        <v>17</v>
      </c>
      <c r="AU45" s="1">
        <f>AR46</f>
        <v>0.5</v>
      </c>
      <c r="AV45" s="36"/>
      <c r="AW45" s="40" t="s">
        <v>63</v>
      </c>
      <c r="AX45" s="40">
        <v>0</v>
      </c>
      <c r="AY45" s="50"/>
    </row>
    <row r="46" spans="1:51" ht="30">
      <c r="A46" s="258"/>
      <c r="B46" s="35" t="s">
        <v>3</v>
      </c>
      <c r="C46" s="37">
        <f>1/E44</f>
        <v>0.33333333333333331</v>
      </c>
      <c r="D46" s="37">
        <f>1/E45</f>
        <v>0.2</v>
      </c>
      <c r="E46" s="2">
        <v>1</v>
      </c>
      <c r="F46" s="170"/>
      <c r="G46" s="35" t="s">
        <v>3</v>
      </c>
      <c r="H46" s="37">
        <f>C46/C47</f>
        <v>7.6923076923076927E-2</v>
      </c>
      <c r="I46" s="37">
        <f>D46/D47</f>
        <v>0.13043478260869568</v>
      </c>
      <c r="J46" s="38">
        <f>E46/E47</f>
        <v>0.1111111111111111</v>
      </c>
      <c r="K46" s="37">
        <f>SUM(H46:J46)</f>
        <v>0.31846897064288371</v>
      </c>
      <c r="L46" s="2">
        <f>K46/C49</f>
        <v>0.1061563235476279</v>
      </c>
      <c r="M46" s="24"/>
      <c r="N46" s="94"/>
      <c r="O46" s="58" t="s">
        <v>20</v>
      </c>
      <c r="P46" s="56" t="s">
        <v>80</v>
      </c>
      <c r="Q46" s="18"/>
      <c r="R46" s="11" t="s">
        <v>18</v>
      </c>
      <c r="S46" s="9">
        <v>-0.5</v>
      </c>
      <c r="T46" s="9">
        <v>1</v>
      </c>
      <c r="U46" s="9">
        <v>0</v>
      </c>
      <c r="V46" s="19"/>
      <c r="W46" s="11" t="s">
        <v>18</v>
      </c>
      <c r="X46" s="1">
        <f>(S46*L44)+(T46*L45)+(U46*L46)</f>
        <v>0.50309674222717693</v>
      </c>
      <c r="Y46" s="176"/>
      <c r="Z46" s="16" t="s">
        <v>35</v>
      </c>
      <c r="AA46" s="16" t="s">
        <v>44</v>
      </c>
      <c r="AB46" s="16">
        <v>1</v>
      </c>
      <c r="AC46" s="16">
        <f>AB46*AB45</f>
        <v>0.33333333333333331</v>
      </c>
      <c r="AD46" s="4"/>
      <c r="AE46" s="11" t="s">
        <v>18</v>
      </c>
      <c r="AF46" s="28">
        <v>0</v>
      </c>
      <c r="AG46" s="28">
        <v>0</v>
      </c>
      <c r="AH46" s="28">
        <v>0</v>
      </c>
      <c r="AI46" s="28">
        <v>1</v>
      </c>
      <c r="AJ46" s="28">
        <v>0</v>
      </c>
      <c r="AK46" s="4"/>
      <c r="AL46" s="11" t="s">
        <v>18</v>
      </c>
      <c r="AM46" s="1">
        <f>(AF46*AC46)+(AG46*AC47)+(AC48*AH46)+(AI46*AC50)+(AC51*AJ46)</f>
        <v>0.5</v>
      </c>
      <c r="AN46" s="176"/>
      <c r="AO46" s="16" t="s">
        <v>45</v>
      </c>
      <c r="AP46" s="16" t="s">
        <v>44</v>
      </c>
      <c r="AQ46" s="16">
        <v>1</v>
      </c>
      <c r="AR46" s="16">
        <f>AQ46*AQ45</f>
        <v>0.5</v>
      </c>
      <c r="AS46" s="4"/>
      <c r="AT46" s="11" t="s">
        <v>18</v>
      </c>
      <c r="AU46" s="1">
        <f>AR47</f>
        <v>0.5</v>
      </c>
      <c r="AV46" s="36"/>
      <c r="AW46" s="40" t="s">
        <v>16</v>
      </c>
      <c r="AX46" s="41">
        <v>0</v>
      </c>
      <c r="AY46" s="50"/>
    </row>
    <row r="47" spans="1:51">
      <c r="A47" s="258"/>
      <c r="B47" s="107" t="s">
        <v>4</v>
      </c>
      <c r="C47" s="39">
        <f>SUM(C44:C46)</f>
        <v>4.333333333333333</v>
      </c>
      <c r="D47" s="39">
        <f>SUM(D44:D46)</f>
        <v>1.5333333333333332</v>
      </c>
      <c r="E47" s="39">
        <f>SUM(E44:E46)</f>
        <v>9</v>
      </c>
      <c r="F47" s="170"/>
      <c r="G47" s="107" t="s">
        <v>4</v>
      </c>
      <c r="H47" s="39">
        <f>SUM(H44:H46)</f>
        <v>1</v>
      </c>
      <c r="I47" s="39">
        <f>SUM(I44:I46)</f>
        <v>1</v>
      </c>
      <c r="J47" s="39">
        <f>SUM(J44:J46)</f>
        <v>1</v>
      </c>
      <c r="K47" s="39">
        <f>SUM(K44:K46)</f>
        <v>3</v>
      </c>
      <c r="L47" s="39">
        <f>SUM(L44:L46)</f>
        <v>1</v>
      </c>
      <c r="M47" s="25"/>
      <c r="N47" s="94"/>
      <c r="O47" s="58" t="s">
        <v>21</v>
      </c>
      <c r="P47" s="56" t="s">
        <v>81</v>
      </c>
      <c r="Q47" s="18"/>
      <c r="R47" s="11" t="s">
        <v>20</v>
      </c>
      <c r="S47" s="9">
        <v>0</v>
      </c>
      <c r="T47" s="9">
        <v>0.5</v>
      </c>
      <c r="U47" s="9">
        <v>0</v>
      </c>
      <c r="V47" s="19"/>
      <c r="W47" s="11" t="s">
        <v>20</v>
      </c>
      <c r="X47" s="1">
        <f>(S47*L44)+(T47*L45)+(U47*L46)</f>
        <v>0.31667286015112101</v>
      </c>
      <c r="Y47" s="176"/>
      <c r="Z47" s="16" t="s">
        <v>36</v>
      </c>
      <c r="AA47" s="16" t="s">
        <v>44</v>
      </c>
      <c r="AB47" s="16">
        <v>1</v>
      </c>
      <c r="AC47" s="16">
        <f>AB47*AB45</f>
        <v>0.33333333333333331</v>
      </c>
      <c r="AD47" s="4"/>
      <c r="AE47" s="11" t="s">
        <v>20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4"/>
      <c r="AL47" s="11" t="s">
        <v>20</v>
      </c>
      <c r="AM47" s="1">
        <f>(AF47*AC46)+(AG47*AC47)+(AH47*AC48)+(AI47*AC50)+(AJ47*AC51)</f>
        <v>0</v>
      </c>
      <c r="AN47" s="176"/>
      <c r="AO47" s="16" t="s">
        <v>58</v>
      </c>
      <c r="AP47" s="16" t="s">
        <v>44</v>
      </c>
      <c r="AQ47" s="16">
        <v>1</v>
      </c>
      <c r="AR47" s="16">
        <f>AQ47*AQ45</f>
        <v>0.5</v>
      </c>
      <c r="AS47" s="4"/>
      <c r="AT47" s="11" t="s">
        <v>20</v>
      </c>
      <c r="AU47" s="1">
        <f>AR49</f>
        <v>0.33333333333333331</v>
      </c>
      <c r="AV47" s="36"/>
      <c r="AW47" s="42" t="s">
        <v>17</v>
      </c>
      <c r="AX47" s="42">
        <f>X45+AM45+AU45</f>
        <v>-5.61749040009909E-2</v>
      </c>
      <c r="AY47" s="50"/>
    </row>
    <row r="48" spans="1:51" ht="45">
      <c r="A48" s="258"/>
      <c r="B48" s="54"/>
      <c r="C48" s="54"/>
      <c r="D48" s="54"/>
      <c r="E48" s="54"/>
      <c r="F48" s="54"/>
      <c r="G48" s="54"/>
      <c r="H48" s="54"/>
      <c r="I48" s="54"/>
      <c r="J48" s="54"/>
      <c r="M48" s="47"/>
      <c r="N48" s="94"/>
      <c r="O48" s="58" t="s">
        <v>23</v>
      </c>
      <c r="P48" s="56" t="s">
        <v>83</v>
      </c>
      <c r="Q48" s="4"/>
      <c r="R48" s="11" t="s">
        <v>21</v>
      </c>
      <c r="S48" s="9">
        <v>0</v>
      </c>
      <c r="T48" s="9">
        <v>-0.5</v>
      </c>
      <c r="U48" s="9">
        <v>0</v>
      </c>
      <c r="V48" s="19"/>
      <c r="W48" s="11" t="s">
        <v>21</v>
      </c>
      <c r="X48" s="1">
        <f>(S48*L44)+(T48*L45)+(U48*L46)</f>
        <v>-0.31667286015112101</v>
      </c>
      <c r="Y48" s="176"/>
      <c r="Z48" s="16" t="s">
        <v>37</v>
      </c>
      <c r="AA48" s="16" t="s">
        <v>44</v>
      </c>
      <c r="AB48" s="16">
        <v>1</v>
      </c>
      <c r="AC48" s="16">
        <f>AB48*AB45</f>
        <v>0.33333333333333331</v>
      </c>
      <c r="AD48" s="4"/>
      <c r="AE48" s="11" t="s">
        <v>21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4"/>
      <c r="AL48" s="11" t="s">
        <v>21</v>
      </c>
      <c r="AM48" s="1">
        <f>(AF48*AC46)+(AG48*AC47)+(AH48*AC48)+(AI48*AC50)+(AJ48*AC51)</f>
        <v>0</v>
      </c>
      <c r="AN48" s="176"/>
      <c r="AO48" s="15" t="s">
        <v>30</v>
      </c>
      <c r="AP48" s="15">
        <v>2</v>
      </c>
      <c r="AQ48" s="15">
        <f>1/(1+AP48)</f>
        <v>0.33333333333333331</v>
      </c>
      <c r="AR48" s="15"/>
      <c r="AS48" s="4"/>
      <c r="AT48" s="11" t="s">
        <v>21</v>
      </c>
      <c r="AU48" s="1">
        <f>AR50</f>
        <v>0.33333333333333331</v>
      </c>
      <c r="AV48" s="36"/>
      <c r="AW48" s="42" t="s">
        <v>18</v>
      </c>
      <c r="AX48" s="42">
        <f>X46+AM46++AU46</f>
        <v>1.5030967422271768</v>
      </c>
      <c r="AY48" s="50"/>
    </row>
    <row r="49" spans="1:51" ht="30">
      <c r="A49" s="258"/>
      <c r="B49" s="108" t="s">
        <v>6</v>
      </c>
      <c r="C49" s="35">
        <v>3</v>
      </c>
      <c r="D49" s="4"/>
      <c r="E49" s="4"/>
      <c r="F49" s="4"/>
      <c r="G49" s="4"/>
      <c r="H49" s="4"/>
      <c r="I49" s="4"/>
      <c r="J49" s="4"/>
      <c r="M49" s="4"/>
      <c r="N49" s="94"/>
      <c r="O49" s="58" t="s">
        <v>24</v>
      </c>
      <c r="P49" s="56" t="s">
        <v>84</v>
      </c>
      <c r="Q49" s="4"/>
      <c r="R49" s="11" t="s">
        <v>23</v>
      </c>
      <c r="S49" s="9">
        <v>1</v>
      </c>
      <c r="T49" s="9">
        <v>0</v>
      </c>
      <c r="U49" s="9">
        <v>-0.5</v>
      </c>
      <c r="V49" s="19"/>
      <c r="W49" s="11" t="s">
        <v>23</v>
      </c>
      <c r="X49" s="1">
        <f>(S49*L44)+(T49*L45)+(U49*L46)</f>
        <v>0.20741979437631616</v>
      </c>
      <c r="Y49" s="176"/>
      <c r="Z49" s="31" t="s">
        <v>96</v>
      </c>
      <c r="AA49" s="31">
        <v>1</v>
      </c>
      <c r="AB49" s="31">
        <f>1/(1+AA49)</f>
        <v>0.5</v>
      </c>
      <c r="AC49" s="31"/>
      <c r="AD49" s="4"/>
      <c r="AE49" s="11" t="s">
        <v>23</v>
      </c>
      <c r="AF49" s="28">
        <v>0</v>
      </c>
      <c r="AG49" s="28">
        <v>-1</v>
      </c>
      <c r="AH49" s="28">
        <v>0</v>
      </c>
      <c r="AI49" s="28">
        <v>-1</v>
      </c>
      <c r="AJ49" s="28">
        <v>0</v>
      </c>
      <c r="AK49" s="4"/>
      <c r="AL49" s="11" t="s">
        <v>23</v>
      </c>
      <c r="AM49" s="1">
        <f>(AC46*AF49)+(AG49*AC47)+(AC48*AH49)+(AI49*AC50)+(AC51*AJ49)</f>
        <v>-0.83333333333333326</v>
      </c>
      <c r="AN49" s="176"/>
      <c r="AO49" s="16" t="s">
        <v>59</v>
      </c>
      <c r="AP49" s="16" t="s">
        <v>44</v>
      </c>
      <c r="AQ49" s="16">
        <v>1</v>
      </c>
      <c r="AR49" s="16">
        <f>AQ49*AQ48</f>
        <v>0.33333333333333331</v>
      </c>
      <c r="AS49" s="4"/>
      <c r="AT49" s="11" t="s">
        <v>23</v>
      </c>
      <c r="AU49" s="1">
        <f>AR52</f>
        <v>0.25</v>
      </c>
      <c r="AV49" s="36"/>
      <c r="AW49" s="41" t="s">
        <v>19</v>
      </c>
      <c r="AX49" s="41">
        <v>0</v>
      </c>
      <c r="AY49" s="50"/>
    </row>
    <row r="50" spans="1:51">
      <c r="A50" s="258"/>
      <c r="B50" s="53"/>
      <c r="C50" s="53"/>
      <c r="D50" s="53"/>
      <c r="E50" s="53"/>
      <c r="F50" s="53"/>
      <c r="G50" s="53"/>
      <c r="H50" s="53"/>
      <c r="I50" s="53"/>
      <c r="J50" s="53"/>
      <c r="M50" s="26"/>
      <c r="N50" s="94"/>
      <c r="O50" s="4"/>
      <c r="P50" s="4"/>
      <c r="Q50" s="4"/>
      <c r="R50" s="11" t="s">
        <v>24</v>
      </c>
      <c r="S50" s="9">
        <v>-0.5</v>
      </c>
      <c r="T50" s="9">
        <v>0</v>
      </c>
      <c r="U50" s="9">
        <v>1</v>
      </c>
      <c r="V50" s="19"/>
      <c r="W50" s="11" t="s">
        <v>24</v>
      </c>
      <c r="X50" s="1">
        <f>(S50*L44)+(T50*67)+(U50*L46)</f>
        <v>-2.4092654527437155E-2</v>
      </c>
      <c r="Y50" s="176"/>
      <c r="Z50" s="16" t="s">
        <v>97</v>
      </c>
      <c r="AA50" s="16" t="s">
        <v>44</v>
      </c>
      <c r="AB50" s="16">
        <v>1</v>
      </c>
      <c r="AC50" s="16">
        <f>AB50*AB49</f>
        <v>0.5</v>
      </c>
      <c r="AD50" s="4"/>
      <c r="AE50" s="11" t="s">
        <v>24</v>
      </c>
      <c r="AF50" s="28">
        <v>0</v>
      </c>
      <c r="AG50" s="28">
        <v>1</v>
      </c>
      <c r="AH50" s="28">
        <v>0</v>
      </c>
      <c r="AI50" s="28">
        <v>1</v>
      </c>
      <c r="AJ50" s="28">
        <v>0</v>
      </c>
      <c r="AK50" s="4"/>
      <c r="AL50" s="11" t="s">
        <v>24</v>
      </c>
      <c r="AM50" s="1">
        <f>(AC46*AF50)+(AC47*AG50)+(AC48*AH50)+(AI50*AC50)+(AC51*AJ50)</f>
        <v>0.83333333333333326</v>
      </c>
      <c r="AN50" s="176"/>
      <c r="AO50" s="16" t="s">
        <v>60</v>
      </c>
      <c r="AP50" s="16" t="s">
        <v>44</v>
      </c>
      <c r="AQ50" s="16">
        <v>1</v>
      </c>
      <c r="AR50" s="16">
        <f>AQ50*AQ48</f>
        <v>0.33333333333333331</v>
      </c>
      <c r="AS50" s="4"/>
      <c r="AT50" s="11" t="s">
        <v>24</v>
      </c>
      <c r="AU50" s="1">
        <f>AR53</f>
        <v>0.25</v>
      </c>
      <c r="AV50" s="36"/>
      <c r="AW50" s="42" t="s">
        <v>20</v>
      </c>
      <c r="AX50" s="42">
        <f>X47+AM47+AU47</f>
        <v>0.65000619348445432</v>
      </c>
      <c r="AY50" s="50"/>
    </row>
    <row r="51" spans="1:51">
      <c r="A51" s="258"/>
      <c r="B51" s="183" t="s">
        <v>14</v>
      </c>
      <c r="C51" s="183"/>
      <c r="D51" s="4"/>
      <c r="E51" s="35" t="s">
        <v>38</v>
      </c>
      <c r="F51" s="35" t="s">
        <v>39</v>
      </c>
      <c r="G51" s="35" t="s">
        <v>40</v>
      </c>
      <c r="H51" s="10" t="s">
        <v>41</v>
      </c>
      <c r="I51" s="10" t="s">
        <v>42</v>
      </c>
      <c r="J51" s="4"/>
      <c r="M51" s="4"/>
      <c r="N51" s="94"/>
      <c r="O51" s="156" t="s">
        <v>112</v>
      </c>
      <c r="P51" s="157"/>
      <c r="Q51" s="4"/>
      <c r="R51" s="33"/>
      <c r="S51" s="25"/>
      <c r="T51" s="25"/>
      <c r="U51" s="25"/>
      <c r="V51" s="30"/>
      <c r="W51" s="29"/>
      <c r="X51" s="29"/>
      <c r="Y51" s="176"/>
      <c r="Z51" s="16" t="s">
        <v>98</v>
      </c>
      <c r="AA51" s="16" t="s">
        <v>44</v>
      </c>
      <c r="AB51" s="16">
        <v>1</v>
      </c>
      <c r="AC51" s="16">
        <f>AB51*AB49</f>
        <v>0.5</v>
      </c>
      <c r="AD51" s="4"/>
      <c r="AE51" s="29"/>
      <c r="AF51" s="25"/>
      <c r="AG51" s="25"/>
      <c r="AH51" s="25"/>
      <c r="AI51" s="25"/>
      <c r="AJ51" s="25"/>
      <c r="AK51" s="4"/>
      <c r="AL51" s="29"/>
      <c r="AM51" s="29"/>
      <c r="AN51" s="176"/>
      <c r="AO51" s="15" t="s">
        <v>31</v>
      </c>
      <c r="AP51" s="15">
        <v>3</v>
      </c>
      <c r="AQ51" s="15">
        <f>1/(1+AP51)</f>
        <v>0.25</v>
      </c>
      <c r="AR51" s="15"/>
      <c r="AS51" s="4"/>
      <c r="AT51" s="29"/>
      <c r="AU51" s="29"/>
      <c r="AV51" s="46"/>
      <c r="AW51" s="42" t="s">
        <v>21</v>
      </c>
      <c r="AX51" s="42">
        <f>X48+AM48+AU48</f>
        <v>1.666047318221231E-2</v>
      </c>
      <c r="AY51" s="50"/>
    </row>
    <row r="52" spans="1:51" ht="30">
      <c r="A52" s="258"/>
      <c r="B52" s="108" t="s">
        <v>7</v>
      </c>
      <c r="C52" s="76">
        <f>SUM(L44*C47,L45*D47,L46*E47)</f>
        <v>3.0553614930426529</v>
      </c>
      <c r="D52" s="4"/>
      <c r="E52" s="35">
        <v>1</v>
      </c>
      <c r="F52" s="35">
        <v>3</v>
      </c>
      <c r="G52" s="35">
        <v>5</v>
      </c>
      <c r="H52" s="35">
        <v>7</v>
      </c>
      <c r="I52" s="35">
        <v>9</v>
      </c>
      <c r="J52" s="4"/>
      <c r="M52" s="4"/>
      <c r="N52" s="94"/>
      <c r="O52" s="57" t="s">
        <v>99</v>
      </c>
      <c r="P52" s="56" t="s">
        <v>102</v>
      </c>
      <c r="Q52" s="4"/>
      <c r="R52" s="33"/>
      <c r="S52" s="25"/>
      <c r="T52" s="25"/>
      <c r="U52" s="25"/>
      <c r="V52" s="30"/>
      <c r="W52" s="29"/>
      <c r="X52" s="29"/>
      <c r="Y52" s="176"/>
      <c r="Z52" s="30"/>
      <c r="AA52" s="30"/>
      <c r="AB52" s="30"/>
      <c r="AC52" s="30"/>
      <c r="AD52" s="4"/>
      <c r="AE52" s="29"/>
      <c r="AF52" s="25"/>
      <c r="AG52" s="25"/>
      <c r="AH52" s="25"/>
      <c r="AI52" s="25"/>
      <c r="AJ52" s="25"/>
      <c r="AK52" s="4"/>
      <c r="AL52" s="156" t="s">
        <v>115</v>
      </c>
      <c r="AM52" s="157"/>
      <c r="AN52" s="176"/>
      <c r="AO52" s="16" t="s">
        <v>61</v>
      </c>
      <c r="AP52" s="16" t="s">
        <v>44</v>
      </c>
      <c r="AQ52" s="16">
        <v>1</v>
      </c>
      <c r="AR52" s="16">
        <f>AQ52*AQ51</f>
        <v>0.25</v>
      </c>
      <c r="AS52" s="4"/>
      <c r="AT52" s="29"/>
      <c r="AU52" s="29"/>
      <c r="AV52" s="46"/>
      <c r="AW52" s="41" t="s">
        <v>22</v>
      </c>
      <c r="AX52" s="41">
        <v>0</v>
      </c>
      <c r="AY52" s="50"/>
    </row>
    <row r="53" spans="1:51" ht="30">
      <c r="A53" s="258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26"/>
      <c r="N53" s="94"/>
      <c r="O53" s="57" t="s">
        <v>100</v>
      </c>
      <c r="P53" s="56" t="s">
        <v>103</v>
      </c>
      <c r="Q53" s="4"/>
      <c r="R53" s="4"/>
      <c r="S53" s="18"/>
      <c r="T53" s="18"/>
      <c r="U53" s="18"/>
      <c r="V53" s="19"/>
      <c r="W53" s="4"/>
      <c r="X53" s="4"/>
      <c r="Y53" s="176"/>
      <c r="Z53" s="30"/>
      <c r="AA53" s="30"/>
      <c r="AB53" s="30"/>
      <c r="AC53" s="30"/>
      <c r="AD53" s="4"/>
      <c r="AE53" s="29"/>
      <c r="AF53" s="25"/>
      <c r="AG53" s="25"/>
      <c r="AH53" s="25"/>
      <c r="AI53" s="25"/>
      <c r="AJ53" s="25"/>
      <c r="AK53" s="4"/>
      <c r="AL53" s="58" t="s">
        <v>34</v>
      </c>
      <c r="AM53" s="56" t="s">
        <v>87</v>
      </c>
      <c r="AN53" s="176"/>
      <c r="AO53" s="16" t="s">
        <v>62</v>
      </c>
      <c r="AP53" s="16" t="s">
        <v>44</v>
      </c>
      <c r="AQ53" s="16">
        <v>1</v>
      </c>
      <c r="AR53" s="16">
        <f>AQ53*AQ51</f>
        <v>0.25</v>
      </c>
      <c r="AS53" s="4"/>
      <c r="AT53" s="29"/>
      <c r="AU53" s="29"/>
      <c r="AV53" s="46"/>
      <c r="AW53" s="42" t="s">
        <v>23</v>
      </c>
      <c r="AX53" s="42">
        <f>X49+AM49+AU49</f>
        <v>-0.37591353895701707</v>
      </c>
      <c r="AY53" s="50"/>
    </row>
    <row r="54" spans="1:51" ht="30">
      <c r="A54" s="258"/>
      <c r="B54" s="185" t="s">
        <v>11</v>
      </c>
      <c r="C54" s="186"/>
      <c r="D54" s="6" t="s">
        <v>12</v>
      </c>
      <c r="E54" s="6">
        <v>1</v>
      </c>
      <c r="F54" s="6">
        <v>2</v>
      </c>
      <c r="G54" s="6">
        <v>3</v>
      </c>
      <c r="H54" s="6">
        <v>4</v>
      </c>
      <c r="I54" s="6">
        <v>5</v>
      </c>
      <c r="J54" s="6">
        <v>6</v>
      </c>
      <c r="K54" s="6">
        <v>7</v>
      </c>
      <c r="L54" s="6">
        <v>9</v>
      </c>
      <c r="M54" s="6">
        <v>10</v>
      </c>
      <c r="N54" s="94"/>
      <c r="O54" s="57" t="s">
        <v>101</v>
      </c>
      <c r="P54" s="56" t="s">
        <v>104</v>
      </c>
      <c r="Q54" s="4"/>
      <c r="R54" s="4"/>
      <c r="S54" s="18"/>
      <c r="T54" s="18"/>
      <c r="U54" s="18"/>
      <c r="V54" s="4"/>
      <c r="W54" s="4"/>
      <c r="X54" s="4"/>
      <c r="Y54" s="176"/>
      <c r="AB54" s="30"/>
      <c r="AC54" s="30"/>
      <c r="AD54" s="4"/>
      <c r="AE54" s="29"/>
      <c r="AF54" s="25"/>
      <c r="AG54" s="25"/>
      <c r="AH54" s="25"/>
      <c r="AI54" s="25"/>
      <c r="AJ54" s="25"/>
      <c r="AK54" s="4"/>
      <c r="AL54" s="109" t="s">
        <v>35</v>
      </c>
      <c r="AM54" s="84" t="s">
        <v>88</v>
      </c>
      <c r="AN54" s="176"/>
      <c r="AO54" s="19"/>
      <c r="AP54" s="19"/>
      <c r="AQ54" s="19"/>
      <c r="AR54" s="19"/>
      <c r="AS54" s="4"/>
      <c r="AT54" s="29"/>
      <c r="AU54" s="29"/>
      <c r="AV54" s="46"/>
      <c r="AW54" s="42" t="s">
        <v>24</v>
      </c>
      <c r="AX54" s="42">
        <f>X50+AM50+AU50</f>
        <v>1.0592406788058961</v>
      </c>
      <c r="AY54" s="50"/>
    </row>
    <row r="55" spans="1:51">
      <c r="A55" s="258"/>
      <c r="B55" s="187"/>
      <c r="C55" s="188"/>
      <c r="D55" s="6" t="s">
        <v>13</v>
      </c>
      <c r="E55" s="35">
        <v>0</v>
      </c>
      <c r="F55" s="35">
        <v>0</v>
      </c>
      <c r="G55" s="35">
        <v>0.57999999999999996</v>
      </c>
      <c r="H55" s="35">
        <v>0.9</v>
      </c>
      <c r="I55" s="35">
        <v>1.1200000000000001</v>
      </c>
      <c r="J55" s="35">
        <v>1.24</v>
      </c>
      <c r="K55" s="35">
        <v>1.32</v>
      </c>
      <c r="L55" s="35">
        <v>1.46</v>
      </c>
      <c r="M55" s="35">
        <v>1.49</v>
      </c>
      <c r="N55" s="94"/>
      <c r="Q55" s="4"/>
      <c r="R55" s="4"/>
      <c r="S55" s="18"/>
      <c r="T55" s="18"/>
      <c r="U55" s="18"/>
      <c r="V55" s="4"/>
      <c r="W55" s="4"/>
      <c r="X55" s="4"/>
      <c r="Y55" s="176"/>
      <c r="AB55" s="30"/>
      <c r="AC55" s="30"/>
      <c r="AD55" s="4"/>
      <c r="AE55" s="29"/>
      <c r="AF55" s="25"/>
      <c r="AG55" s="25"/>
      <c r="AH55" s="25"/>
      <c r="AI55" s="25"/>
      <c r="AJ55" s="25"/>
      <c r="AK55" s="4"/>
      <c r="AL55" s="109" t="s">
        <v>36</v>
      </c>
      <c r="AM55" s="84" t="s">
        <v>89</v>
      </c>
      <c r="AN55" s="176"/>
      <c r="AO55" s="30"/>
      <c r="AP55" s="30"/>
      <c r="AQ55" s="30"/>
      <c r="AR55" s="30"/>
      <c r="AS55" s="4"/>
      <c r="AT55" s="29"/>
      <c r="AU55" s="29"/>
      <c r="AV55" s="46"/>
      <c r="AW55" s="41" t="s">
        <v>25</v>
      </c>
      <c r="AX55" s="41">
        <v>0</v>
      </c>
      <c r="AY55" s="50"/>
    </row>
    <row r="56" spans="1:51">
      <c r="A56" s="258"/>
      <c r="B56" s="189" t="s">
        <v>9</v>
      </c>
      <c r="C56" s="190"/>
      <c r="D56" s="7">
        <v>0.57999999999999996</v>
      </c>
      <c r="E56" s="191"/>
      <c r="F56" s="192"/>
      <c r="G56" s="192"/>
      <c r="H56" s="192"/>
      <c r="I56" s="192"/>
      <c r="J56" s="192"/>
      <c r="K56" s="48"/>
      <c r="L56" s="48"/>
      <c r="M56" s="48"/>
      <c r="N56" s="94"/>
      <c r="Q56" s="4"/>
      <c r="R56" s="4"/>
      <c r="S56" s="18"/>
      <c r="T56" s="18"/>
      <c r="U56" s="18"/>
      <c r="V56" s="4"/>
      <c r="W56" s="4"/>
      <c r="X56" s="4"/>
      <c r="Y56" s="176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109" t="s">
        <v>37</v>
      </c>
      <c r="AM56" s="84" t="s">
        <v>90</v>
      </c>
      <c r="AN56" s="176"/>
      <c r="AO56" s="156" t="s">
        <v>113</v>
      </c>
      <c r="AP56" s="157"/>
      <c r="AQ56" s="4"/>
      <c r="AR56" s="4"/>
      <c r="AS56" s="4"/>
      <c r="AT56" s="4"/>
      <c r="AU56" s="4"/>
      <c r="AV56" s="46"/>
      <c r="AW56" s="4"/>
      <c r="AX56" s="4"/>
      <c r="AY56" s="50"/>
    </row>
    <row r="57" spans="1:51" ht="30">
      <c r="A57" s="258"/>
      <c r="B57" s="52"/>
      <c r="C57" s="52"/>
      <c r="D57" s="52"/>
      <c r="E57" s="52"/>
      <c r="H57" s="52"/>
      <c r="I57" s="52"/>
      <c r="J57" s="52"/>
      <c r="K57" s="52"/>
      <c r="L57" s="52"/>
      <c r="M57" s="47"/>
      <c r="N57" s="94"/>
      <c r="Q57" s="4"/>
      <c r="R57" s="4"/>
      <c r="S57" s="18"/>
      <c r="T57" s="18"/>
      <c r="U57" s="18"/>
      <c r="V57" s="4"/>
      <c r="W57" s="4"/>
      <c r="X57" s="4"/>
      <c r="Y57" s="176"/>
      <c r="Z57" s="4"/>
      <c r="AC57" s="4"/>
      <c r="AD57" s="4"/>
      <c r="AE57" s="4"/>
      <c r="AF57" s="4"/>
      <c r="AG57" s="4"/>
      <c r="AH57" s="4"/>
      <c r="AI57" s="4"/>
      <c r="AJ57" s="4"/>
      <c r="AK57" s="4"/>
      <c r="AL57" s="58" t="s">
        <v>96</v>
      </c>
      <c r="AM57" s="56" t="s">
        <v>91</v>
      </c>
      <c r="AN57" s="176"/>
      <c r="AO57" s="44" t="s">
        <v>29</v>
      </c>
      <c r="AP57" s="44" t="s">
        <v>76</v>
      </c>
      <c r="AQ57" s="4"/>
      <c r="AR57" s="4"/>
      <c r="AS57" s="4"/>
      <c r="AT57" s="4"/>
      <c r="AU57" s="4"/>
      <c r="AV57" s="46"/>
      <c r="AW57" s="4"/>
      <c r="AX57" s="4"/>
      <c r="AY57" s="50"/>
    </row>
    <row r="58" spans="1:51" ht="30">
      <c r="A58" s="258"/>
      <c r="B58" s="161" t="s">
        <v>15</v>
      </c>
      <c r="C58" s="161"/>
      <c r="D58" s="161"/>
      <c r="E58" s="4"/>
      <c r="H58" s="4"/>
      <c r="I58" s="4"/>
      <c r="J58" s="4"/>
      <c r="K58" s="4"/>
      <c r="L58" s="4"/>
      <c r="M58" s="4"/>
      <c r="N58" s="94"/>
      <c r="Q58" s="4"/>
      <c r="R58" s="4"/>
      <c r="S58" s="18"/>
      <c r="T58" s="18"/>
      <c r="U58" s="18"/>
      <c r="V58" s="4"/>
      <c r="W58" s="4"/>
      <c r="X58" s="4"/>
      <c r="Y58" s="176"/>
      <c r="Z58" s="227" t="s">
        <v>182</v>
      </c>
      <c r="AA58" s="228"/>
      <c r="AC58" s="4"/>
      <c r="AD58" s="4"/>
      <c r="AE58" s="4"/>
      <c r="AF58" s="4"/>
      <c r="AG58" s="4"/>
      <c r="AH58" s="4"/>
      <c r="AI58" s="4"/>
      <c r="AJ58" s="4"/>
      <c r="AK58" s="4"/>
      <c r="AL58" s="109" t="s">
        <v>97</v>
      </c>
      <c r="AM58" s="84" t="s">
        <v>92</v>
      </c>
      <c r="AN58" s="176"/>
      <c r="AO58" s="44" t="s">
        <v>30</v>
      </c>
      <c r="AP58" s="44" t="s">
        <v>79</v>
      </c>
      <c r="AQ58" s="4"/>
      <c r="AR58" s="4"/>
      <c r="AS58" s="4"/>
      <c r="AT58" s="4"/>
      <c r="AU58" s="4"/>
      <c r="AV58" s="46"/>
      <c r="AW58" s="4"/>
      <c r="AX58" s="4"/>
      <c r="AY58" s="50"/>
    </row>
    <row r="59" spans="1:51" ht="30">
      <c r="A59" s="258"/>
      <c r="B59" s="5" t="s">
        <v>10</v>
      </c>
      <c r="C59" s="8">
        <f>(C52-3)/3</f>
        <v>1.8453831014217641E-2</v>
      </c>
      <c r="D59" s="77">
        <f>C59*100</f>
        <v>1.8453831014217641</v>
      </c>
      <c r="E59" s="4"/>
      <c r="H59" s="4"/>
      <c r="I59" s="4"/>
      <c r="J59" s="4"/>
      <c r="K59" s="4"/>
      <c r="L59" s="4"/>
      <c r="M59" s="4"/>
      <c r="N59" s="94"/>
      <c r="Q59" s="4"/>
      <c r="R59" s="4"/>
      <c r="S59" s="18"/>
      <c r="T59" s="18"/>
      <c r="U59" s="18"/>
      <c r="V59" s="4"/>
      <c r="W59" s="4"/>
      <c r="X59" s="4"/>
      <c r="Y59" s="176"/>
      <c r="Z59" s="225" t="s">
        <v>208</v>
      </c>
      <c r="AA59" s="226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109" t="s">
        <v>98</v>
      </c>
      <c r="AM59" s="84" t="s">
        <v>93</v>
      </c>
      <c r="AN59" s="176"/>
      <c r="AO59" s="44" t="s">
        <v>31</v>
      </c>
      <c r="AP59" s="44" t="s">
        <v>82</v>
      </c>
      <c r="AQ59" s="4"/>
      <c r="AR59" s="4"/>
      <c r="AS59" s="4"/>
      <c r="AT59" s="4"/>
      <c r="AU59" s="4"/>
      <c r="AV59" s="46"/>
      <c r="AW59" s="4"/>
      <c r="AX59" s="4"/>
      <c r="AY59" s="50"/>
    </row>
    <row r="60" spans="1:51">
      <c r="A60" s="259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06"/>
      <c r="N60" s="49"/>
      <c r="O60" s="106"/>
      <c r="P60" s="106"/>
      <c r="Q60" s="106"/>
      <c r="R60" s="106"/>
      <c r="S60" s="79"/>
      <c r="T60" s="79"/>
      <c r="U60" s="79"/>
      <c r="V60" s="106"/>
      <c r="W60" s="106"/>
      <c r="X60" s="106"/>
      <c r="Y60" s="177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51"/>
    </row>
    <row r="62" spans="1:51" ht="20">
      <c r="A62" s="257"/>
      <c r="B62" s="168" t="s">
        <v>162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9"/>
    </row>
    <row r="63" spans="1:51" ht="20">
      <c r="A63" s="258"/>
      <c r="B63" s="35" t="s">
        <v>0</v>
      </c>
      <c r="C63" s="35" t="s">
        <v>1</v>
      </c>
      <c r="D63" s="35" t="s">
        <v>2</v>
      </c>
      <c r="E63" s="35" t="s">
        <v>3</v>
      </c>
      <c r="F63" s="170" t="s">
        <v>8</v>
      </c>
      <c r="G63" s="35" t="s">
        <v>0</v>
      </c>
      <c r="H63" s="35" t="s">
        <v>1</v>
      </c>
      <c r="I63" s="35" t="s">
        <v>2</v>
      </c>
      <c r="J63" s="35" t="s">
        <v>3</v>
      </c>
      <c r="K63" s="35" t="s">
        <v>4</v>
      </c>
      <c r="L63" s="10" t="s">
        <v>5</v>
      </c>
      <c r="M63" s="23"/>
      <c r="N63" s="94"/>
      <c r="O63" s="156" t="s">
        <v>114</v>
      </c>
      <c r="P63" s="157"/>
      <c r="Q63" s="3"/>
      <c r="R63" s="171" t="s">
        <v>46</v>
      </c>
      <c r="S63" s="172"/>
      <c r="T63" s="172"/>
      <c r="U63" s="173"/>
      <c r="V63" s="3"/>
      <c r="W63" s="174" t="s">
        <v>52</v>
      </c>
      <c r="X63" s="175"/>
      <c r="Y63" s="176"/>
      <c r="Z63" s="178" t="s">
        <v>48</v>
      </c>
      <c r="AA63" s="179"/>
      <c r="AB63" s="179"/>
      <c r="AC63" s="180"/>
      <c r="AD63" s="3"/>
      <c r="AE63" s="178" t="s">
        <v>54</v>
      </c>
      <c r="AF63" s="179"/>
      <c r="AG63" s="179"/>
      <c r="AH63" s="179"/>
      <c r="AI63" s="179"/>
      <c r="AJ63" s="180"/>
      <c r="AK63" s="3"/>
      <c r="AL63" s="174" t="s">
        <v>55</v>
      </c>
      <c r="AM63" s="175"/>
      <c r="AN63" s="176"/>
      <c r="AO63" s="178" t="s">
        <v>49</v>
      </c>
      <c r="AP63" s="179"/>
      <c r="AQ63" s="179"/>
      <c r="AR63" s="180"/>
      <c r="AS63" s="4"/>
      <c r="AT63" s="174" t="s">
        <v>51</v>
      </c>
      <c r="AU63" s="175"/>
      <c r="AV63" s="36"/>
      <c r="AW63" s="174" t="s">
        <v>27</v>
      </c>
      <c r="AX63" s="175"/>
      <c r="AY63" s="50"/>
    </row>
    <row r="64" spans="1:51" ht="30">
      <c r="A64" s="258"/>
      <c r="B64" s="35" t="s">
        <v>1</v>
      </c>
      <c r="C64" s="2">
        <v>1</v>
      </c>
      <c r="D64" s="37">
        <f>1/C65</f>
        <v>0.2</v>
      </c>
      <c r="E64" s="37">
        <f>1/C66</f>
        <v>0.33333333333333331</v>
      </c>
      <c r="F64" s="170"/>
      <c r="G64" s="35" t="s">
        <v>1</v>
      </c>
      <c r="H64" s="38">
        <f>C64/C67</f>
        <v>0.1111111111111111</v>
      </c>
      <c r="I64" s="37">
        <f>D64/D67</f>
        <v>0.13043478260869568</v>
      </c>
      <c r="J64" s="37">
        <f>E64/E67</f>
        <v>7.6923076923076913E-2</v>
      </c>
      <c r="K64" s="37">
        <f>SUM(H64:J64)</f>
        <v>0.31846897064288371</v>
      </c>
      <c r="L64" s="2">
        <f>K64/C69</f>
        <v>0.1061563235476279</v>
      </c>
      <c r="M64" s="24"/>
      <c r="N64" s="94"/>
      <c r="O64" s="58" t="s">
        <v>17</v>
      </c>
      <c r="P64" s="56" t="s">
        <v>78</v>
      </c>
      <c r="Q64" s="18"/>
      <c r="R64" s="17" t="s">
        <v>26</v>
      </c>
      <c r="S64" s="35" t="s">
        <v>1</v>
      </c>
      <c r="T64" s="35" t="s">
        <v>2</v>
      </c>
      <c r="U64" s="35" t="s">
        <v>3</v>
      </c>
      <c r="V64" s="13"/>
      <c r="W64" s="32" t="s">
        <v>26</v>
      </c>
      <c r="X64" s="107" t="s">
        <v>53</v>
      </c>
      <c r="Y64" s="176"/>
      <c r="Z64" s="35" t="s">
        <v>32</v>
      </c>
      <c r="AA64" s="108" t="s">
        <v>47</v>
      </c>
      <c r="AB64" s="178" t="s">
        <v>43</v>
      </c>
      <c r="AC64" s="180"/>
      <c r="AD64" s="4"/>
      <c r="AE64" s="10" t="s">
        <v>26</v>
      </c>
      <c r="AF64" s="35" t="s">
        <v>35</v>
      </c>
      <c r="AG64" s="35" t="s">
        <v>36</v>
      </c>
      <c r="AH64" s="35" t="s">
        <v>37</v>
      </c>
      <c r="AI64" s="35" t="s">
        <v>97</v>
      </c>
      <c r="AJ64" s="35" t="s">
        <v>98</v>
      </c>
      <c r="AK64" s="4"/>
      <c r="AL64" s="10" t="s">
        <v>26</v>
      </c>
      <c r="AM64" s="107" t="s">
        <v>53</v>
      </c>
      <c r="AN64" s="176"/>
      <c r="AO64" s="10" t="s">
        <v>28</v>
      </c>
      <c r="AP64" s="10" t="s">
        <v>47</v>
      </c>
      <c r="AQ64" s="181" t="s">
        <v>43</v>
      </c>
      <c r="AR64" s="182"/>
      <c r="AS64" s="4"/>
      <c r="AT64" s="35" t="s">
        <v>26</v>
      </c>
      <c r="AU64" s="107" t="s">
        <v>53</v>
      </c>
      <c r="AV64" s="36"/>
      <c r="AW64" s="108" t="s">
        <v>26</v>
      </c>
      <c r="AX64" s="108" t="s">
        <v>50</v>
      </c>
      <c r="AY64" s="50"/>
    </row>
    <row r="65" spans="1:51">
      <c r="A65" s="258"/>
      <c r="B65" s="35" t="s">
        <v>2</v>
      </c>
      <c r="C65" s="37">
        <v>5</v>
      </c>
      <c r="D65" s="2">
        <v>1</v>
      </c>
      <c r="E65" s="37">
        <v>3</v>
      </c>
      <c r="F65" s="170"/>
      <c r="G65" s="35" t="s">
        <v>2</v>
      </c>
      <c r="H65" s="37">
        <f>C65/C67</f>
        <v>0.55555555555555558</v>
      </c>
      <c r="I65" s="38">
        <f>D65/D67</f>
        <v>0.65217391304347827</v>
      </c>
      <c r="J65" s="37">
        <f>E65/E67</f>
        <v>0.69230769230769218</v>
      </c>
      <c r="K65" s="37">
        <f>SUM(H65:J65)</f>
        <v>1.9000371609067259</v>
      </c>
      <c r="L65" s="2">
        <f>K65/C69</f>
        <v>0.63334572030224201</v>
      </c>
      <c r="M65" s="24"/>
      <c r="N65" s="94"/>
      <c r="O65" s="58" t="s">
        <v>18</v>
      </c>
      <c r="P65" s="56" t="s">
        <v>77</v>
      </c>
      <c r="Q65" s="18"/>
      <c r="R65" s="11" t="s">
        <v>17</v>
      </c>
      <c r="S65" s="9">
        <v>1</v>
      </c>
      <c r="T65" s="9">
        <v>-0.5</v>
      </c>
      <c r="U65" s="9">
        <v>0</v>
      </c>
      <c r="V65" s="3"/>
      <c r="W65" s="11" t="s">
        <v>17</v>
      </c>
      <c r="X65" s="1">
        <f>(S65*L64)+(T65*L65)+(U65*L66)</f>
        <v>-0.21051653660349312</v>
      </c>
      <c r="Y65" s="176"/>
      <c r="Z65" s="15" t="s">
        <v>34</v>
      </c>
      <c r="AA65" s="15">
        <v>2</v>
      </c>
      <c r="AB65" s="15">
        <f>1/(1+AA65)</f>
        <v>0.33333333333333331</v>
      </c>
      <c r="AC65" s="15"/>
      <c r="AD65" s="4"/>
      <c r="AE65" s="11" t="s">
        <v>17</v>
      </c>
      <c r="AF65" s="28">
        <v>0</v>
      </c>
      <c r="AG65" s="28">
        <v>0</v>
      </c>
      <c r="AH65" s="28">
        <v>0</v>
      </c>
      <c r="AI65" s="28">
        <v>-1</v>
      </c>
      <c r="AJ65" s="28">
        <v>0</v>
      </c>
      <c r="AK65" s="4"/>
      <c r="AL65" s="11" t="s">
        <v>17</v>
      </c>
      <c r="AM65" s="1">
        <f>(AF65*AC66)+(AG65*AC67)+(AC68*AH65)+(AI65*AC70)+(AC71*AJ65)</f>
        <v>-0.5</v>
      </c>
      <c r="AN65" s="176"/>
      <c r="AO65" s="15" t="s">
        <v>29</v>
      </c>
      <c r="AP65" s="15">
        <v>1</v>
      </c>
      <c r="AQ65" s="15">
        <f>1/(1+AP65)</f>
        <v>0.5</v>
      </c>
      <c r="AR65" s="15"/>
      <c r="AS65" s="4"/>
      <c r="AT65" s="11" t="s">
        <v>17</v>
      </c>
      <c r="AU65" s="1">
        <f>AR66</f>
        <v>0.5</v>
      </c>
      <c r="AV65" s="36"/>
      <c r="AW65" s="40" t="s">
        <v>63</v>
      </c>
      <c r="AX65" s="40">
        <v>0</v>
      </c>
      <c r="AY65" s="50"/>
    </row>
    <row r="66" spans="1:51" ht="30">
      <c r="A66" s="258"/>
      <c r="B66" s="35" t="s">
        <v>3</v>
      </c>
      <c r="C66" s="37">
        <v>3</v>
      </c>
      <c r="D66" s="37">
        <f>1/E65</f>
        <v>0.33333333333333331</v>
      </c>
      <c r="E66" s="2">
        <v>1</v>
      </c>
      <c r="F66" s="170"/>
      <c r="G66" s="35" t="s">
        <v>3</v>
      </c>
      <c r="H66" s="37">
        <f>C66/C67</f>
        <v>0.33333333333333331</v>
      </c>
      <c r="I66" s="37">
        <f>D66/D67</f>
        <v>0.21739130434782608</v>
      </c>
      <c r="J66" s="38">
        <f>E66/E67</f>
        <v>0.23076923076923073</v>
      </c>
      <c r="K66" s="37">
        <f>SUM(H66:J66)</f>
        <v>0.78149386845039015</v>
      </c>
      <c r="L66" s="2">
        <f>K66/C69</f>
        <v>0.26049795615013005</v>
      </c>
      <c r="M66" s="24"/>
      <c r="N66" s="94"/>
      <c r="O66" s="58" t="s">
        <v>20</v>
      </c>
      <c r="P66" s="56" t="s">
        <v>80</v>
      </c>
      <c r="Q66" s="18"/>
      <c r="R66" s="11" t="s">
        <v>18</v>
      </c>
      <c r="S66" s="9">
        <v>-0.5</v>
      </c>
      <c r="T66" s="9">
        <v>1</v>
      </c>
      <c r="U66" s="9">
        <v>0</v>
      </c>
      <c r="V66" s="19"/>
      <c r="W66" s="11" t="s">
        <v>18</v>
      </c>
      <c r="X66" s="1">
        <f>(S66*L64)+(T66*L65)+(U66*L66)</f>
        <v>0.58026755852842804</v>
      </c>
      <c r="Y66" s="176"/>
      <c r="Z66" s="16" t="s">
        <v>35</v>
      </c>
      <c r="AA66" s="16" t="s">
        <v>44</v>
      </c>
      <c r="AB66" s="16">
        <v>1</v>
      </c>
      <c r="AC66" s="16">
        <f>AB66*AB65</f>
        <v>0.33333333333333331</v>
      </c>
      <c r="AD66" s="4"/>
      <c r="AE66" s="11" t="s">
        <v>18</v>
      </c>
      <c r="AF66" s="28">
        <v>0</v>
      </c>
      <c r="AG66" s="28">
        <v>0</v>
      </c>
      <c r="AH66" s="28">
        <v>0</v>
      </c>
      <c r="AI66" s="28">
        <v>1</v>
      </c>
      <c r="AJ66" s="28">
        <v>0</v>
      </c>
      <c r="AK66" s="4"/>
      <c r="AL66" s="11" t="s">
        <v>18</v>
      </c>
      <c r="AM66" s="1">
        <f>(AF66*AC66)+(AG66*AC67)+(AC68*AH66)+(AI66*AC70)+(AC71*AJ66)</f>
        <v>0.5</v>
      </c>
      <c r="AN66" s="176"/>
      <c r="AO66" s="16" t="s">
        <v>45</v>
      </c>
      <c r="AP66" s="16" t="s">
        <v>44</v>
      </c>
      <c r="AQ66" s="16">
        <v>1</v>
      </c>
      <c r="AR66" s="16">
        <f>AQ66*AQ65</f>
        <v>0.5</v>
      </c>
      <c r="AS66" s="4"/>
      <c r="AT66" s="11" t="s">
        <v>18</v>
      </c>
      <c r="AU66" s="1">
        <f>AR67</f>
        <v>0.5</v>
      </c>
      <c r="AV66" s="36"/>
      <c r="AW66" s="40" t="s">
        <v>16</v>
      </c>
      <c r="AX66" s="41">
        <v>0</v>
      </c>
      <c r="AY66" s="50"/>
    </row>
    <row r="67" spans="1:51">
      <c r="A67" s="258"/>
      <c r="B67" s="107" t="s">
        <v>4</v>
      </c>
      <c r="C67" s="39">
        <f>SUM(C64:C66)</f>
        <v>9</v>
      </c>
      <c r="D67" s="39">
        <f>SUM(D64:D66)</f>
        <v>1.5333333333333332</v>
      </c>
      <c r="E67" s="39">
        <f>SUM(E64:E66)</f>
        <v>4.3333333333333339</v>
      </c>
      <c r="F67" s="170"/>
      <c r="G67" s="107" t="s">
        <v>4</v>
      </c>
      <c r="H67" s="39">
        <f>SUM(H64:H66)</f>
        <v>1</v>
      </c>
      <c r="I67" s="39">
        <f>SUM(I64:I66)</f>
        <v>1</v>
      </c>
      <c r="J67" s="39">
        <f>SUM(J64:J66)</f>
        <v>0.99999999999999978</v>
      </c>
      <c r="K67" s="39">
        <f>SUM(K64:K66)</f>
        <v>2.9999999999999996</v>
      </c>
      <c r="L67" s="39">
        <f>SUM(L64:L66)</f>
        <v>1</v>
      </c>
      <c r="M67" s="25"/>
      <c r="N67" s="94"/>
      <c r="O67" s="58" t="s">
        <v>21</v>
      </c>
      <c r="P67" s="56" t="s">
        <v>81</v>
      </c>
      <c r="Q67" s="18"/>
      <c r="R67" s="11" t="s">
        <v>20</v>
      </c>
      <c r="S67" s="9">
        <v>0</v>
      </c>
      <c r="T67" s="9">
        <v>0.5</v>
      </c>
      <c r="U67" s="9">
        <v>0</v>
      </c>
      <c r="V67" s="19"/>
      <c r="W67" s="11" t="s">
        <v>20</v>
      </c>
      <c r="X67" s="1">
        <f>(S67*L64)+(T67*L65)+(U67*L66)</f>
        <v>0.31667286015112101</v>
      </c>
      <c r="Y67" s="176"/>
      <c r="Z67" s="16" t="s">
        <v>36</v>
      </c>
      <c r="AA67" s="16" t="s">
        <v>44</v>
      </c>
      <c r="AB67" s="16">
        <v>1</v>
      </c>
      <c r="AC67" s="16">
        <f>AB67*AB65</f>
        <v>0.33333333333333331</v>
      </c>
      <c r="AD67" s="4"/>
      <c r="AE67" s="11" t="s">
        <v>20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4"/>
      <c r="AL67" s="11" t="s">
        <v>20</v>
      </c>
      <c r="AM67" s="1">
        <f>(AF67*AC66)+(AG67*AC67)+(AH67*AC68)+(AI67*AC70)+(AJ67*AC71)</f>
        <v>0</v>
      </c>
      <c r="AN67" s="176"/>
      <c r="AO67" s="16" t="s">
        <v>58</v>
      </c>
      <c r="AP67" s="16" t="s">
        <v>44</v>
      </c>
      <c r="AQ67" s="16">
        <v>1</v>
      </c>
      <c r="AR67" s="16">
        <f>AQ67*AQ65</f>
        <v>0.5</v>
      </c>
      <c r="AS67" s="4"/>
      <c r="AT67" s="11" t="s">
        <v>20</v>
      </c>
      <c r="AU67" s="1">
        <f>AR69</f>
        <v>0.33333333333333331</v>
      </c>
      <c r="AV67" s="36"/>
      <c r="AW67" s="42" t="s">
        <v>17</v>
      </c>
      <c r="AX67" s="42">
        <f>X65+AM65+AU65</f>
        <v>-0.21051653660349312</v>
      </c>
      <c r="AY67" s="50"/>
    </row>
    <row r="68" spans="1:51" ht="45">
      <c r="A68" s="258"/>
      <c r="B68" s="54"/>
      <c r="C68" s="54"/>
      <c r="D68" s="54"/>
      <c r="E68" s="54"/>
      <c r="F68" s="54"/>
      <c r="G68" s="54"/>
      <c r="H68" s="54"/>
      <c r="I68" s="54"/>
      <c r="J68" s="54"/>
      <c r="M68" s="47"/>
      <c r="N68" s="94"/>
      <c r="O68" s="58" t="s">
        <v>23</v>
      </c>
      <c r="P68" s="56" t="s">
        <v>83</v>
      </c>
      <c r="Q68" s="4"/>
      <c r="R68" s="11" t="s">
        <v>21</v>
      </c>
      <c r="S68" s="9">
        <v>0</v>
      </c>
      <c r="T68" s="9">
        <v>-0.5</v>
      </c>
      <c r="U68" s="9">
        <v>0</v>
      </c>
      <c r="V68" s="19"/>
      <c r="W68" s="11" t="s">
        <v>21</v>
      </c>
      <c r="X68" s="1">
        <f>(S68*L64)+(T68*L65)+(U68*L66)</f>
        <v>-0.31667286015112101</v>
      </c>
      <c r="Y68" s="176"/>
      <c r="Z68" s="16" t="s">
        <v>37</v>
      </c>
      <c r="AA68" s="16" t="s">
        <v>44</v>
      </c>
      <c r="AB68" s="16">
        <v>1</v>
      </c>
      <c r="AC68" s="16">
        <f>AB68*AB65</f>
        <v>0.33333333333333331</v>
      </c>
      <c r="AD68" s="4"/>
      <c r="AE68" s="11" t="s">
        <v>21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4"/>
      <c r="AL68" s="11" t="s">
        <v>21</v>
      </c>
      <c r="AM68" s="1">
        <f>(AF68*AC66)+(AG68*AC67)+(AH68*AC68)+(AI68*AC70)+(AJ68*AC71)</f>
        <v>0</v>
      </c>
      <c r="AN68" s="176"/>
      <c r="AO68" s="15" t="s">
        <v>30</v>
      </c>
      <c r="AP68" s="15">
        <v>2</v>
      </c>
      <c r="AQ68" s="15">
        <f>1/(1+AP68)</f>
        <v>0.33333333333333331</v>
      </c>
      <c r="AR68" s="15"/>
      <c r="AS68" s="4"/>
      <c r="AT68" s="11" t="s">
        <v>21</v>
      </c>
      <c r="AU68" s="1">
        <f>AR70</f>
        <v>0.33333333333333331</v>
      </c>
      <c r="AV68" s="36"/>
      <c r="AW68" s="42" t="s">
        <v>18</v>
      </c>
      <c r="AX68" s="42">
        <f>X66+AM66++AU66</f>
        <v>1.580267558528428</v>
      </c>
      <c r="AY68" s="50"/>
    </row>
    <row r="69" spans="1:51" ht="30">
      <c r="A69" s="258"/>
      <c r="B69" s="108" t="s">
        <v>6</v>
      </c>
      <c r="C69" s="35">
        <v>3</v>
      </c>
      <c r="D69" s="4"/>
      <c r="E69" s="4"/>
      <c r="F69" s="4"/>
      <c r="G69" s="4"/>
      <c r="H69" s="4"/>
      <c r="I69" s="4"/>
      <c r="J69" s="4"/>
      <c r="M69" s="4"/>
      <c r="N69" s="94"/>
      <c r="O69" s="58" t="s">
        <v>24</v>
      </c>
      <c r="P69" s="56" t="s">
        <v>84</v>
      </c>
      <c r="Q69" s="4"/>
      <c r="R69" s="11" t="s">
        <v>23</v>
      </c>
      <c r="S69" s="9">
        <v>1</v>
      </c>
      <c r="T69" s="9">
        <v>0</v>
      </c>
      <c r="U69" s="9">
        <v>-0.5</v>
      </c>
      <c r="V69" s="19"/>
      <c r="W69" s="11" t="s">
        <v>23</v>
      </c>
      <c r="X69" s="1">
        <f>(S69*L64)+(T69*L65)+(U69*L66)</f>
        <v>-2.4092654527437127E-2</v>
      </c>
      <c r="Y69" s="176"/>
      <c r="Z69" s="31" t="s">
        <v>96</v>
      </c>
      <c r="AA69" s="31">
        <v>1</v>
      </c>
      <c r="AB69" s="31">
        <f>1/(1+AA69)</f>
        <v>0.5</v>
      </c>
      <c r="AC69" s="31"/>
      <c r="AD69" s="4"/>
      <c r="AE69" s="11" t="s">
        <v>23</v>
      </c>
      <c r="AF69" s="28">
        <v>0</v>
      </c>
      <c r="AG69" s="28">
        <v>-1</v>
      </c>
      <c r="AH69" s="28">
        <v>0</v>
      </c>
      <c r="AI69" s="28">
        <v>-1</v>
      </c>
      <c r="AJ69" s="28">
        <v>0</v>
      </c>
      <c r="AK69" s="4"/>
      <c r="AL69" s="11" t="s">
        <v>23</v>
      </c>
      <c r="AM69" s="1">
        <f>(AC66*AF69)+(AG69*AC67)+(AC68*AH69)+(AI69*AC70)+(AC71*AJ69)</f>
        <v>-0.83333333333333326</v>
      </c>
      <c r="AN69" s="176"/>
      <c r="AO69" s="16" t="s">
        <v>59</v>
      </c>
      <c r="AP69" s="16" t="s">
        <v>44</v>
      </c>
      <c r="AQ69" s="16">
        <v>1</v>
      </c>
      <c r="AR69" s="16">
        <f>AQ69*AQ68</f>
        <v>0.33333333333333331</v>
      </c>
      <c r="AS69" s="4"/>
      <c r="AT69" s="11" t="s">
        <v>23</v>
      </c>
      <c r="AU69" s="1">
        <f>AR72</f>
        <v>0.25</v>
      </c>
      <c r="AV69" s="36"/>
      <c r="AW69" s="41" t="s">
        <v>19</v>
      </c>
      <c r="AX69" s="41">
        <v>0</v>
      </c>
      <c r="AY69" s="50"/>
    </row>
    <row r="70" spans="1:51">
      <c r="A70" s="258"/>
      <c r="B70" s="53"/>
      <c r="C70" s="53"/>
      <c r="D70" s="53"/>
      <c r="E70" s="53"/>
      <c r="F70" s="53"/>
      <c r="G70" s="53"/>
      <c r="H70" s="53"/>
      <c r="I70" s="53"/>
      <c r="J70" s="53"/>
      <c r="M70" s="26"/>
      <c r="N70" s="94"/>
      <c r="O70" s="4"/>
      <c r="P70" s="4"/>
      <c r="Q70" s="4"/>
      <c r="R70" s="11" t="s">
        <v>24</v>
      </c>
      <c r="S70" s="9">
        <v>-0.5</v>
      </c>
      <c r="T70" s="9">
        <v>0</v>
      </c>
      <c r="U70" s="9">
        <v>1</v>
      </c>
      <c r="V70" s="19"/>
      <c r="W70" s="11" t="s">
        <v>24</v>
      </c>
      <c r="X70" s="1">
        <f>(S70*L64)+(T70*67)+(U70*L66)</f>
        <v>0.20741979437631611</v>
      </c>
      <c r="Y70" s="176"/>
      <c r="Z70" s="16" t="s">
        <v>97</v>
      </c>
      <c r="AA70" s="16" t="s">
        <v>44</v>
      </c>
      <c r="AB70" s="16">
        <v>1</v>
      </c>
      <c r="AC70" s="16">
        <f>AB70*AB69</f>
        <v>0.5</v>
      </c>
      <c r="AD70" s="4"/>
      <c r="AE70" s="11" t="s">
        <v>24</v>
      </c>
      <c r="AF70" s="28">
        <v>0</v>
      </c>
      <c r="AG70" s="28">
        <v>1</v>
      </c>
      <c r="AH70" s="28">
        <v>0</v>
      </c>
      <c r="AI70" s="28">
        <v>1</v>
      </c>
      <c r="AJ70" s="28">
        <v>0</v>
      </c>
      <c r="AK70" s="4"/>
      <c r="AL70" s="11" t="s">
        <v>24</v>
      </c>
      <c r="AM70" s="1">
        <f>(AC66*AF70)+(AC67*AG70)+(AC68*AH70)+(AI70*AC70)+(AC71*AJ70)</f>
        <v>0.83333333333333326</v>
      </c>
      <c r="AN70" s="176"/>
      <c r="AO70" s="16" t="s">
        <v>60</v>
      </c>
      <c r="AP70" s="16" t="s">
        <v>44</v>
      </c>
      <c r="AQ70" s="16">
        <v>1</v>
      </c>
      <c r="AR70" s="16">
        <f>AQ70*AQ68</f>
        <v>0.33333333333333331</v>
      </c>
      <c r="AS70" s="4"/>
      <c r="AT70" s="11" t="s">
        <v>24</v>
      </c>
      <c r="AU70" s="1">
        <f>AR73</f>
        <v>0.25</v>
      </c>
      <c r="AV70" s="36"/>
      <c r="AW70" s="42" t="s">
        <v>20</v>
      </c>
      <c r="AX70" s="42">
        <f>X67+AM67+AU67</f>
        <v>0.65000619348445432</v>
      </c>
      <c r="AY70" s="50"/>
    </row>
    <row r="71" spans="1:51">
      <c r="A71" s="258"/>
      <c r="B71" s="183" t="s">
        <v>14</v>
      </c>
      <c r="C71" s="183"/>
      <c r="D71" s="4"/>
      <c r="E71" s="35" t="s">
        <v>38</v>
      </c>
      <c r="F71" s="35" t="s">
        <v>39</v>
      </c>
      <c r="G71" s="35" t="s">
        <v>40</v>
      </c>
      <c r="H71" s="10" t="s">
        <v>41</v>
      </c>
      <c r="I71" s="10" t="s">
        <v>42</v>
      </c>
      <c r="J71" s="4"/>
      <c r="M71" s="4"/>
      <c r="N71" s="94"/>
      <c r="O71" s="156" t="s">
        <v>112</v>
      </c>
      <c r="P71" s="157"/>
      <c r="Q71" s="4"/>
      <c r="R71" s="33"/>
      <c r="S71" s="25"/>
      <c r="T71" s="25"/>
      <c r="U71" s="25"/>
      <c r="V71" s="30"/>
      <c r="W71" s="29"/>
      <c r="X71" s="29"/>
      <c r="Y71" s="176"/>
      <c r="Z71" s="16" t="s">
        <v>98</v>
      </c>
      <c r="AA71" s="16" t="s">
        <v>44</v>
      </c>
      <c r="AB71" s="16">
        <v>1</v>
      </c>
      <c r="AC71" s="16">
        <f>AB71*AB69</f>
        <v>0.5</v>
      </c>
      <c r="AD71" s="4"/>
      <c r="AE71" s="29"/>
      <c r="AF71" s="25"/>
      <c r="AG71" s="25"/>
      <c r="AH71" s="25"/>
      <c r="AI71" s="25"/>
      <c r="AJ71" s="25"/>
      <c r="AK71" s="4"/>
      <c r="AL71" s="29"/>
      <c r="AM71" s="29"/>
      <c r="AN71" s="176"/>
      <c r="AO71" s="15" t="s">
        <v>31</v>
      </c>
      <c r="AP71" s="15">
        <v>3</v>
      </c>
      <c r="AQ71" s="15">
        <f>1/(1+AP71)</f>
        <v>0.25</v>
      </c>
      <c r="AR71" s="15"/>
      <c r="AS71" s="4"/>
      <c r="AT71" s="29"/>
      <c r="AU71" s="29"/>
      <c r="AV71" s="46"/>
      <c r="AW71" s="42" t="s">
        <v>21</v>
      </c>
      <c r="AX71" s="42">
        <f>X68+AM68+AU68</f>
        <v>1.666047318221231E-2</v>
      </c>
      <c r="AY71" s="50"/>
    </row>
    <row r="72" spans="1:51" ht="30">
      <c r="A72" s="258"/>
      <c r="B72" s="108" t="s">
        <v>7</v>
      </c>
      <c r="C72" s="76">
        <f>SUM(L64*C67,L65*D67,L66*E67)</f>
        <v>3.0553614930426525</v>
      </c>
      <c r="D72" s="4"/>
      <c r="E72" s="35">
        <v>1</v>
      </c>
      <c r="F72" s="35">
        <v>3</v>
      </c>
      <c r="G72" s="35">
        <v>5</v>
      </c>
      <c r="H72" s="35">
        <v>7</v>
      </c>
      <c r="I72" s="35">
        <v>9</v>
      </c>
      <c r="J72" s="4"/>
      <c r="M72" s="4"/>
      <c r="N72" s="94"/>
      <c r="O72" s="57" t="s">
        <v>99</v>
      </c>
      <c r="P72" s="56" t="s">
        <v>102</v>
      </c>
      <c r="Q72" s="4"/>
      <c r="R72" s="33"/>
      <c r="S72" s="25"/>
      <c r="T72" s="25"/>
      <c r="U72" s="25"/>
      <c r="V72" s="30"/>
      <c r="W72" s="29"/>
      <c r="X72" s="29"/>
      <c r="Y72" s="176"/>
      <c r="Z72" s="30"/>
      <c r="AA72" s="30"/>
      <c r="AB72" s="30"/>
      <c r="AC72" s="30"/>
      <c r="AD72" s="4"/>
      <c r="AE72" s="29"/>
      <c r="AF72" s="25"/>
      <c r="AG72" s="25"/>
      <c r="AH72" s="25"/>
      <c r="AI72" s="25"/>
      <c r="AJ72" s="25"/>
      <c r="AK72" s="4"/>
      <c r="AL72" s="156" t="s">
        <v>115</v>
      </c>
      <c r="AM72" s="157"/>
      <c r="AN72" s="176"/>
      <c r="AO72" s="16" t="s">
        <v>61</v>
      </c>
      <c r="AP72" s="16" t="s">
        <v>44</v>
      </c>
      <c r="AQ72" s="16">
        <v>1</v>
      </c>
      <c r="AR72" s="16">
        <f>AQ72*AQ71</f>
        <v>0.25</v>
      </c>
      <c r="AS72" s="4"/>
      <c r="AT72" s="29"/>
      <c r="AU72" s="29"/>
      <c r="AV72" s="46"/>
      <c r="AW72" s="41" t="s">
        <v>22</v>
      </c>
      <c r="AX72" s="41">
        <v>0</v>
      </c>
      <c r="AY72" s="50"/>
    </row>
    <row r="73" spans="1:51" ht="30">
      <c r="A73" s="258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26"/>
      <c r="N73" s="94"/>
      <c r="O73" s="57" t="s">
        <v>100</v>
      </c>
      <c r="P73" s="56" t="s">
        <v>103</v>
      </c>
      <c r="Q73" s="4"/>
      <c r="R73" s="4"/>
      <c r="S73" s="18"/>
      <c r="T73" s="18"/>
      <c r="U73" s="18"/>
      <c r="V73" s="19"/>
      <c r="W73" s="4"/>
      <c r="X73" s="4"/>
      <c r="Y73" s="176"/>
      <c r="Z73" s="30"/>
      <c r="AA73" s="30"/>
      <c r="AB73" s="30"/>
      <c r="AC73" s="30"/>
      <c r="AD73" s="4"/>
      <c r="AE73" s="29"/>
      <c r="AF73" s="25"/>
      <c r="AG73" s="25"/>
      <c r="AH73" s="25"/>
      <c r="AI73" s="25"/>
      <c r="AJ73" s="25"/>
      <c r="AK73" s="4"/>
      <c r="AL73" s="58" t="s">
        <v>34</v>
      </c>
      <c r="AM73" s="56" t="s">
        <v>87</v>
      </c>
      <c r="AN73" s="176"/>
      <c r="AO73" s="16" t="s">
        <v>62</v>
      </c>
      <c r="AP73" s="16" t="s">
        <v>44</v>
      </c>
      <c r="AQ73" s="16">
        <v>1</v>
      </c>
      <c r="AR73" s="16">
        <f>AQ73*AQ71</f>
        <v>0.25</v>
      </c>
      <c r="AS73" s="4"/>
      <c r="AT73" s="29"/>
      <c r="AU73" s="29"/>
      <c r="AV73" s="46"/>
      <c r="AW73" s="42" t="s">
        <v>23</v>
      </c>
      <c r="AX73" s="42">
        <f>X69+AM69+AU69</f>
        <v>-0.6074259878607704</v>
      </c>
      <c r="AY73" s="50"/>
    </row>
    <row r="74" spans="1:51" ht="30">
      <c r="A74" s="258"/>
      <c r="B74" s="185" t="s">
        <v>11</v>
      </c>
      <c r="C74" s="186"/>
      <c r="D74" s="6" t="s">
        <v>12</v>
      </c>
      <c r="E74" s="6">
        <v>1</v>
      </c>
      <c r="F74" s="6">
        <v>2</v>
      </c>
      <c r="G74" s="6">
        <v>3</v>
      </c>
      <c r="H74" s="6">
        <v>4</v>
      </c>
      <c r="I74" s="6">
        <v>5</v>
      </c>
      <c r="J74" s="6">
        <v>6</v>
      </c>
      <c r="K74" s="6">
        <v>7</v>
      </c>
      <c r="L74" s="6">
        <v>9</v>
      </c>
      <c r="M74" s="6">
        <v>10</v>
      </c>
      <c r="N74" s="94"/>
      <c r="O74" s="57" t="s">
        <v>101</v>
      </c>
      <c r="P74" s="56" t="s">
        <v>104</v>
      </c>
      <c r="Q74" s="4"/>
      <c r="R74" s="4"/>
      <c r="S74" s="18"/>
      <c r="T74" s="18"/>
      <c r="U74" s="18"/>
      <c r="V74" s="4"/>
      <c r="W74" s="4"/>
      <c r="X74" s="4"/>
      <c r="Y74" s="176"/>
      <c r="AB74" s="30"/>
      <c r="AC74" s="30"/>
      <c r="AD74" s="4"/>
      <c r="AE74" s="29"/>
      <c r="AF74" s="25"/>
      <c r="AG74" s="25"/>
      <c r="AH74" s="25"/>
      <c r="AI74" s="25"/>
      <c r="AJ74" s="25"/>
      <c r="AK74" s="4"/>
      <c r="AL74" s="109" t="s">
        <v>35</v>
      </c>
      <c r="AM74" s="84" t="s">
        <v>88</v>
      </c>
      <c r="AN74" s="176"/>
      <c r="AO74" s="19"/>
      <c r="AP74" s="19"/>
      <c r="AQ74" s="19"/>
      <c r="AR74" s="19"/>
      <c r="AS74" s="4"/>
      <c r="AT74" s="29"/>
      <c r="AU74" s="29"/>
      <c r="AV74" s="46"/>
      <c r="AW74" s="42" t="s">
        <v>24</v>
      </c>
      <c r="AX74" s="42">
        <f>X70+AM70+AU70</f>
        <v>1.2907531277096493</v>
      </c>
      <c r="AY74" s="50"/>
    </row>
    <row r="75" spans="1:51">
      <c r="A75" s="258"/>
      <c r="B75" s="187"/>
      <c r="C75" s="188"/>
      <c r="D75" s="6" t="s">
        <v>13</v>
      </c>
      <c r="E75" s="35">
        <v>0</v>
      </c>
      <c r="F75" s="35">
        <v>0</v>
      </c>
      <c r="G75" s="35">
        <v>0.57999999999999996</v>
      </c>
      <c r="H75" s="35">
        <v>0.9</v>
      </c>
      <c r="I75" s="35">
        <v>1.1200000000000001</v>
      </c>
      <c r="J75" s="35">
        <v>1.24</v>
      </c>
      <c r="K75" s="35">
        <v>1.32</v>
      </c>
      <c r="L75" s="35">
        <v>1.46</v>
      </c>
      <c r="M75" s="35">
        <v>1.49</v>
      </c>
      <c r="N75" s="94"/>
      <c r="Q75" s="4"/>
      <c r="R75" s="4"/>
      <c r="S75" s="18"/>
      <c r="T75" s="18"/>
      <c r="U75" s="18"/>
      <c r="V75" s="4"/>
      <c r="W75" s="4"/>
      <c r="X75" s="4"/>
      <c r="Y75" s="176"/>
      <c r="AB75" s="30"/>
      <c r="AC75" s="30"/>
      <c r="AD75" s="4"/>
      <c r="AE75" s="29"/>
      <c r="AF75" s="25"/>
      <c r="AG75" s="25"/>
      <c r="AH75" s="25"/>
      <c r="AI75" s="25"/>
      <c r="AJ75" s="25"/>
      <c r="AK75" s="4"/>
      <c r="AL75" s="109" t="s">
        <v>36</v>
      </c>
      <c r="AM75" s="84" t="s">
        <v>89</v>
      </c>
      <c r="AN75" s="176"/>
      <c r="AO75" s="30"/>
      <c r="AP75" s="30"/>
      <c r="AQ75" s="30"/>
      <c r="AR75" s="30"/>
      <c r="AS75" s="4"/>
      <c r="AT75" s="29"/>
      <c r="AU75" s="29"/>
      <c r="AV75" s="46"/>
      <c r="AW75" s="41" t="s">
        <v>25</v>
      </c>
      <c r="AX75" s="41">
        <v>0</v>
      </c>
      <c r="AY75" s="50"/>
    </row>
    <row r="76" spans="1:51">
      <c r="A76" s="258"/>
      <c r="B76" s="189" t="s">
        <v>9</v>
      </c>
      <c r="C76" s="190"/>
      <c r="D76" s="7">
        <v>0.57999999999999996</v>
      </c>
      <c r="E76" s="191"/>
      <c r="F76" s="192"/>
      <c r="G76" s="192"/>
      <c r="H76" s="192"/>
      <c r="I76" s="192"/>
      <c r="J76" s="192"/>
      <c r="K76" s="48"/>
      <c r="L76" s="48"/>
      <c r="M76" s="48"/>
      <c r="N76" s="94"/>
      <c r="Q76" s="4"/>
      <c r="R76" s="4"/>
      <c r="S76" s="18"/>
      <c r="T76" s="18"/>
      <c r="U76" s="18"/>
      <c r="V76" s="4"/>
      <c r="W76" s="4"/>
      <c r="X76" s="4"/>
      <c r="Y76" s="176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109" t="s">
        <v>37</v>
      </c>
      <c r="AM76" s="84" t="s">
        <v>90</v>
      </c>
      <c r="AN76" s="176"/>
      <c r="AO76" s="156" t="s">
        <v>113</v>
      </c>
      <c r="AP76" s="157"/>
      <c r="AQ76" s="4"/>
      <c r="AR76" s="4"/>
      <c r="AS76" s="4"/>
      <c r="AT76" s="4"/>
      <c r="AU76" s="4"/>
      <c r="AV76" s="46"/>
      <c r="AW76" s="4"/>
      <c r="AX76" s="4"/>
      <c r="AY76" s="50"/>
    </row>
    <row r="77" spans="1:51" ht="30">
      <c r="A77" s="258"/>
      <c r="B77" s="52"/>
      <c r="C77" s="52"/>
      <c r="D77" s="52"/>
      <c r="E77" s="52"/>
      <c r="H77" s="52"/>
      <c r="I77" s="52"/>
      <c r="J77" s="52"/>
      <c r="K77" s="52"/>
      <c r="L77" s="52"/>
      <c r="M77" s="47"/>
      <c r="N77" s="94"/>
      <c r="Q77" s="4"/>
      <c r="R77" s="4"/>
      <c r="S77" s="18"/>
      <c r="T77" s="18"/>
      <c r="U77" s="18"/>
      <c r="V77" s="4"/>
      <c r="W77" s="4"/>
      <c r="X77" s="4"/>
      <c r="Y77" s="176"/>
      <c r="Z77" s="4"/>
      <c r="AC77" s="4"/>
      <c r="AD77" s="4"/>
      <c r="AE77" s="4"/>
      <c r="AF77" s="4"/>
      <c r="AG77" s="4"/>
      <c r="AH77" s="4"/>
      <c r="AI77" s="4"/>
      <c r="AJ77" s="4"/>
      <c r="AK77" s="4"/>
      <c r="AL77" s="58" t="s">
        <v>96</v>
      </c>
      <c r="AM77" s="56" t="s">
        <v>91</v>
      </c>
      <c r="AN77" s="176"/>
      <c r="AO77" s="44" t="s">
        <v>29</v>
      </c>
      <c r="AP77" s="44" t="s">
        <v>76</v>
      </c>
      <c r="AQ77" s="4"/>
      <c r="AR77" s="4"/>
      <c r="AS77" s="4"/>
      <c r="AT77" s="4"/>
      <c r="AU77" s="4"/>
      <c r="AV77" s="46"/>
      <c r="AW77" s="4"/>
      <c r="AX77" s="4"/>
      <c r="AY77" s="50"/>
    </row>
    <row r="78" spans="1:51" ht="30">
      <c r="A78" s="258"/>
      <c r="B78" s="161" t="s">
        <v>15</v>
      </c>
      <c r="C78" s="161"/>
      <c r="D78" s="161"/>
      <c r="E78" s="4"/>
      <c r="H78" s="4"/>
      <c r="I78" s="4"/>
      <c r="J78" s="4"/>
      <c r="K78" s="4"/>
      <c r="L78" s="4"/>
      <c r="M78" s="4"/>
      <c r="N78" s="94"/>
      <c r="Q78" s="4"/>
      <c r="R78" s="4"/>
      <c r="S78" s="18"/>
      <c r="T78" s="18"/>
      <c r="U78" s="18"/>
      <c r="V78" s="4"/>
      <c r="W78" s="4"/>
      <c r="X78" s="4"/>
      <c r="Y78" s="176"/>
      <c r="Z78" s="227" t="s">
        <v>182</v>
      </c>
      <c r="AA78" s="228"/>
      <c r="AC78" s="4"/>
      <c r="AD78" s="4"/>
      <c r="AE78" s="4"/>
      <c r="AF78" s="4"/>
      <c r="AG78" s="4"/>
      <c r="AH78" s="4"/>
      <c r="AI78" s="4"/>
      <c r="AJ78" s="4"/>
      <c r="AK78" s="4"/>
      <c r="AL78" s="109" t="s">
        <v>97</v>
      </c>
      <c r="AM78" s="84" t="s">
        <v>92</v>
      </c>
      <c r="AN78" s="176"/>
      <c r="AO78" s="44" t="s">
        <v>30</v>
      </c>
      <c r="AP78" s="44" t="s">
        <v>79</v>
      </c>
      <c r="AQ78" s="4"/>
      <c r="AR78" s="4"/>
      <c r="AS78" s="4"/>
      <c r="AT78" s="4"/>
      <c r="AU78" s="4"/>
      <c r="AV78" s="46"/>
      <c r="AW78" s="4"/>
      <c r="AX78" s="4"/>
      <c r="AY78" s="50"/>
    </row>
    <row r="79" spans="1:51" ht="30">
      <c r="A79" s="258"/>
      <c r="B79" s="5" t="s">
        <v>10</v>
      </c>
      <c r="C79" s="8">
        <f>(C72-3)/3</f>
        <v>1.8453831014217492E-2</v>
      </c>
      <c r="D79" s="77">
        <f>C79*100</f>
        <v>1.8453831014217492</v>
      </c>
      <c r="E79" s="4"/>
      <c r="H79" s="4"/>
      <c r="I79" s="4"/>
      <c r="J79" s="4"/>
      <c r="K79" s="4"/>
      <c r="L79" s="4"/>
      <c r="M79" s="4"/>
      <c r="N79" s="94"/>
      <c r="Q79" s="4"/>
      <c r="R79" s="4"/>
      <c r="S79" s="18"/>
      <c r="T79" s="18"/>
      <c r="U79" s="18"/>
      <c r="V79" s="4"/>
      <c r="W79" s="4"/>
      <c r="X79" s="4"/>
      <c r="Y79" s="176"/>
      <c r="Z79" s="225" t="s">
        <v>208</v>
      </c>
      <c r="AA79" s="226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109" t="s">
        <v>98</v>
      </c>
      <c r="AM79" s="84" t="s">
        <v>93</v>
      </c>
      <c r="AN79" s="176"/>
      <c r="AO79" s="44" t="s">
        <v>31</v>
      </c>
      <c r="AP79" s="44" t="s">
        <v>82</v>
      </c>
      <c r="AQ79" s="4"/>
      <c r="AR79" s="4"/>
      <c r="AS79" s="4"/>
      <c r="AT79" s="4"/>
      <c r="AU79" s="4"/>
      <c r="AV79" s="46"/>
      <c r="AW79" s="4"/>
      <c r="AX79" s="4"/>
      <c r="AY79" s="50"/>
    </row>
    <row r="80" spans="1:51">
      <c r="A80" s="259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06"/>
      <c r="N80" s="49"/>
      <c r="O80" s="106"/>
      <c r="P80" s="106"/>
      <c r="Q80" s="106"/>
      <c r="R80" s="106"/>
      <c r="S80" s="79"/>
      <c r="T80" s="79"/>
      <c r="U80" s="79"/>
      <c r="V80" s="106"/>
      <c r="W80" s="106"/>
      <c r="X80" s="106"/>
      <c r="Y80" s="177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51"/>
    </row>
    <row r="82" spans="1:51" ht="20">
      <c r="A82" s="257"/>
      <c r="B82" s="168" t="s">
        <v>165</v>
      </c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  <c r="AY82" s="169"/>
    </row>
    <row r="83" spans="1:51" ht="20">
      <c r="A83" s="258"/>
      <c r="B83" s="35" t="s">
        <v>0</v>
      </c>
      <c r="C83" s="35" t="s">
        <v>1</v>
      </c>
      <c r="D83" s="35" t="s">
        <v>2</v>
      </c>
      <c r="E83" s="35" t="s">
        <v>3</v>
      </c>
      <c r="F83" s="170" t="s">
        <v>8</v>
      </c>
      <c r="G83" s="35" t="s">
        <v>0</v>
      </c>
      <c r="H83" s="35" t="s">
        <v>1</v>
      </c>
      <c r="I83" s="35" t="s">
        <v>2</v>
      </c>
      <c r="J83" s="35" t="s">
        <v>3</v>
      </c>
      <c r="K83" s="35" t="s">
        <v>4</v>
      </c>
      <c r="L83" s="10" t="s">
        <v>5</v>
      </c>
      <c r="M83" s="23"/>
      <c r="N83" s="94"/>
      <c r="O83" s="156" t="s">
        <v>114</v>
      </c>
      <c r="P83" s="157"/>
      <c r="Q83" s="3"/>
      <c r="R83" s="171" t="s">
        <v>46</v>
      </c>
      <c r="S83" s="172"/>
      <c r="T83" s="172"/>
      <c r="U83" s="173"/>
      <c r="V83" s="3"/>
      <c r="W83" s="174" t="s">
        <v>52</v>
      </c>
      <c r="X83" s="175"/>
      <c r="Y83" s="176"/>
      <c r="Z83" s="178" t="s">
        <v>48</v>
      </c>
      <c r="AA83" s="179"/>
      <c r="AB83" s="179"/>
      <c r="AC83" s="180"/>
      <c r="AD83" s="3"/>
      <c r="AE83" s="178" t="s">
        <v>54</v>
      </c>
      <c r="AF83" s="179"/>
      <c r="AG83" s="179"/>
      <c r="AH83" s="179"/>
      <c r="AI83" s="179"/>
      <c r="AJ83" s="180"/>
      <c r="AK83" s="3"/>
      <c r="AL83" s="174" t="s">
        <v>55</v>
      </c>
      <c r="AM83" s="175"/>
      <c r="AN83" s="176"/>
      <c r="AO83" s="178" t="s">
        <v>49</v>
      </c>
      <c r="AP83" s="179"/>
      <c r="AQ83" s="179"/>
      <c r="AR83" s="180"/>
      <c r="AS83" s="4"/>
      <c r="AT83" s="174" t="s">
        <v>51</v>
      </c>
      <c r="AU83" s="175"/>
      <c r="AV83" s="36"/>
      <c r="AW83" s="174" t="s">
        <v>27</v>
      </c>
      <c r="AX83" s="175"/>
      <c r="AY83" s="50"/>
    </row>
    <row r="84" spans="1:51" ht="30">
      <c r="A84" s="258"/>
      <c r="B84" s="35" t="s">
        <v>1</v>
      </c>
      <c r="C84" s="2">
        <v>1</v>
      </c>
      <c r="D84" s="37">
        <f>1/C85</f>
        <v>0.33333333333333331</v>
      </c>
      <c r="E84" s="37">
        <f>1/C86</f>
        <v>0.14285714285714285</v>
      </c>
      <c r="F84" s="170"/>
      <c r="G84" s="35" t="s">
        <v>1</v>
      </c>
      <c r="H84" s="38">
        <f>C84/C87</f>
        <v>9.0909090909090912E-2</v>
      </c>
      <c r="I84" s="37">
        <f>D84/D87</f>
        <v>5.2631578947368418E-2</v>
      </c>
      <c r="J84" s="37">
        <f>E84/E87</f>
        <v>0.10638297872340424</v>
      </c>
      <c r="K84" s="37">
        <f>SUM(H84:J84)</f>
        <v>0.24992364857986357</v>
      </c>
      <c r="L84" s="2">
        <f>K84/C89</f>
        <v>8.3307882859954524E-2</v>
      </c>
      <c r="M84" s="24"/>
      <c r="N84" s="94"/>
      <c r="O84" s="58" t="s">
        <v>17</v>
      </c>
      <c r="P84" s="56" t="s">
        <v>78</v>
      </c>
      <c r="Q84" s="18"/>
      <c r="R84" s="17" t="s">
        <v>26</v>
      </c>
      <c r="S84" s="35" t="s">
        <v>1</v>
      </c>
      <c r="T84" s="35" t="s">
        <v>2</v>
      </c>
      <c r="U84" s="35" t="s">
        <v>3</v>
      </c>
      <c r="V84" s="13"/>
      <c r="W84" s="32" t="s">
        <v>26</v>
      </c>
      <c r="X84" s="107" t="s">
        <v>53</v>
      </c>
      <c r="Y84" s="176"/>
      <c r="Z84" s="35" t="s">
        <v>32</v>
      </c>
      <c r="AA84" s="108" t="s">
        <v>47</v>
      </c>
      <c r="AB84" s="178" t="s">
        <v>43</v>
      </c>
      <c r="AC84" s="180"/>
      <c r="AD84" s="4"/>
      <c r="AE84" s="10" t="s">
        <v>26</v>
      </c>
      <c r="AF84" s="35" t="s">
        <v>35</v>
      </c>
      <c r="AG84" s="35" t="s">
        <v>36</v>
      </c>
      <c r="AH84" s="35" t="s">
        <v>37</v>
      </c>
      <c r="AI84" s="35" t="s">
        <v>97</v>
      </c>
      <c r="AJ84" s="35" t="s">
        <v>98</v>
      </c>
      <c r="AK84" s="4"/>
      <c r="AL84" s="10" t="s">
        <v>26</v>
      </c>
      <c r="AM84" s="107" t="s">
        <v>53</v>
      </c>
      <c r="AN84" s="176"/>
      <c r="AO84" s="10" t="s">
        <v>28</v>
      </c>
      <c r="AP84" s="10" t="s">
        <v>47</v>
      </c>
      <c r="AQ84" s="181" t="s">
        <v>43</v>
      </c>
      <c r="AR84" s="182"/>
      <c r="AS84" s="4"/>
      <c r="AT84" s="35" t="s">
        <v>26</v>
      </c>
      <c r="AU84" s="107" t="s">
        <v>53</v>
      </c>
      <c r="AV84" s="36"/>
      <c r="AW84" s="108" t="s">
        <v>26</v>
      </c>
      <c r="AX84" s="108" t="s">
        <v>50</v>
      </c>
      <c r="AY84" s="50"/>
    </row>
    <row r="85" spans="1:51">
      <c r="A85" s="258"/>
      <c r="B85" s="35" t="s">
        <v>2</v>
      </c>
      <c r="C85" s="37">
        <v>3</v>
      </c>
      <c r="D85" s="2">
        <v>1</v>
      </c>
      <c r="E85" s="37">
        <f>1/D86</f>
        <v>0.2</v>
      </c>
      <c r="F85" s="170"/>
      <c r="G85" s="35" t="s">
        <v>2</v>
      </c>
      <c r="H85" s="37">
        <f>C85/C87</f>
        <v>0.27272727272727271</v>
      </c>
      <c r="I85" s="38">
        <f>D85/D87</f>
        <v>0.15789473684210528</v>
      </c>
      <c r="J85" s="37">
        <f>E85/E87</f>
        <v>0.14893617021276595</v>
      </c>
      <c r="K85" s="37">
        <f>SUM(H85:J85)</f>
        <v>0.57955817978214397</v>
      </c>
      <c r="L85" s="2">
        <f>K85/C89</f>
        <v>0.19318605992738133</v>
      </c>
      <c r="M85" s="24"/>
      <c r="N85" s="94"/>
      <c r="O85" s="58" t="s">
        <v>18</v>
      </c>
      <c r="P85" s="56" t="s">
        <v>77</v>
      </c>
      <c r="Q85" s="18"/>
      <c r="R85" s="11" t="s">
        <v>17</v>
      </c>
      <c r="S85" s="9">
        <v>1</v>
      </c>
      <c r="T85" s="9">
        <v>-0.5</v>
      </c>
      <c r="U85" s="9">
        <v>0</v>
      </c>
      <c r="V85" s="3"/>
      <c r="W85" s="11" t="s">
        <v>17</v>
      </c>
      <c r="X85" s="1">
        <f>(S85*L84)+(T85*L85)+(U85*L86)</f>
        <v>-1.3285147103736142E-2</v>
      </c>
      <c r="Y85" s="176"/>
      <c r="Z85" s="15" t="s">
        <v>34</v>
      </c>
      <c r="AA85" s="15">
        <v>2</v>
      </c>
      <c r="AB85" s="15">
        <f>1/(1+AA85)</f>
        <v>0.33333333333333331</v>
      </c>
      <c r="AC85" s="15"/>
      <c r="AD85" s="4"/>
      <c r="AE85" s="11" t="s">
        <v>17</v>
      </c>
      <c r="AF85" s="28">
        <v>0</v>
      </c>
      <c r="AG85" s="28">
        <v>0</v>
      </c>
      <c r="AH85" s="28">
        <v>0</v>
      </c>
      <c r="AI85" s="28">
        <v>-1</v>
      </c>
      <c r="AJ85" s="28">
        <v>0</v>
      </c>
      <c r="AK85" s="4"/>
      <c r="AL85" s="11" t="s">
        <v>17</v>
      </c>
      <c r="AM85" s="1">
        <f>(AF85*AC86)+(AG85*AC87)+(AC88*AH85)+(AI85*AC90)+(AC91*AJ85)</f>
        <v>-0.5</v>
      </c>
      <c r="AN85" s="176"/>
      <c r="AO85" s="15" t="s">
        <v>29</v>
      </c>
      <c r="AP85" s="15">
        <v>1</v>
      </c>
      <c r="AQ85" s="15">
        <f>1/(1+AP85)</f>
        <v>0.5</v>
      </c>
      <c r="AR85" s="15"/>
      <c r="AS85" s="4"/>
      <c r="AT85" s="11" t="s">
        <v>17</v>
      </c>
      <c r="AU85" s="1">
        <f>AR86</f>
        <v>0.5</v>
      </c>
      <c r="AV85" s="36"/>
      <c r="AW85" s="40" t="s">
        <v>63</v>
      </c>
      <c r="AX85" s="40">
        <v>0</v>
      </c>
      <c r="AY85" s="50"/>
    </row>
    <row r="86" spans="1:51" ht="30">
      <c r="A86" s="258"/>
      <c r="B86" s="35" t="s">
        <v>3</v>
      </c>
      <c r="C86" s="37">
        <v>7</v>
      </c>
      <c r="D86" s="37">
        <v>5</v>
      </c>
      <c r="E86" s="2">
        <v>1</v>
      </c>
      <c r="F86" s="170"/>
      <c r="G86" s="35" t="s">
        <v>3</v>
      </c>
      <c r="H86" s="37">
        <f>C86/C87</f>
        <v>0.63636363636363635</v>
      </c>
      <c r="I86" s="37">
        <f>D86/D87</f>
        <v>0.78947368421052633</v>
      </c>
      <c r="J86" s="38">
        <f>E86/E87</f>
        <v>0.74468085106382975</v>
      </c>
      <c r="K86" s="37">
        <f>SUM(H86:J86)</f>
        <v>2.1705181716379927</v>
      </c>
      <c r="L86" s="2">
        <f>K86/C89</f>
        <v>0.72350605721266426</v>
      </c>
      <c r="M86" s="24"/>
      <c r="N86" s="94"/>
      <c r="O86" s="58" t="s">
        <v>20</v>
      </c>
      <c r="P86" s="56" t="s">
        <v>80</v>
      </c>
      <c r="Q86" s="18"/>
      <c r="R86" s="11" t="s">
        <v>18</v>
      </c>
      <c r="S86" s="9">
        <v>-0.5</v>
      </c>
      <c r="T86" s="9">
        <v>1</v>
      </c>
      <c r="U86" s="9">
        <v>0</v>
      </c>
      <c r="V86" s="19"/>
      <c r="W86" s="11" t="s">
        <v>18</v>
      </c>
      <c r="X86" s="1">
        <f>(S86*L84)+(T86*L85)+(U86*L86)</f>
        <v>0.15153211849740406</v>
      </c>
      <c r="Y86" s="176"/>
      <c r="Z86" s="16" t="s">
        <v>35</v>
      </c>
      <c r="AA86" s="16" t="s">
        <v>44</v>
      </c>
      <c r="AB86" s="16">
        <v>1</v>
      </c>
      <c r="AC86" s="16">
        <f>AB86*AB85</f>
        <v>0.33333333333333331</v>
      </c>
      <c r="AD86" s="4"/>
      <c r="AE86" s="11" t="s">
        <v>18</v>
      </c>
      <c r="AF86" s="28">
        <v>0</v>
      </c>
      <c r="AG86" s="28">
        <v>0</v>
      </c>
      <c r="AH86" s="28">
        <v>0</v>
      </c>
      <c r="AI86" s="28">
        <v>1</v>
      </c>
      <c r="AJ86" s="28">
        <v>0</v>
      </c>
      <c r="AK86" s="4"/>
      <c r="AL86" s="11" t="s">
        <v>18</v>
      </c>
      <c r="AM86" s="1">
        <f>(AF86*AC86)+(AG86*AC87)+(AC88*AH86)+(AI86*AC90)+(AC91*AJ86)</f>
        <v>0.5</v>
      </c>
      <c r="AN86" s="176"/>
      <c r="AO86" s="16" t="s">
        <v>45</v>
      </c>
      <c r="AP86" s="16" t="s">
        <v>44</v>
      </c>
      <c r="AQ86" s="16">
        <v>1</v>
      </c>
      <c r="AR86" s="16">
        <f>AQ86*AQ85</f>
        <v>0.5</v>
      </c>
      <c r="AS86" s="4"/>
      <c r="AT86" s="11" t="s">
        <v>18</v>
      </c>
      <c r="AU86" s="1">
        <f>AR87</f>
        <v>0.5</v>
      </c>
      <c r="AV86" s="36"/>
      <c r="AW86" s="40" t="s">
        <v>16</v>
      </c>
      <c r="AX86" s="41">
        <v>0</v>
      </c>
      <c r="AY86" s="50"/>
    </row>
    <row r="87" spans="1:51">
      <c r="A87" s="258"/>
      <c r="B87" s="107" t="s">
        <v>4</v>
      </c>
      <c r="C87" s="39">
        <f>SUM(C84:C86)</f>
        <v>11</v>
      </c>
      <c r="D87" s="39">
        <f>SUM(D84:D86)</f>
        <v>6.333333333333333</v>
      </c>
      <c r="E87" s="39">
        <f>SUM(E84:E86)</f>
        <v>1.342857142857143</v>
      </c>
      <c r="F87" s="170"/>
      <c r="G87" s="107" t="s">
        <v>4</v>
      </c>
      <c r="H87" s="39">
        <f>SUM(H84:H86)</f>
        <v>1</v>
      </c>
      <c r="I87" s="39">
        <f>SUM(I84:I86)</f>
        <v>1</v>
      </c>
      <c r="J87" s="39">
        <f>SUM(J84:J86)</f>
        <v>1</v>
      </c>
      <c r="K87" s="39">
        <f>SUM(K84:K86)</f>
        <v>3</v>
      </c>
      <c r="L87" s="39">
        <f>SUM(L84:L86)</f>
        <v>1</v>
      </c>
      <c r="M87" s="25"/>
      <c r="N87" s="94"/>
      <c r="O87" s="58" t="s">
        <v>21</v>
      </c>
      <c r="P87" s="56" t="s">
        <v>81</v>
      </c>
      <c r="Q87" s="18"/>
      <c r="R87" s="11" t="s">
        <v>20</v>
      </c>
      <c r="S87" s="9">
        <v>0</v>
      </c>
      <c r="T87" s="9">
        <v>0.5</v>
      </c>
      <c r="U87" s="9">
        <v>0</v>
      </c>
      <c r="V87" s="19"/>
      <c r="W87" s="11" t="s">
        <v>20</v>
      </c>
      <c r="X87" s="1">
        <f>(S87*L84)+(T87*L85)+(U87*L86)</f>
        <v>9.6593029963690666E-2</v>
      </c>
      <c r="Y87" s="176"/>
      <c r="Z87" s="16" t="s">
        <v>36</v>
      </c>
      <c r="AA87" s="16" t="s">
        <v>44</v>
      </c>
      <c r="AB87" s="16">
        <v>1</v>
      </c>
      <c r="AC87" s="16">
        <f>AB87*AB85</f>
        <v>0.33333333333333331</v>
      </c>
      <c r="AD87" s="4"/>
      <c r="AE87" s="11" t="s">
        <v>20</v>
      </c>
      <c r="AF87" s="28">
        <v>0</v>
      </c>
      <c r="AG87" s="28">
        <v>0</v>
      </c>
      <c r="AH87" s="28">
        <v>0</v>
      </c>
      <c r="AI87" s="28">
        <v>0</v>
      </c>
      <c r="AJ87" s="28">
        <v>0</v>
      </c>
      <c r="AK87" s="4"/>
      <c r="AL87" s="11" t="s">
        <v>20</v>
      </c>
      <c r="AM87" s="1">
        <f>(AF87*AC86)+(AG87*AC87)+(AH87*AC88)+(AI87*AC90)+(AJ87*AC91)</f>
        <v>0</v>
      </c>
      <c r="AN87" s="176"/>
      <c r="AO87" s="16" t="s">
        <v>58</v>
      </c>
      <c r="AP87" s="16" t="s">
        <v>44</v>
      </c>
      <c r="AQ87" s="16">
        <v>1</v>
      </c>
      <c r="AR87" s="16">
        <f>AQ87*AQ85</f>
        <v>0.5</v>
      </c>
      <c r="AS87" s="4"/>
      <c r="AT87" s="11" t="s">
        <v>20</v>
      </c>
      <c r="AU87" s="1">
        <f>AR89</f>
        <v>0.33333333333333331</v>
      </c>
      <c r="AV87" s="36"/>
      <c r="AW87" s="42" t="s">
        <v>17</v>
      </c>
      <c r="AX87" s="42">
        <f>X85+AM85+AU85</f>
        <v>-1.3285147103736183E-2</v>
      </c>
      <c r="AY87" s="50"/>
    </row>
    <row r="88" spans="1:51" ht="45">
      <c r="A88" s="258"/>
      <c r="B88" s="54"/>
      <c r="C88" s="54"/>
      <c r="D88" s="54"/>
      <c r="E88" s="54"/>
      <c r="F88" s="54"/>
      <c r="G88" s="54"/>
      <c r="H88" s="54"/>
      <c r="I88" s="54"/>
      <c r="J88" s="54"/>
      <c r="M88" s="47"/>
      <c r="N88" s="94"/>
      <c r="O88" s="58" t="s">
        <v>23</v>
      </c>
      <c r="P88" s="56" t="s">
        <v>83</v>
      </c>
      <c r="Q88" s="4"/>
      <c r="R88" s="11" t="s">
        <v>21</v>
      </c>
      <c r="S88" s="9">
        <v>0</v>
      </c>
      <c r="T88" s="9">
        <v>-0.5</v>
      </c>
      <c r="U88" s="9">
        <v>0</v>
      </c>
      <c r="V88" s="19"/>
      <c r="W88" s="11" t="s">
        <v>21</v>
      </c>
      <c r="X88" s="1">
        <f>(S88*L84)+(T88*L85)+(U88*L86)</f>
        <v>-9.6593029963690666E-2</v>
      </c>
      <c r="Y88" s="176"/>
      <c r="Z88" s="16" t="s">
        <v>37</v>
      </c>
      <c r="AA88" s="16" t="s">
        <v>44</v>
      </c>
      <c r="AB88" s="16">
        <v>1</v>
      </c>
      <c r="AC88" s="16">
        <f>AB88*AB85</f>
        <v>0.33333333333333331</v>
      </c>
      <c r="AD88" s="4"/>
      <c r="AE88" s="11" t="s">
        <v>21</v>
      </c>
      <c r="AF88" s="28">
        <v>0</v>
      </c>
      <c r="AG88" s="28">
        <v>0</v>
      </c>
      <c r="AH88" s="28">
        <v>0</v>
      </c>
      <c r="AI88" s="28">
        <v>0</v>
      </c>
      <c r="AJ88" s="28">
        <v>0</v>
      </c>
      <c r="AK88" s="4"/>
      <c r="AL88" s="11" t="s">
        <v>21</v>
      </c>
      <c r="AM88" s="1">
        <f>(AF88*AC86)+(AG88*AC87)+(AH88*AC88)+(AI88*AC90)+(AJ88*AC91)</f>
        <v>0</v>
      </c>
      <c r="AN88" s="176"/>
      <c r="AO88" s="15" t="s">
        <v>30</v>
      </c>
      <c r="AP88" s="15">
        <v>2</v>
      </c>
      <c r="AQ88" s="15">
        <f>1/(1+AP88)</f>
        <v>0.33333333333333331</v>
      </c>
      <c r="AR88" s="15"/>
      <c r="AS88" s="4"/>
      <c r="AT88" s="11" t="s">
        <v>21</v>
      </c>
      <c r="AU88" s="1">
        <f>AR90</f>
        <v>0.33333333333333331</v>
      </c>
      <c r="AV88" s="36"/>
      <c r="AW88" s="42" t="s">
        <v>18</v>
      </c>
      <c r="AX88" s="42">
        <f>X86+AM86++AU86</f>
        <v>1.1515321184974041</v>
      </c>
      <c r="AY88" s="50"/>
    </row>
    <row r="89" spans="1:51" ht="30">
      <c r="A89" s="258"/>
      <c r="B89" s="108" t="s">
        <v>6</v>
      </c>
      <c r="C89" s="35">
        <v>3</v>
      </c>
      <c r="D89" s="4"/>
      <c r="E89" s="4"/>
      <c r="F89" s="4"/>
      <c r="G89" s="4"/>
      <c r="H89" s="4"/>
      <c r="I89" s="4"/>
      <c r="J89" s="4"/>
      <c r="M89" s="4"/>
      <c r="N89" s="94"/>
      <c r="O89" s="58" t="s">
        <v>24</v>
      </c>
      <c r="P89" s="56" t="s">
        <v>84</v>
      </c>
      <c r="Q89" s="4"/>
      <c r="R89" s="11" t="s">
        <v>23</v>
      </c>
      <c r="S89" s="9">
        <v>1</v>
      </c>
      <c r="T89" s="9">
        <v>0</v>
      </c>
      <c r="U89" s="9">
        <v>-0.5</v>
      </c>
      <c r="V89" s="19"/>
      <c r="W89" s="11" t="s">
        <v>23</v>
      </c>
      <c r="X89" s="1">
        <f>(S89*L84)+(T89*L85)+(U89*L86)</f>
        <v>-0.27844514574637758</v>
      </c>
      <c r="Y89" s="176"/>
      <c r="Z89" s="31" t="s">
        <v>96</v>
      </c>
      <c r="AA89" s="31">
        <v>1</v>
      </c>
      <c r="AB89" s="31">
        <f>1/(1+AA89)</f>
        <v>0.5</v>
      </c>
      <c r="AC89" s="31"/>
      <c r="AD89" s="4"/>
      <c r="AE89" s="11" t="s">
        <v>23</v>
      </c>
      <c r="AF89" s="28">
        <v>0</v>
      </c>
      <c r="AG89" s="28">
        <v>-1</v>
      </c>
      <c r="AH89" s="28">
        <v>0</v>
      </c>
      <c r="AI89" s="28">
        <v>-1</v>
      </c>
      <c r="AJ89" s="28">
        <v>0</v>
      </c>
      <c r="AK89" s="4"/>
      <c r="AL89" s="11" t="s">
        <v>23</v>
      </c>
      <c r="AM89" s="1">
        <f>(AC86*AF89)+(AG89*AC87)+(AC88*AH89)+(AI89*AC90)+(AC91*AJ89)</f>
        <v>-0.83333333333333326</v>
      </c>
      <c r="AN89" s="176"/>
      <c r="AO89" s="16" t="s">
        <v>59</v>
      </c>
      <c r="AP89" s="16" t="s">
        <v>44</v>
      </c>
      <c r="AQ89" s="16">
        <v>1</v>
      </c>
      <c r="AR89" s="16">
        <f>AQ89*AQ88</f>
        <v>0.33333333333333331</v>
      </c>
      <c r="AS89" s="4"/>
      <c r="AT89" s="11" t="s">
        <v>23</v>
      </c>
      <c r="AU89" s="1">
        <f>AR92</f>
        <v>0.25</v>
      </c>
      <c r="AV89" s="36"/>
      <c r="AW89" s="41" t="s">
        <v>19</v>
      </c>
      <c r="AX89" s="41">
        <v>0</v>
      </c>
      <c r="AY89" s="50"/>
    </row>
    <row r="90" spans="1:51">
      <c r="A90" s="258"/>
      <c r="B90" s="53"/>
      <c r="C90" s="53"/>
      <c r="D90" s="53"/>
      <c r="E90" s="53"/>
      <c r="F90" s="53"/>
      <c r="G90" s="53"/>
      <c r="H90" s="53"/>
      <c r="I90" s="53"/>
      <c r="J90" s="53"/>
      <c r="M90" s="26"/>
      <c r="N90" s="94"/>
      <c r="O90" s="4"/>
      <c r="P90" s="4"/>
      <c r="Q90" s="4"/>
      <c r="R90" s="11" t="s">
        <v>24</v>
      </c>
      <c r="S90" s="9">
        <v>-0.5</v>
      </c>
      <c r="T90" s="9">
        <v>0</v>
      </c>
      <c r="U90" s="9">
        <v>1</v>
      </c>
      <c r="V90" s="19"/>
      <c r="W90" s="11" t="s">
        <v>24</v>
      </c>
      <c r="X90" s="1">
        <f>(S90*L84)+(T90*67)+(U90*L86)</f>
        <v>0.68185211578268701</v>
      </c>
      <c r="Y90" s="176"/>
      <c r="Z90" s="16" t="s">
        <v>97</v>
      </c>
      <c r="AA90" s="16" t="s">
        <v>44</v>
      </c>
      <c r="AB90" s="16">
        <v>1</v>
      </c>
      <c r="AC90" s="16">
        <f>AB90*AB89</f>
        <v>0.5</v>
      </c>
      <c r="AD90" s="4"/>
      <c r="AE90" s="11" t="s">
        <v>24</v>
      </c>
      <c r="AF90" s="28">
        <v>0</v>
      </c>
      <c r="AG90" s="28">
        <v>1</v>
      </c>
      <c r="AH90" s="28">
        <v>0</v>
      </c>
      <c r="AI90" s="28">
        <v>1</v>
      </c>
      <c r="AJ90" s="28">
        <v>0</v>
      </c>
      <c r="AK90" s="4"/>
      <c r="AL90" s="11" t="s">
        <v>24</v>
      </c>
      <c r="AM90" s="1">
        <f>(AC86*AF90)+(AC87*AG90)+(AC88*AH90)+(AI90*AC90)+(AC91*AJ90)</f>
        <v>0.83333333333333326</v>
      </c>
      <c r="AN90" s="176"/>
      <c r="AO90" s="16" t="s">
        <v>60</v>
      </c>
      <c r="AP90" s="16" t="s">
        <v>44</v>
      </c>
      <c r="AQ90" s="16">
        <v>1</v>
      </c>
      <c r="AR90" s="16">
        <f>AQ90*AQ88</f>
        <v>0.33333333333333331</v>
      </c>
      <c r="AS90" s="4"/>
      <c r="AT90" s="11" t="s">
        <v>24</v>
      </c>
      <c r="AU90" s="1">
        <f>AR93</f>
        <v>0.25</v>
      </c>
      <c r="AV90" s="36"/>
      <c r="AW90" s="42" t="s">
        <v>20</v>
      </c>
      <c r="AX90" s="42">
        <f>X87+AM87+AU87</f>
        <v>0.42992636329702399</v>
      </c>
      <c r="AY90" s="50"/>
    </row>
    <row r="91" spans="1:51">
      <c r="A91" s="258"/>
      <c r="B91" s="183" t="s">
        <v>14</v>
      </c>
      <c r="C91" s="183"/>
      <c r="D91" s="4"/>
      <c r="E91" s="35" t="s">
        <v>38</v>
      </c>
      <c r="F91" s="35" t="s">
        <v>39</v>
      </c>
      <c r="G91" s="35" t="s">
        <v>40</v>
      </c>
      <c r="H91" s="10" t="s">
        <v>41</v>
      </c>
      <c r="I91" s="10" t="s">
        <v>42</v>
      </c>
      <c r="J91" s="4"/>
      <c r="M91" s="4"/>
      <c r="N91" s="94"/>
      <c r="O91" s="156" t="s">
        <v>112</v>
      </c>
      <c r="P91" s="157"/>
      <c r="Q91" s="4"/>
      <c r="R91" s="33"/>
      <c r="S91" s="25"/>
      <c r="T91" s="25"/>
      <c r="U91" s="25"/>
      <c r="V91" s="30"/>
      <c r="W91" s="29"/>
      <c r="X91" s="29"/>
      <c r="Y91" s="176"/>
      <c r="Z91" s="16" t="s">
        <v>98</v>
      </c>
      <c r="AA91" s="16" t="s">
        <v>44</v>
      </c>
      <c r="AB91" s="16">
        <v>1</v>
      </c>
      <c r="AC91" s="16">
        <f>AB91*AB89</f>
        <v>0.5</v>
      </c>
      <c r="AD91" s="4"/>
      <c r="AE91" s="29"/>
      <c r="AF91" s="25"/>
      <c r="AG91" s="25"/>
      <c r="AH91" s="25"/>
      <c r="AI91" s="25"/>
      <c r="AJ91" s="25"/>
      <c r="AK91" s="4"/>
      <c r="AL91" s="29"/>
      <c r="AM91" s="29"/>
      <c r="AN91" s="176"/>
      <c r="AO91" s="15" t="s">
        <v>31</v>
      </c>
      <c r="AP91" s="15">
        <v>3</v>
      </c>
      <c r="AQ91" s="15">
        <f>1/(1+AP91)</f>
        <v>0.25</v>
      </c>
      <c r="AR91" s="15"/>
      <c r="AS91" s="4"/>
      <c r="AT91" s="29"/>
      <c r="AU91" s="29"/>
      <c r="AV91" s="46"/>
      <c r="AW91" s="42" t="s">
        <v>21</v>
      </c>
      <c r="AX91" s="42">
        <f>X88+AM88+AU88</f>
        <v>0.23674030336964264</v>
      </c>
      <c r="AY91" s="50"/>
    </row>
    <row r="92" spans="1:51" ht="30">
      <c r="A92" s="258"/>
      <c r="B92" s="108" t="s">
        <v>7</v>
      </c>
      <c r="C92" s="76">
        <f>SUM(L84*C87,L85*D87,L86*E87)</f>
        <v>3.1114637011613495</v>
      </c>
      <c r="D92" s="4"/>
      <c r="E92" s="35">
        <v>1</v>
      </c>
      <c r="F92" s="35">
        <v>3</v>
      </c>
      <c r="G92" s="35">
        <v>5</v>
      </c>
      <c r="H92" s="35">
        <v>7</v>
      </c>
      <c r="I92" s="35">
        <v>9</v>
      </c>
      <c r="J92" s="4"/>
      <c r="M92" s="4"/>
      <c r="N92" s="94"/>
      <c r="O92" s="57" t="s">
        <v>99</v>
      </c>
      <c r="P92" s="56" t="s">
        <v>102</v>
      </c>
      <c r="Q92" s="4"/>
      <c r="R92" s="33"/>
      <c r="S92" s="25"/>
      <c r="T92" s="25"/>
      <c r="U92" s="25"/>
      <c r="V92" s="30"/>
      <c r="W92" s="29"/>
      <c r="X92" s="29"/>
      <c r="Y92" s="176"/>
      <c r="Z92" s="30"/>
      <c r="AA92" s="30"/>
      <c r="AB92" s="30"/>
      <c r="AC92" s="30"/>
      <c r="AD92" s="4"/>
      <c r="AE92" s="29"/>
      <c r="AF92" s="25"/>
      <c r="AG92" s="25"/>
      <c r="AH92" s="25"/>
      <c r="AI92" s="25"/>
      <c r="AJ92" s="25"/>
      <c r="AK92" s="4"/>
      <c r="AL92" s="156" t="s">
        <v>115</v>
      </c>
      <c r="AM92" s="157"/>
      <c r="AN92" s="176"/>
      <c r="AO92" s="16" t="s">
        <v>61</v>
      </c>
      <c r="AP92" s="16" t="s">
        <v>44</v>
      </c>
      <c r="AQ92" s="16">
        <v>1</v>
      </c>
      <c r="AR92" s="16">
        <f>AQ92*AQ91</f>
        <v>0.25</v>
      </c>
      <c r="AS92" s="4"/>
      <c r="AT92" s="29"/>
      <c r="AU92" s="29"/>
      <c r="AV92" s="46"/>
      <c r="AW92" s="41" t="s">
        <v>22</v>
      </c>
      <c r="AX92" s="41">
        <v>0</v>
      </c>
      <c r="AY92" s="50"/>
    </row>
    <row r="93" spans="1:51" ht="30">
      <c r="A93" s="258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26"/>
      <c r="N93" s="94"/>
      <c r="O93" s="57" t="s">
        <v>100</v>
      </c>
      <c r="P93" s="56" t="s">
        <v>103</v>
      </c>
      <c r="Q93" s="4"/>
      <c r="R93" s="4"/>
      <c r="S93" s="18"/>
      <c r="T93" s="18"/>
      <c r="U93" s="18"/>
      <c r="V93" s="19"/>
      <c r="W93" s="4"/>
      <c r="X93" s="4"/>
      <c r="Y93" s="176"/>
      <c r="Z93" s="30"/>
      <c r="AA93" s="30"/>
      <c r="AB93" s="30"/>
      <c r="AC93" s="30"/>
      <c r="AD93" s="4"/>
      <c r="AE93" s="29"/>
      <c r="AF93" s="25"/>
      <c r="AG93" s="25"/>
      <c r="AH93" s="25"/>
      <c r="AI93" s="25"/>
      <c r="AJ93" s="25"/>
      <c r="AK93" s="4"/>
      <c r="AL93" s="58" t="s">
        <v>34</v>
      </c>
      <c r="AM93" s="56" t="s">
        <v>87</v>
      </c>
      <c r="AN93" s="176"/>
      <c r="AO93" s="16" t="s">
        <v>62</v>
      </c>
      <c r="AP93" s="16" t="s">
        <v>44</v>
      </c>
      <c r="AQ93" s="16">
        <v>1</v>
      </c>
      <c r="AR93" s="16">
        <f>AQ93*AQ91</f>
        <v>0.25</v>
      </c>
      <c r="AS93" s="4"/>
      <c r="AT93" s="29"/>
      <c r="AU93" s="29"/>
      <c r="AV93" s="46"/>
      <c r="AW93" s="42" t="s">
        <v>23</v>
      </c>
      <c r="AX93" s="42">
        <f>X89+AM89+AU89</f>
        <v>-0.86177847907971072</v>
      </c>
      <c r="AY93" s="50"/>
    </row>
    <row r="94" spans="1:51" ht="30">
      <c r="A94" s="258"/>
      <c r="B94" s="185" t="s">
        <v>11</v>
      </c>
      <c r="C94" s="186"/>
      <c r="D94" s="6" t="s">
        <v>12</v>
      </c>
      <c r="E94" s="6">
        <v>1</v>
      </c>
      <c r="F94" s="6">
        <v>2</v>
      </c>
      <c r="G94" s="6">
        <v>3</v>
      </c>
      <c r="H94" s="6">
        <v>4</v>
      </c>
      <c r="I94" s="6">
        <v>5</v>
      </c>
      <c r="J94" s="6">
        <v>6</v>
      </c>
      <c r="K94" s="6">
        <v>7</v>
      </c>
      <c r="L94" s="6">
        <v>9</v>
      </c>
      <c r="M94" s="6">
        <v>10</v>
      </c>
      <c r="N94" s="94"/>
      <c r="O94" s="57" t="s">
        <v>101</v>
      </c>
      <c r="P94" s="56" t="s">
        <v>104</v>
      </c>
      <c r="Q94" s="4"/>
      <c r="R94" s="4"/>
      <c r="S94" s="18"/>
      <c r="T94" s="18"/>
      <c r="U94" s="18"/>
      <c r="V94" s="4"/>
      <c r="W94" s="4"/>
      <c r="X94" s="4"/>
      <c r="Y94" s="176"/>
      <c r="AB94" s="30"/>
      <c r="AC94" s="30"/>
      <c r="AD94" s="4"/>
      <c r="AE94" s="29"/>
      <c r="AF94" s="25"/>
      <c r="AG94" s="25"/>
      <c r="AH94" s="25"/>
      <c r="AI94" s="25"/>
      <c r="AJ94" s="25"/>
      <c r="AK94" s="4"/>
      <c r="AL94" s="109" t="s">
        <v>35</v>
      </c>
      <c r="AM94" s="84" t="s">
        <v>88</v>
      </c>
      <c r="AN94" s="176"/>
      <c r="AO94" s="19"/>
      <c r="AP94" s="19"/>
      <c r="AQ94" s="19"/>
      <c r="AR94" s="19"/>
      <c r="AS94" s="4"/>
      <c r="AT94" s="29"/>
      <c r="AU94" s="29"/>
      <c r="AV94" s="46"/>
      <c r="AW94" s="42" t="s">
        <v>24</v>
      </c>
      <c r="AX94" s="42">
        <f>X90+AM90+AU90</f>
        <v>1.7651854491160202</v>
      </c>
      <c r="AY94" s="50"/>
    </row>
    <row r="95" spans="1:51">
      <c r="A95" s="258"/>
      <c r="B95" s="187"/>
      <c r="C95" s="188"/>
      <c r="D95" s="6" t="s">
        <v>13</v>
      </c>
      <c r="E95" s="35">
        <v>0</v>
      </c>
      <c r="F95" s="35">
        <v>0</v>
      </c>
      <c r="G95" s="35">
        <v>0.57999999999999996</v>
      </c>
      <c r="H95" s="35">
        <v>0.9</v>
      </c>
      <c r="I95" s="35">
        <v>1.1200000000000001</v>
      </c>
      <c r="J95" s="35">
        <v>1.24</v>
      </c>
      <c r="K95" s="35">
        <v>1.32</v>
      </c>
      <c r="L95" s="35">
        <v>1.46</v>
      </c>
      <c r="M95" s="35">
        <v>1.49</v>
      </c>
      <c r="N95" s="94"/>
      <c r="Q95" s="4"/>
      <c r="R95" s="4"/>
      <c r="S95" s="18"/>
      <c r="T95" s="18"/>
      <c r="U95" s="18"/>
      <c r="V95" s="4"/>
      <c r="W95" s="4"/>
      <c r="X95" s="4"/>
      <c r="Y95" s="176"/>
      <c r="AB95" s="30"/>
      <c r="AC95" s="30"/>
      <c r="AD95" s="4"/>
      <c r="AE95" s="29"/>
      <c r="AF95" s="25"/>
      <c r="AG95" s="25"/>
      <c r="AH95" s="25"/>
      <c r="AI95" s="25"/>
      <c r="AJ95" s="25"/>
      <c r="AK95" s="4"/>
      <c r="AL95" s="109" t="s">
        <v>36</v>
      </c>
      <c r="AM95" s="84" t="s">
        <v>89</v>
      </c>
      <c r="AN95" s="176"/>
      <c r="AO95" s="30"/>
      <c r="AP95" s="30"/>
      <c r="AQ95" s="30"/>
      <c r="AR95" s="30"/>
      <c r="AS95" s="4"/>
      <c r="AT95" s="29"/>
      <c r="AU95" s="29"/>
      <c r="AV95" s="46"/>
      <c r="AW95" s="41" t="s">
        <v>25</v>
      </c>
      <c r="AX95" s="41">
        <v>0</v>
      </c>
      <c r="AY95" s="50"/>
    </row>
    <row r="96" spans="1:51">
      <c r="A96" s="258"/>
      <c r="B96" s="189" t="s">
        <v>9</v>
      </c>
      <c r="C96" s="190"/>
      <c r="D96" s="7">
        <v>0.57999999999999996</v>
      </c>
      <c r="E96" s="191"/>
      <c r="F96" s="192"/>
      <c r="G96" s="192"/>
      <c r="H96" s="192"/>
      <c r="I96" s="192"/>
      <c r="J96" s="192"/>
      <c r="K96" s="48"/>
      <c r="L96" s="48"/>
      <c r="M96" s="48"/>
      <c r="N96" s="94"/>
      <c r="Q96" s="4"/>
      <c r="R96" s="4"/>
      <c r="S96" s="18"/>
      <c r="T96" s="18"/>
      <c r="U96" s="18"/>
      <c r="V96" s="4"/>
      <c r="W96" s="4"/>
      <c r="X96" s="4"/>
      <c r="Y96" s="176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109" t="s">
        <v>37</v>
      </c>
      <c r="AM96" s="84" t="s">
        <v>90</v>
      </c>
      <c r="AN96" s="176"/>
      <c r="AO96" s="156" t="s">
        <v>113</v>
      </c>
      <c r="AP96" s="157"/>
      <c r="AQ96" s="4"/>
      <c r="AR96" s="4"/>
      <c r="AS96" s="4"/>
      <c r="AT96" s="4"/>
      <c r="AU96" s="4"/>
      <c r="AV96" s="46"/>
      <c r="AW96" s="4"/>
      <c r="AX96" s="4"/>
      <c r="AY96" s="50"/>
    </row>
    <row r="97" spans="1:51" ht="30">
      <c r="A97" s="258"/>
      <c r="B97" s="52"/>
      <c r="C97" s="52"/>
      <c r="D97" s="52"/>
      <c r="E97" s="52"/>
      <c r="H97" s="52"/>
      <c r="I97" s="52"/>
      <c r="J97" s="52"/>
      <c r="K97" s="52"/>
      <c r="L97" s="52"/>
      <c r="M97" s="47"/>
      <c r="N97" s="94"/>
      <c r="Q97" s="4"/>
      <c r="R97" s="4"/>
      <c r="S97" s="18"/>
      <c r="T97" s="18"/>
      <c r="U97" s="18"/>
      <c r="V97" s="4"/>
      <c r="W97" s="4"/>
      <c r="X97" s="4"/>
      <c r="Y97" s="176"/>
      <c r="Z97" s="4"/>
      <c r="AC97" s="4"/>
      <c r="AD97" s="4"/>
      <c r="AE97" s="4"/>
      <c r="AF97" s="4"/>
      <c r="AG97" s="4"/>
      <c r="AH97" s="4"/>
      <c r="AI97" s="4"/>
      <c r="AJ97" s="4"/>
      <c r="AK97" s="4"/>
      <c r="AL97" s="58" t="s">
        <v>96</v>
      </c>
      <c r="AM97" s="56" t="s">
        <v>91</v>
      </c>
      <c r="AN97" s="176"/>
      <c r="AO97" s="44" t="s">
        <v>29</v>
      </c>
      <c r="AP97" s="44" t="s">
        <v>76</v>
      </c>
      <c r="AQ97" s="4"/>
      <c r="AR97" s="4"/>
      <c r="AS97" s="4"/>
      <c r="AT97" s="4"/>
      <c r="AU97" s="4"/>
      <c r="AV97" s="46"/>
      <c r="AW97" s="4"/>
      <c r="AX97" s="4"/>
      <c r="AY97" s="50"/>
    </row>
    <row r="98" spans="1:51" ht="30">
      <c r="A98" s="258"/>
      <c r="B98" s="161" t="s">
        <v>15</v>
      </c>
      <c r="C98" s="161"/>
      <c r="D98" s="161"/>
      <c r="E98" s="4"/>
      <c r="H98" s="4"/>
      <c r="I98" s="4"/>
      <c r="J98" s="4"/>
      <c r="K98" s="4"/>
      <c r="L98" s="4"/>
      <c r="M98" s="4"/>
      <c r="N98" s="94"/>
      <c r="Q98" s="4"/>
      <c r="R98" s="4"/>
      <c r="S98" s="18"/>
      <c r="T98" s="18"/>
      <c r="U98" s="18"/>
      <c r="V98" s="4"/>
      <c r="W98" s="4"/>
      <c r="X98" s="4"/>
      <c r="Y98" s="176"/>
      <c r="Z98" s="227" t="s">
        <v>182</v>
      </c>
      <c r="AA98" s="228"/>
      <c r="AC98" s="4"/>
      <c r="AD98" s="4"/>
      <c r="AE98" s="4"/>
      <c r="AF98" s="4"/>
      <c r="AG98" s="4"/>
      <c r="AH98" s="4"/>
      <c r="AI98" s="4"/>
      <c r="AJ98" s="4"/>
      <c r="AK98" s="4"/>
      <c r="AL98" s="109" t="s">
        <v>97</v>
      </c>
      <c r="AM98" s="84" t="s">
        <v>92</v>
      </c>
      <c r="AN98" s="176"/>
      <c r="AO98" s="44" t="s">
        <v>30</v>
      </c>
      <c r="AP98" s="44" t="s">
        <v>79</v>
      </c>
      <c r="AQ98" s="4"/>
      <c r="AR98" s="4"/>
      <c r="AS98" s="4"/>
      <c r="AT98" s="4"/>
      <c r="AU98" s="4"/>
      <c r="AV98" s="46"/>
      <c r="AW98" s="4"/>
      <c r="AX98" s="4"/>
      <c r="AY98" s="50"/>
    </row>
    <row r="99" spans="1:51" ht="30">
      <c r="A99" s="258"/>
      <c r="B99" s="5" t="s">
        <v>10</v>
      </c>
      <c r="C99" s="8">
        <f>(C92-3)/3</f>
        <v>3.7154567053783172E-2</v>
      </c>
      <c r="D99" s="77">
        <f>C99*100</f>
        <v>3.7154567053783172</v>
      </c>
      <c r="E99" s="4"/>
      <c r="H99" s="4"/>
      <c r="I99" s="4"/>
      <c r="J99" s="4"/>
      <c r="K99" s="4"/>
      <c r="L99" s="4"/>
      <c r="M99" s="4"/>
      <c r="N99" s="94"/>
      <c r="Q99" s="4"/>
      <c r="R99" s="4"/>
      <c r="S99" s="18"/>
      <c r="T99" s="18"/>
      <c r="U99" s="18"/>
      <c r="V99" s="4"/>
      <c r="W99" s="4"/>
      <c r="X99" s="4"/>
      <c r="Y99" s="176"/>
      <c r="Z99" s="225" t="s">
        <v>208</v>
      </c>
      <c r="AA99" s="226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109" t="s">
        <v>98</v>
      </c>
      <c r="AM99" s="84" t="s">
        <v>93</v>
      </c>
      <c r="AN99" s="176"/>
      <c r="AO99" s="44" t="s">
        <v>31</v>
      </c>
      <c r="AP99" s="44" t="s">
        <v>82</v>
      </c>
      <c r="AQ99" s="4"/>
      <c r="AR99" s="4"/>
      <c r="AS99" s="4"/>
      <c r="AT99" s="4"/>
      <c r="AU99" s="4"/>
      <c r="AV99" s="46"/>
      <c r="AW99" s="4"/>
      <c r="AX99" s="4"/>
      <c r="AY99" s="50"/>
    </row>
    <row r="100" spans="1:51">
      <c r="A100" s="259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06"/>
      <c r="N100" s="49"/>
      <c r="O100" s="106"/>
      <c r="P100" s="106"/>
      <c r="Q100" s="106"/>
      <c r="R100" s="106"/>
      <c r="S100" s="79"/>
      <c r="T100" s="79"/>
      <c r="U100" s="79"/>
      <c r="V100" s="106"/>
      <c r="W100" s="106"/>
      <c r="X100" s="106"/>
      <c r="Y100" s="177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51"/>
    </row>
    <row r="102" spans="1:51" ht="20">
      <c r="A102" s="257"/>
      <c r="B102" s="168" t="s">
        <v>170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9"/>
    </row>
    <row r="103" spans="1:51" ht="20">
      <c r="A103" s="258"/>
      <c r="B103" s="35" t="s">
        <v>0</v>
      </c>
      <c r="C103" s="35" t="s">
        <v>1</v>
      </c>
      <c r="D103" s="35" t="s">
        <v>2</v>
      </c>
      <c r="E103" s="35" t="s">
        <v>3</v>
      </c>
      <c r="F103" s="170" t="s">
        <v>8</v>
      </c>
      <c r="G103" s="35" t="s">
        <v>0</v>
      </c>
      <c r="H103" s="35" t="s">
        <v>1</v>
      </c>
      <c r="I103" s="35" t="s">
        <v>2</v>
      </c>
      <c r="J103" s="35" t="s">
        <v>3</v>
      </c>
      <c r="K103" s="35" t="s">
        <v>4</v>
      </c>
      <c r="L103" s="10" t="s">
        <v>5</v>
      </c>
      <c r="M103" s="23"/>
      <c r="N103" s="94"/>
      <c r="O103" s="156" t="s">
        <v>114</v>
      </c>
      <c r="P103" s="157"/>
      <c r="Q103" s="3"/>
      <c r="R103" s="171" t="s">
        <v>46</v>
      </c>
      <c r="S103" s="172"/>
      <c r="T103" s="172"/>
      <c r="U103" s="173"/>
      <c r="V103" s="3"/>
      <c r="W103" s="174" t="s">
        <v>52</v>
      </c>
      <c r="X103" s="175"/>
      <c r="Y103" s="176"/>
      <c r="Z103" s="178" t="s">
        <v>48</v>
      </c>
      <c r="AA103" s="179"/>
      <c r="AB103" s="179"/>
      <c r="AC103" s="180"/>
      <c r="AD103" s="3"/>
      <c r="AE103" s="178" t="s">
        <v>54</v>
      </c>
      <c r="AF103" s="179"/>
      <c r="AG103" s="179"/>
      <c r="AH103" s="179"/>
      <c r="AI103" s="179"/>
      <c r="AJ103" s="180"/>
      <c r="AK103" s="3"/>
      <c r="AL103" s="174" t="s">
        <v>55</v>
      </c>
      <c r="AM103" s="175"/>
      <c r="AN103" s="176"/>
      <c r="AO103" s="178" t="s">
        <v>49</v>
      </c>
      <c r="AP103" s="179"/>
      <c r="AQ103" s="179"/>
      <c r="AR103" s="180"/>
      <c r="AS103" s="4"/>
      <c r="AT103" s="174" t="s">
        <v>51</v>
      </c>
      <c r="AU103" s="175"/>
      <c r="AV103" s="36"/>
      <c r="AW103" s="174" t="s">
        <v>27</v>
      </c>
      <c r="AX103" s="175"/>
      <c r="AY103" s="50"/>
    </row>
    <row r="104" spans="1:51" ht="30">
      <c r="A104" s="258"/>
      <c r="B104" s="35" t="s">
        <v>1</v>
      </c>
      <c r="C104" s="2">
        <v>1</v>
      </c>
      <c r="D104" s="37">
        <f>1/C105</f>
        <v>0.33333333333333331</v>
      </c>
      <c r="E104" s="37">
        <f>1/C106</f>
        <v>0.2</v>
      </c>
      <c r="F104" s="170"/>
      <c r="G104" s="35" t="s">
        <v>1</v>
      </c>
      <c r="H104" s="38">
        <f>C104/C107</f>
        <v>0.1111111111111111</v>
      </c>
      <c r="I104" s="37">
        <f>D104/D107</f>
        <v>3.9999999999999994E-2</v>
      </c>
      <c r="J104" s="37">
        <f>E104/E107</f>
        <v>0.14893617021276595</v>
      </c>
      <c r="K104" s="37">
        <f>SUM(H104:J104)</f>
        <v>0.30004728132387704</v>
      </c>
      <c r="L104" s="2">
        <f>K104/C109</f>
        <v>0.10001576044129235</v>
      </c>
      <c r="M104" s="24"/>
      <c r="N104" s="94"/>
      <c r="O104" s="58" t="s">
        <v>17</v>
      </c>
      <c r="P104" s="56" t="s">
        <v>78</v>
      </c>
      <c r="Q104" s="18"/>
      <c r="R104" s="17" t="s">
        <v>26</v>
      </c>
      <c r="S104" s="35" t="s">
        <v>1</v>
      </c>
      <c r="T104" s="35" t="s">
        <v>2</v>
      </c>
      <c r="U104" s="35" t="s">
        <v>3</v>
      </c>
      <c r="V104" s="13"/>
      <c r="W104" s="32" t="s">
        <v>26</v>
      </c>
      <c r="X104" s="107" t="s">
        <v>53</v>
      </c>
      <c r="Y104" s="176"/>
      <c r="Z104" s="35" t="s">
        <v>32</v>
      </c>
      <c r="AA104" s="108" t="s">
        <v>47</v>
      </c>
      <c r="AB104" s="178" t="s">
        <v>43</v>
      </c>
      <c r="AC104" s="180"/>
      <c r="AD104" s="4"/>
      <c r="AE104" s="10" t="s">
        <v>26</v>
      </c>
      <c r="AF104" s="35" t="s">
        <v>35</v>
      </c>
      <c r="AG104" s="35" t="s">
        <v>36</v>
      </c>
      <c r="AH104" s="35" t="s">
        <v>37</v>
      </c>
      <c r="AI104" s="35" t="s">
        <v>97</v>
      </c>
      <c r="AJ104" s="35" t="s">
        <v>98</v>
      </c>
      <c r="AK104" s="4"/>
      <c r="AL104" s="10" t="s">
        <v>26</v>
      </c>
      <c r="AM104" s="107" t="s">
        <v>53</v>
      </c>
      <c r="AN104" s="176"/>
      <c r="AO104" s="10" t="s">
        <v>28</v>
      </c>
      <c r="AP104" s="10" t="s">
        <v>47</v>
      </c>
      <c r="AQ104" s="181" t="s">
        <v>43</v>
      </c>
      <c r="AR104" s="182"/>
      <c r="AS104" s="4"/>
      <c r="AT104" s="35" t="s">
        <v>26</v>
      </c>
      <c r="AU104" s="107" t="s">
        <v>53</v>
      </c>
      <c r="AV104" s="36"/>
      <c r="AW104" s="108" t="s">
        <v>26</v>
      </c>
      <c r="AX104" s="108" t="s">
        <v>50</v>
      </c>
      <c r="AY104" s="50"/>
    </row>
    <row r="105" spans="1:51">
      <c r="A105" s="258"/>
      <c r="B105" s="35" t="s">
        <v>2</v>
      </c>
      <c r="C105" s="37">
        <v>3</v>
      </c>
      <c r="D105" s="2">
        <v>1</v>
      </c>
      <c r="E105" s="37">
        <f>1/D106</f>
        <v>0.14285714285714285</v>
      </c>
      <c r="F105" s="170"/>
      <c r="G105" s="35" t="s">
        <v>2</v>
      </c>
      <c r="H105" s="37">
        <f>C105/C107</f>
        <v>0.33333333333333331</v>
      </c>
      <c r="I105" s="38">
        <f>D105/D107</f>
        <v>0.12</v>
      </c>
      <c r="J105" s="37">
        <f>E105/E107</f>
        <v>0.10638297872340424</v>
      </c>
      <c r="K105" s="37">
        <f>SUM(H105:J105)</f>
        <v>0.55971631205673755</v>
      </c>
      <c r="L105" s="2">
        <f>K105/C109</f>
        <v>0.18657210401891253</v>
      </c>
      <c r="M105" s="24"/>
      <c r="N105" s="94"/>
      <c r="O105" s="58" t="s">
        <v>18</v>
      </c>
      <c r="P105" s="56" t="s">
        <v>77</v>
      </c>
      <c r="Q105" s="18"/>
      <c r="R105" s="11" t="s">
        <v>17</v>
      </c>
      <c r="S105" s="9">
        <v>1</v>
      </c>
      <c r="T105" s="9">
        <v>-0.5</v>
      </c>
      <c r="U105" s="9">
        <v>0</v>
      </c>
      <c r="V105" s="3"/>
      <c r="W105" s="11" t="s">
        <v>17</v>
      </c>
      <c r="X105" s="1">
        <f>(S105*L104)+(T105*L105)+(U105*L106)</f>
        <v>6.7297084318360817E-3</v>
      </c>
      <c r="Y105" s="176"/>
      <c r="Z105" s="15" t="s">
        <v>34</v>
      </c>
      <c r="AA105" s="15">
        <v>2</v>
      </c>
      <c r="AB105" s="15">
        <f>1/(1+AA105)</f>
        <v>0.33333333333333331</v>
      </c>
      <c r="AC105" s="15"/>
      <c r="AD105" s="4"/>
      <c r="AE105" s="11" t="s">
        <v>17</v>
      </c>
      <c r="AF105" s="28">
        <v>0</v>
      </c>
      <c r="AG105" s="28">
        <v>0</v>
      </c>
      <c r="AH105" s="28">
        <v>0</v>
      </c>
      <c r="AI105" s="28">
        <v>-1</v>
      </c>
      <c r="AJ105" s="28">
        <v>0</v>
      </c>
      <c r="AK105" s="4"/>
      <c r="AL105" s="11" t="s">
        <v>17</v>
      </c>
      <c r="AM105" s="1">
        <f>(AF105*AC106)+(AG105*AC107)+(AC108*AH105)+(AI105*AC110)+(AC111*AJ105)</f>
        <v>-0.5</v>
      </c>
      <c r="AN105" s="176"/>
      <c r="AO105" s="15" t="s">
        <v>29</v>
      </c>
      <c r="AP105" s="15">
        <v>1</v>
      </c>
      <c r="AQ105" s="15">
        <f>1/(1+AP105)</f>
        <v>0.5</v>
      </c>
      <c r="AR105" s="15"/>
      <c r="AS105" s="4"/>
      <c r="AT105" s="11" t="s">
        <v>17</v>
      </c>
      <c r="AU105" s="1">
        <f>AR106</f>
        <v>0.5</v>
      </c>
      <c r="AV105" s="36"/>
      <c r="AW105" s="40" t="s">
        <v>63</v>
      </c>
      <c r="AX105" s="40">
        <v>0</v>
      </c>
      <c r="AY105" s="50"/>
    </row>
    <row r="106" spans="1:51" ht="30">
      <c r="A106" s="258"/>
      <c r="B106" s="35" t="s">
        <v>3</v>
      </c>
      <c r="C106" s="37">
        <v>5</v>
      </c>
      <c r="D106" s="37">
        <v>7</v>
      </c>
      <c r="E106" s="2">
        <v>1</v>
      </c>
      <c r="F106" s="170"/>
      <c r="G106" s="35" t="s">
        <v>3</v>
      </c>
      <c r="H106" s="37">
        <f>C106/C107</f>
        <v>0.55555555555555558</v>
      </c>
      <c r="I106" s="37">
        <f>D106/D107</f>
        <v>0.84</v>
      </c>
      <c r="J106" s="38">
        <f>E106/E107</f>
        <v>0.74468085106382975</v>
      </c>
      <c r="K106" s="37">
        <f>SUM(H106:J106)</f>
        <v>2.1402364066193855</v>
      </c>
      <c r="L106" s="2">
        <f>K106/C109</f>
        <v>0.71341213553979521</v>
      </c>
      <c r="M106" s="24"/>
      <c r="N106" s="94"/>
      <c r="O106" s="58" t="s">
        <v>20</v>
      </c>
      <c r="P106" s="56" t="s">
        <v>80</v>
      </c>
      <c r="Q106" s="18"/>
      <c r="R106" s="11" t="s">
        <v>18</v>
      </c>
      <c r="S106" s="9">
        <v>-0.5</v>
      </c>
      <c r="T106" s="9">
        <v>1</v>
      </c>
      <c r="U106" s="9">
        <v>0</v>
      </c>
      <c r="V106" s="19"/>
      <c r="W106" s="11" t="s">
        <v>18</v>
      </c>
      <c r="X106" s="1">
        <f>(S106*L104)+(T106*L105)+(U106*L106)</f>
        <v>0.13656422379826635</v>
      </c>
      <c r="Y106" s="176"/>
      <c r="Z106" s="16" t="s">
        <v>35</v>
      </c>
      <c r="AA106" s="16" t="s">
        <v>44</v>
      </c>
      <c r="AB106" s="16">
        <v>1</v>
      </c>
      <c r="AC106" s="16">
        <f>AB106*AB105</f>
        <v>0.33333333333333331</v>
      </c>
      <c r="AD106" s="4"/>
      <c r="AE106" s="11" t="s">
        <v>18</v>
      </c>
      <c r="AF106" s="28">
        <v>0</v>
      </c>
      <c r="AG106" s="28">
        <v>0</v>
      </c>
      <c r="AH106" s="28">
        <v>0</v>
      </c>
      <c r="AI106" s="28">
        <v>1</v>
      </c>
      <c r="AJ106" s="28">
        <v>0</v>
      </c>
      <c r="AK106" s="4"/>
      <c r="AL106" s="11" t="s">
        <v>18</v>
      </c>
      <c r="AM106" s="1">
        <f>(AF106*AC106)+(AG106*AC107)+(AC108*AH106)+(AI106*AC110)+(AC111*AJ106)</f>
        <v>0.5</v>
      </c>
      <c r="AN106" s="176"/>
      <c r="AO106" s="16" t="s">
        <v>45</v>
      </c>
      <c r="AP106" s="16" t="s">
        <v>44</v>
      </c>
      <c r="AQ106" s="16">
        <v>1</v>
      </c>
      <c r="AR106" s="16">
        <f>AQ106*AQ105</f>
        <v>0.5</v>
      </c>
      <c r="AS106" s="4"/>
      <c r="AT106" s="11" t="s">
        <v>18</v>
      </c>
      <c r="AU106" s="1">
        <f>AR107</f>
        <v>0.5</v>
      </c>
      <c r="AV106" s="36"/>
      <c r="AW106" s="40" t="s">
        <v>16</v>
      </c>
      <c r="AX106" s="41">
        <v>0</v>
      </c>
      <c r="AY106" s="50"/>
    </row>
    <row r="107" spans="1:51">
      <c r="A107" s="258"/>
      <c r="B107" s="107" t="s">
        <v>4</v>
      </c>
      <c r="C107" s="39">
        <f>SUM(C104:C106)</f>
        <v>9</v>
      </c>
      <c r="D107" s="39">
        <f>SUM(D104:D106)</f>
        <v>8.3333333333333339</v>
      </c>
      <c r="E107" s="39">
        <f>SUM(E104:E106)</f>
        <v>1.342857142857143</v>
      </c>
      <c r="F107" s="170"/>
      <c r="G107" s="107" t="s">
        <v>4</v>
      </c>
      <c r="H107" s="39">
        <f>SUM(H104:H106)</f>
        <v>1</v>
      </c>
      <c r="I107" s="39">
        <f>SUM(I104:I106)</f>
        <v>1</v>
      </c>
      <c r="J107" s="39">
        <f>SUM(J104:J106)</f>
        <v>1</v>
      </c>
      <c r="K107" s="39">
        <f>SUM(K104:K106)</f>
        <v>3</v>
      </c>
      <c r="L107" s="39">
        <f>SUM(L104:L106)</f>
        <v>1</v>
      </c>
      <c r="M107" s="25"/>
      <c r="N107" s="94"/>
      <c r="O107" s="58" t="s">
        <v>21</v>
      </c>
      <c r="P107" s="56" t="s">
        <v>81</v>
      </c>
      <c r="Q107" s="18"/>
      <c r="R107" s="11" t="s">
        <v>20</v>
      </c>
      <c r="S107" s="9">
        <v>0</v>
      </c>
      <c r="T107" s="9">
        <v>0.5</v>
      </c>
      <c r="U107" s="9">
        <v>0</v>
      </c>
      <c r="V107" s="19"/>
      <c r="W107" s="11" t="s">
        <v>20</v>
      </c>
      <c r="X107" s="1">
        <f>(S107*L104)+(T107*L105)+(U107*L106)</f>
        <v>9.3286052009456263E-2</v>
      </c>
      <c r="Y107" s="176"/>
      <c r="Z107" s="16" t="s">
        <v>36</v>
      </c>
      <c r="AA107" s="16" t="s">
        <v>44</v>
      </c>
      <c r="AB107" s="16">
        <v>1</v>
      </c>
      <c r="AC107" s="16">
        <f>AB107*AB105</f>
        <v>0.33333333333333331</v>
      </c>
      <c r="AD107" s="4"/>
      <c r="AE107" s="11" t="s">
        <v>20</v>
      </c>
      <c r="AF107" s="28">
        <v>0</v>
      </c>
      <c r="AG107" s="28">
        <v>0</v>
      </c>
      <c r="AH107" s="28">
        <v>0</v>
      </c>
      <c r="AI107" s="28">
        <v>0</v>
      </c>
      <c r="AJ107" s="28">
        <v>0</v>
      </c>
      <c r="AK107" s="4"/>
      <c r="AL107" s="11" t="s">
        <v>20</v>
      </c>
      <c r="AM107" s="1">
        <f>(AF107*AC106)+(AG107*AC107)+(AH107*AC108)+(AI107*AC110)+(AJ107*AC111)</f>
        <v>0</v>
      </c>
      <c r="AN107" s="176"/>
      <c r="AO107" s="16" t="s">
        <v>58</v>
      </c>
      <c r="AP107" s="16" t="s">
        <v>44</v>
      </c>
      <c r="AQ107" s="16">
        <v>1</v>
      </c>
      <c r="AR107" s="16">
        <f>AQ107*AQ105</f>
        <v>0.5</v>
      </c>
      <c r="AS107" s="4"/>
      <c r="AT107" s="11" t="s">
        <v>20</v>
      </c>
      <c r="AU107" s="1">
        <f>AR109</f>
        <v>0.33333333333333331</v>
      </c>
      <c r="AV107" s="36"/>
      <c r="AW107" s="42" t="s">
        <v>17</v>
      </c>
      <c r="AX107" s="42">
        <f>X105+AM105+AU105</f>
        <v>6.7297084318360678E-3</v>
      </c>
      <c r="AY107" s="50"/>
    </row>
    <row r="108" spans="1:51" ht="45">
      <c r="A108" s="258"/>
      <c r="B108" s="54"/>
      <c r="C108" s="54"/>
      <c r="D108" s="54"/>
      <c r="E108" s="54"/>
      <c r="F108" s="54"/>
      <c r="G108" s="54"/>
      <c r="H108" s="54"/>
      <c r="I108" s="54"/>
      <c r="J108" s="54"/>
      <c r="M108" s="47"/>
      <c r="N108" s="94"/>
      <c r="O108" s="58" t="s">
        <v>23</v>
      </c>
      <c r="P108" s="56" t="s">
        <v>83</v>
      </c>
      <c r="Q108" s="4"/>
      <c r="R108" s="11" t="s">
        <v>21</v>
      </c>
      <c r="S108" s="9">
        <v>0</v>
      </c>
      <c r="T108" s="9">
        <v>-0.5</v>
      </c>
      <c r="U108" s="9">
        <v>0</v>
      </c>
      <c r="V108" s="19"/>
      <c r="W108" s="11" t="s">
        <v>21</v>
      </c>
      <c r="X108" s="1">
        <f>(S108*L104)+(T108*L105)+(U108*L106)</f>
        <v>-9.3286052009456263E-2</v>
      </c>
      <c r="Y108" s="176"/>
      <c r="Z108" s="16" t="s">
        <v>37</v>
      </c>
      <c r="AA108" s="16" t="s">
        <v>44</v>
      </c>
      <c r="AB108" s="16">
        <v>1</v>
      </c>
      <c r="AC108" s="16">
        <f>AB108*AB105</f>
        <v>0.33333333333333331</v>
      </c>
      <c r="AD108" s="4"/>
      <c r="AE108" s="11" t="s">
        <v>21</v>
      </c>
      <c r="AF108" s="28">
        <v>0</v>
      </c>
      <c r="AG108" s="28">
        <v>0</v>
      </c>
      <c r="AH108" s="28">
        <v>0</v>
      </c>
      <c r="AI108" s="28">
        <v>0</v>
      </c>
      <c r="AJ108" s="28">
        <v>0</v>
      </c>
      <c r="AK108" s="4"/>
      <c r="AL108" s="11" t="s">
        <v>21</v>
      </c>
      <c r="AM108" s="1">
        <f>(AF108*AC106)+(AG108*AC107)+(AH108*AC108)+(AI108*AC110)+(AJ108*AC111)</f>
        <v>0</v>
      </c>
      <c r="AN108" s="176"/>
      <c r="AO108" s="15" t="s">
        <v>30</v>
      </c>
      <c r="AP108" s="15">
        <v>2</v>
      </c>
      <c r="AQ108" s="15">
        <f>1/(1+AP108)</f>
        <v>0.33333333333333331</v>
      </c>
      <c r="AR108" s="15"/>
      <c r="AS108" s="4"/>
      <c r="AT108" s="11" t="s">
        <v>21</v>
      </c>
      <c r="AU108" s="1">
        <f>AR110</f>
        <v>0.33333333333333331</v>
      </c>
      <c r="AV108" s="36"/>
      <c r="AW108" s="42" t="s">
        <v>18</v>
      </c>
      <c r="AX108" s="42">
        <f>X106+AM106++AU106</f>
        <v>1.1365642237982665</v>
      </c>
      <c r="AY108" s="50"/>
    </row>
    <row r="109" spans="1:51" ht="30">
      <c r="A109" s="258"/>
      <c r="B109" s="108" t="s">
        <v>6</v>
      </c>
      <c r="C109" s="35">
        <v>3</v>
      </c>
      <c r="D109" s="4"/>
      <c r="E109" s="4"/>
      <c r="F109" s="4"/>
      <c r="G109" s="4"/>
      <c r="H109" s="4"/>
      <c r="I109" s="4"/>
      <c r="J109" s="4"/>
      <c r="M109" s="4"/>
      <c r="N109" s="94"/>
      <c r="O109" s="58" t="s">
        <v>24</v>
      </c>
      <c r="P109" s="56" t="s">
        <v>84</v>
      </c>
      <c r="Q109" s="4"/>
      <c r="R109" s="11" t="s">
        <v>23</v>
      </c>
      <c r="S109" s="9">
        <v>1</v>
      </c>
      <c r="T109" s="9">
        <v>0</v>
      </c>
      <c r="U109" s="9">
        <v>-0.5</v>
      </c>
      <c r="V109" s="19"/>
      <c r="W109" s="11" t="s">
        <v>23</v>
      </c>
      <c r="X109" s="1">
        <f>(S109*L104)+(T109*L105)+(U109*L106)</f>
        <v>-0.25669030732860526</v>
      </c>
      <c r="Y109" s="176"/>
      <c r="Z109" s="31" t="s">
        <v>96</v>
      </c>
      <c r="AA109" s="31">
        <v>1</v>
      </c>
      <c r="AB109" s="31">
        <f>1/(1+AA109)</f>
        <v>0.5</v>
      </c>
      <c r="AC109" s="31"/>
      <c r="AD109" s="4"/>
      <c r="AE109" s="11" t="s">
        <v>23</v>
      </c>
      <c r="AF109" s="28">
        <v>0</v>
      </c>
      <c r="AG109" s="28">
        <v>-1</v>
      </c>
      <c r="AH109" s="28">
        <v>0</v>
      </c>
      <c r="AI109" s="28">
        <v>-1</v>
      </c>
      <c r="AJ109" s="28">
        <v>0</v>
      </c>
      <c r="AK109" s="4"/>
      <c r="AL109" s="11" t="s">
        <v>23</v>
      </c>
      <c r="AM109" s="1">
        <f>(AC106*AF109)+(AG109*AC107)+(AC108*AH109)+(AI109*AC110)+(AC111*AJ109)</f>
        <v>-0.83333333333333326</v>
      </c>
      <c r="AN109" s="176"/>
      <c r="AO109" s="16" t="s">
        <v>59</v>
      </c>
      <c r="AP109" s="16" t="s">
        <v>44</v>
      </c>
      <c r="AQ109" s="16">
        <v>1</v>
      </c>
      <c r="AR109" s="16">
        <f>AQ109*AQ108</f>
        <v>0.33333333333333331</v>
      </c>
      <c r="AS109" s="4"/>
      <c r="AT109" s="11" t="s">
        <v>23</v>
      </c>
      <c r="AU109" s="1">
        <f>AR112</f>
        <v>0.25</v>
      </c>
      <c r="AV109" s="36"/>
      <c r="AW109" s="41" t="s">
        <v>19</v>
      </c>
      <c r="AX109" s="41">
        <v>0</v>
      </c>
      <c r="AY109" s="50"/>
    </row>
    <row r="110" spans="1:51">
      <c r="A110" s="258"/>
      <c r="B110" s="53"/>
      <c r="C110" s="53"/>
      <c r="D110" s="53"/>
      <c r="E110" s="53"/>
      <c r="F110" s="53"/>
      <c r="G110" s="53"/>
      <c r="H110" s="53"/>
      <c r="I110" s="53"/>
      <c r="J110" s="53"/>
      <c r="M110" s="26"/>
      <c r="N110" s="94"/>
      <c r="O110" s="4"/>
      <c r="P110" s="4"/>
      <c r="Q110" s="4"/>
      <c r="R110" s="11" t="s">
        <v>24</v>
      </c>
      <c r="S110" s="9">
        <v>-0.5</v>
      </c>
      <c r="T110" s="9">
        <v>0</v>
      </c>
      <c r="U110" s="9">
        <v>1</v>
      </c>
      <c r="V110" s="19"/>
      <c r="W110" s="11" t="s">
        <v>24</v>
      </c>
      <c r="X110" s="1">
        <f>(S110*L104)+(T110*67)+(U110*L106)</f>
        <v>0.66340425531914904</v>
      </c>
      <c r="Y110" s="176"/>
      <c r="Z110" s="16" t="s">
        <v>97</v>
      </c>
      <c r="AA110" s="16" t="s">
        <v>44</v>
      </c>
      <c r="AB110" s="16">
        <v>1</v>
      </c>
      <c r="AC110" s="16">
        <f>AB110*AB109</f>
        <v>0.5</v>
      </c>
      <c r="AD110" s="4"/>
      <c r="AE110" s="11" t="s">
        <v>24</v>
      </c>
      <c r="AF110" s="28">
        <v>0</v>
      </c>
      <c r="AG110" s="28">
        <v>1</v>
      </c>
      <c r="AH110" s="28">
        <v>0</v>
      </c>
      <c r="AI110" s="28">
        <v>1</v>
      </c>
      <c r="AJ110" s="28">
        <v>0</v>
      </c>
      <c r="AK110" s="4"/>
      <c r="AL110" s="11" t="s">
        <v>24</v>
      </c>
      <c r="AM110" s="1">
        <f>(AC106*AF110)+(AC107*AG110)+(AC108*AH110)+(AI110*AC110)+(AC111*AJ110)</f>
        <v>0.83333333333333326</v>
      </c>
      <c r="AN110" s="176"/>
      <c r="AO110" s="16" t="s">
        <v>60</v>
      </c>
      <c r="AP110" s="16" t="s">
        <v>44</v>
      </c>
      <c r="AQ110" s="16">
        <v>1</v>
      </c>
      <c r="AR110" s="16">
        <f>AQ110*AQ108</f>
        <v>0.33333333333333331</v>
      </c>
      <c r="AS110" s="4"/>
      <c r="AT110" s="11" t="s">
        <v>24</v>
      </c>
      <c r="AU110" s="1">
        <f>AR113</f>
        <v>0.25</v>
      </c>
      <c r="AV110" s="36"/>
      <c r="AW110" s="42" t="s">
        <v>20</v>
      </c>
      <c r="AX110" s="42">
        <f>X107+AM107+AU107</f>
        <v>0.42661938534278959</v>
      </c>
      <c r="AY110" s="50"/>
    </row>
    <row r="111" spans="1:51">
      <c r="A111" s="258"/>
      <c r="B111" s="183" t="s">
        <v>14</v>
      </c>
      <c r="C111" s="183"/>
      <c r="D111" s="4"/>
      <c r="E111" s="35" t="s">
        <v>38</v>
      </c>
      <c r="F111" s="35" t="s">
        <v>39</v>
      </c>
      <c r="G111" s="35" t="s">
        <v>40</v>
      </c>
      <c r="H111" s="10" t="s">
        <v>41</v>
      </c>
      <c r="I111" s="10" t="s">
        <v>42</v>
      </c>
      <c r="J111" s="4"/>
      <c r="M111" s="4"/>
      <c r="N111" s="94"/>
      <c r="O111" s="156" t="s">
        <v>112</v>
      </c>
      <c r="P111" s="157"/>
      <c r="Q111" s="4"/>
      <c r="R111" s="33"/>
      <c r="S111" s="25"/>
      <c r="T111" s="25"/>
      <c r="U111" s="25"/>
      <c r="V111" s="30"/>
      <c r="W111" s="29"/>
      <c r="X111" s="29"/>
      <c r="Y111" s="176"/>
      <c r="Z111" s="16" t="s">
        <v>98</v>
      </c>
      <c r="AA111" s="16" t="s">
        <v>44</v>
      </c>
      <c r="AB111" s="16">
        <v>1</v>
      </c>
      <c r="AC111" s="16">
        <f>AB111*AB109</f>
        <v>0.5</v>
      </c>
      <c r="AD111" s="4"/>
      <c r="AE111" s="29"/>
      <c r="AF111" s="25"/>
      <c r="AG111" s="25"/>
      <c r="AH111" s="25"/>
      <c r="AI111" s="25"/>
      <c r="AJ111" s="25"/>
      <c r="AK111" s="4"/>
      <c r="AL111" s="29"/>
      <c r="AM111" s="29"/>
      <c r="AN111" s="176"/>
      <c r="AO111" s="15" t="s">
        <v>31</v>
      </c>
      <c r="AP111" s="15">
        <v>3</v>
      </c>
      <c r="AQ111" s="15">
        <f>1/(1+AP111)</f>
        <v>0.25</v>
      </c>
      <c r="AR111" s="15"/>
      <c r="AS111" s="4"/>
      <c r="AT111" s="29"/>
      <c r="AU111" s="29"/>
      <c r="AV111" s="46"/>
      <c r="AW111" s="42" t="s">
        <v>21</v>
      </c>
      <c r="AX111" s="42">
        <f>X108+AM108+AU108</f>
        <v>0.24004728132387704</v>
      </c>
      <c r="AY111" s="50"/>
    </row>
    <row r="112" spans="1:51" ht="30">
      <c r="A112" s="258"/>
      <c r="B112" s="108" t="s">
        <v>7</v>
      </c>
      <c r="C112" s="76">
        <f>SUM(L104*C107,L105*D107,L106*E107)</f>
        <v>3.4129199594731512</v>
      </c>
      <c r="D112" s="4"/>
      <c r="E112" s="35">
        <v>1</v>
      </c>
      <c r="F112" s="35">
        <v>3</v>
      </c>
      <c r="G112" s="35">
        <v>5</v>
      </c>
      <c r="H112" s="35">
        <v>7</v>
      </c>
      <c r="I112" s="35">
        <v>9</v>
      </c>
      <c r="J112" s="4"/>
      <c r="M112" s="4"/>
      <c r="N112" s="94"/>
      <c r="O112" s="57" t="s">
        <v>99</v>
      </c>
      <c r="P112" s="56" t="s">
        <v>102</v>
      </c>
      <c r="Q112" s="4"/>
      <c r="R112" s="33"/>
      <c r="S112" s="25"/>
      <c r="T112" s="25"/>
      <c r="U112" s="25"/>
      <c r="V112" s="30"/>
      <c r="W112" s="29"/>
      <c r="X112" s="29"/>
      <c r="Y112" s="176"/>
      <c r="Z112" s="30"/>
      <c r="AA112" s="30"/>
      <c r="AB112" s="30"/>
      <c r="AC112" s="30"/>
      <c r="AD112" s="4"/>
      <c r="AE112" s="29"/>
      <c r="AF112" s="25"/>
      <c r="AG112" s="25"/>
      <c r="AH112" s="25"/>
      <c r="AI112" s="25"/>
      <c r="AJ112" s="25"/>
      <c r="AK112" s="4"/>
      <c r="AL112" s="156" t="s">
        <v>115</v>
      </c>
      <c r="AM112" s="157"/>
      <c r="AN112" s="176"/>
      <c r="AO112" s="16" t="s">
        <v>61</v>
      </c>
      <c r="AP112" s="16" t="s">
        <v>44</v>
      </c>
      <c r="AQ112" s="16">
        <v>1</v>
      </c>
      <c r="AR112" s="16">
        <f>AQ112*AQ111</f>
        <v>0.25</v>
      </c>
      <c r="AS112" s="4"/>
      <c r="AT112" s="29"/>
      <c r="AU112" s="29"/>
      <c r="AV112" s="46"/>
      <c r="AW112" s="41" t="s">
        <v>22</v>
      </c>
      <c r="AX112" s="41">
        <v>0</v>
      </c>
      <c r="AY112" s="50"/>
    </row>
    <row r="113" spans="1:51" ht="30">
      <c r="A113" s="258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26"/>
      <c r="N113" s="94"/>
      <c r="O113" s="57" t="s">
        <v>100</v>
      </c>
      <c r="P113" s="56" t="s">
        <v>103</v>
      </c>
      <c r="Q113" s="4"/>
      <c r="R113" s="4"/>
      <c r="S113" s="18"/>
      <c r="T113" s="18"/>
      <c r="U113" s="18"/>
      <c r="V113" s="19"/>
      <c r="W113" s="4"/>
      <c r="X113" s="4"/>
      <c r="Y113" s="176"/>
      <c r="Z113" s="30"/>
      <c r="AA113" s="30"/>
      <c r="AB113" s="30"/>
      <c r="AC113" s="30"/>
      <c r="AD113" s="4"/>
      <c r="AE113" s="29"/>
      <c r="AF113" s="25"/>
      <c r="AG113" s="25"/>
      <c r="AH113" s="25"/>
      <c r="AI113" s="25"/>
      <c r="AJ113" s="25"/>
      <c r="AK113" s="4"/>
      <c r="AL113" s="58" t="s">
        <v>34</v>
      </c>
      <c r="AM113" s="56" t="s">
        <v>87</v>
      </c>
      <c r="AN113" s="176"/>
      <c r="AO113" s="16" t="s">
        <v>62</v>
      </c>
      <c r="AP113" s="16" t="s">
        <v>44</v>
      </c>
      <c r="AQ113" s="16">
        <v>1</v>
      </c>
      <c r="AR113" s="16">
        <f>AQ113*AQ111</f>
        <v>0.25</v>
      </c>
      <c r="AS113" s="4"/>
      <c r="AT113" s="29"/>
      <c r="AU113" s="29"/>
      <c r="AV113" s="46"/>
      <c r="AW113" s="42" t="s">
        <v>23</v>
      </c>
      <c r="AX113" s="42">
        <f>X109+AM109+AU109</f>
        <v>-0.84002364066193858</v>
      </c>
      <c r="AY113" s="50"/>
    </row>
    <row r="114" spans="1:51" ht="30">
      <c r="A114" s="258"/>
      <c r="B114" s="185" t="s">
        <v>11</v>
      </c>
      <c r="C114" s="186"/>
      <c r="D114" s="6" t="s">
        <v>12</v>
      </c>
      <c r="E114" s="6">
        <v>1</v>
      </c>
      <c r="F114" s="6">
        <v>2</v>
      </c>
      <c r="G114" s="6">
        <v>3</v>
      </c>
      <c r="H114" s="6">
        <v>4</v>
      </c>
      <c r="I114" s="6">
        <v>5</v>
      </c>
      <c r="J114" s="6">
        <v>6</v>
      </c>
      <c r="K114" s="6">
        <v>7</v>
      </c>
      <c r="L114" s="6">
        <v>9</v>
      </c>
      <c r="M114" s="6">
        <v>10</v>
      </c>
      <c r="N114" s="94"/>
      <c r="O114" s="57" t="s">
        <v>101</v>
      </c>
      <c r="P114" s="56" t="s">
        <v>104</v>
      </c>
      <c r="Q114" s="4"/>
      <c r="R114" s="4"/>
      <c r="S114" s="18"/>
      <c r="T114" s="18"/>
      <c r="U114" s="18"/>
      <c r="V114" s="4"/>
      <c r="W114" s="4"/>
      <c r="X114" s="4"/>
      <c r="Y114" s="176"/>
      <c r="AB114" s="30"/>
      <c r="AC114" s="30"/>
      <c r="AD114" s="4"/>
      <c r="AE114" s="29"/>
      <c r="AF114" s="25"/>
      <c r="AG114" s="25"/>
      <c r="AH114" s="25"/>
      <c r="AI114" s="25"/>
      <c r="AJ114" s="25"/>
      <c r="AK114" s="4"/>
      <c r="AL114" s="109" t="s">
        <v>35</v>
      </c>
      <c r="AM114" s="84" t="s">
        <v>88</v>
      </c>
      <c r="AN114" s="176"/>
      <c r="AO114" s="19"/>
      <c r="AP114" s="19"/>
      <c r="AQ114" s="19"/>
      <c r="AR114" s="19"/>
      <c r="AS114" s="4"/>
      <c r="AT114" s="29"/>
      <c r="AU114" s="29"/>
      <c r="AV114" s="46"/>
      <c r="AW114" s="42" t="s">
        <v>24</v>
      </c>
      <c r="AX114" s="42">
        <f>X110+AM110+AU110</f>
        <v>1.7467375886524823</v>
      </c>
      <c r="AY114" s="50"/>
    </row>
    <row r="115" spans="1:51">
      <c r="A115" s="258"/>
      <c r="B115" s="187"/>
      <c r="C115" s="188"/>
      <c r="D115" s="6" t="s">
        <v>13</v>
      </c>
      <c r="E115" s="35">
        <v>0</v>
      </c>
      <c r="F115" s="35">
        <v>0</v>
      </c>
      <c r="G115" s="35">
        <v>0.57999999999999996</v>
      </c>
      <c r="H115" s="35">
        <v>0.9</v>
      </c>
      <c r="I115" s="35">
        <v>1.1200000000000001</v>
      </c>
      <c r="J115" s="35">
        <v>1.24</v>
      </c>
      <c r="K115" s="35">
        <v>1.32</v>
      </c>
      <c r="L115" s="35">
        <v>1.46</v>
      </c>
      <c r="M115" s="35">
        <v>1.49</v>
      </c>
      <c r="N115" s="94"/>
      <c r="Q115" s="4"/>
      <c r="R115" s="4"/>
      <c r="S115" s="18"/>
      <c r="T115" s="18"/>
      <c r="U115" s="18"/>
      <c r="V115" s="4"/>
      <c r="W115" s="4"/>
      <c r="X115" s="4"/>
      <c r="Y115" s="176"/>
      <c r="AB115" s="30"/>
      <c r="AC115" s="30"/>
      <c r="AD115" s="4"/>
      <c r="AE115" s="29"/>
      <c r="AF115" s="25"/>
      <c r="AG115" s="25"/>
      <c r="AH115" s="25"/>
      <c r="AI115" s="25"/>
      <c r="AJ115" s="25"/>
      <c r="AK115" s="4"/>
      <c r="AL115" s="109" t="s">
        <v>36</v>
      </c>
      <c r="AM115" s="84" t="s">
        <v>89</v>
      </c>
      <c r="AN115" s="176"/>
      <c r="AO115" s="30"/>
      <c r="AP115" s="30"/>
      <c r="AQ115" s="30"/>
      <c r="AR115" s="30"/>
      <c r="AS115" s="4"/>
      <c r="AT115" s="29"/>
      <c r="AU115" s="29"/>
      <c r="AV115" s="46"/>
      <c r="AW115" s="41" t="s">
        <v>25</v>
      </c>
      <c r="AX115" s="41">
        <v>0</v>
      </c>
      <c r="AY115" s="50"/>
    </row>
    <row r="116" spans="1:51">
      <c r="A116" s="258"/>
      <c r="B116" s="189" t="s">
        <v>9</v>
      </c>
      <c r="C116" s="190"/>
      <c r="D116" s="7">
        <v>0.57999999999999996</v>
      </c>
      <c r="E116" s="191"/>
      <c r="F116" s="192"/>
      <c r="G116" s="192"/>
      <c r="H116" s="192"/>
      <c r="I116" s="192"/>
      <c r="J116" s="192"/>
      <c r="K116" s="48"/>
      <c r="L116" s="48"/>
      <c r="M116" s="48"/>
      <c r="N116" s="94"/>
      <c r="Q116" s="4"/>
      <c r="R116" s="4"/>
      <c r="S116" s="18"/>
      <c r="T116" s="18"/>
      <c r="U116" s="18"/>
      <c r="V116" s="4"/>
      <c r="W116" s="4"/>
      <c r="X116" s="4"/>
      <c r="Y116" s="176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109" t="s">
        <v>37</v>
      </c>
      <c r="AM116" s="84" t="s">
        <v>90</v>
      </c>
      <c r="AN116" s="176"/>
      <c r="AO116" s="156" t="s">
        <v>113</v>
      </c>
      <c r="AP116" s="157"/>
      <c r="AQ116" s="4"/>
      <c r="AR116" s="4"/>
      <c r="AS116" s="4"/>
      <c r="AT116" s="4"/>
      <c r="AU116" s="4"/>
      <c r="AV116" s="46"/>
      <c r="AW116" s="4"/>
      <c r="AX116" s="4"/>
      <c r="AY116" s="50"/>
    </row>
    <row r="117" spans="1:51" ht="30">
      <c r="A117" s="258"/>
      <c r="B117" s="52"/>
      <c r="C117" s="52"/>
      <c r="D117" s="52"/>
      <c r="E117" s="52"/>
      <c r="H117" s="52"/>
      <c r="I117" s="52"/>
      <c r="J117" s="52"/>
      <c r="K117" s="52"/>
      <c r="L117" s="52"/>
      <c r="M117" s="47"/>
      <c r="N117" s="94"/>
      <c r="Q117" s="4"/>
      <c r="R117" s="4"/>
      <c r="S117" s="18"/>
      <c r="T117" s="18"/>
      <c r="U117" s="18"/>
      <c r="V117" s="4"/>
      <c r="W117" s="4"/>
      <c r="X117" s="4"/>
      <c r="Y117" s="176"/>
      <c r="Z117" s="4"/>
      <c r="AC117" s="4"/>
      <c r="AD117" s="4"/>
      <c r="AE117" s="4"/>
      <c r="AF117" s="4"/>
      <c r="AG117" s="4"/>
      <c r="AH117" s="4"/>
      <c r="AI117" s="4"/>
      <c r="AJ117" s="4"/>
      <c r="AK117" s="4"/>
      <c r="AL117" s="58" t="s">
        <v>96</v>
      </c>
      <c r="AM117" s="56" t="s">
        <v>91</v>
      </c>
      <c r="AN117" s="176"/>
      <c r="AO117" s="44" t="s">
        <v>29</v>
      </c>
      <c r="AP117" s="44" t="s">
        <v>76</v>
      </c>
      <c r="AQ117" s="4"/>
      <c r="AR117" s="4"/>
      <c r="AS117" s="4"/>
      <c r="AT117" s="4"/>
      <c r="AU117" s="4"/>
      <c r="AV117" s="46"/>
      <c r="AW117" s="4"/>
      <c r="AX117" s="4"/>
      <c r="AY117" s="50"/>
    </row>
    <row r="118" spans="1:51" ht="30">
      <c r="A118" s="258"/>
      <c r="B118" s="161" t="s">
        <v>15</v>
      </c>
      <c r="C118" s="161"/>
      <c r="D118" s="161"/>
      <c r="E118" s="4"/>
      <c r="H118" s="4"/>
      <c r="I118" s="4"/>
      <c r="J118" s="4"/>
      <c r="K118" s="4"/>
      <c r="L118" s="4"/>
      <c r="M118" s="4"/>
      <c r="N118" s="94"/>
      <c r="Q118" s="4"/>
      <c r="R118" s="4"/>
      <c r="S118" s="18"/>
      <c r="T118" s="18"/>
      <c r="U118" s="18"/>
      <c r="V118" s="4"/>
      <c r="W118" s="4"/>
      <c r="X118" s="4"/>
      <c r="Y118" s="176"/>
      <c r="Z118" s="227" t="s">
        <v>182</v>
      </c>
      <c r="AA118" s="228"/>
      <c r="AC118" s="4"/>
      <c r="AD118" s="4"/>
      <c r="AE118" s="4"/>
      <c r="AF118" s="4"/>
      <c r="AG118" s="4"/>
      <c r="AH118" s="4"/>
      <c r="AI118" s="4"/>
      <c r="AJ118" s="4"/>
      <c r="AK118" s="4"/>
      <c r="AL118" s="109" t="s">
        <v>97</v>
      </c>
      <c r="AM118" s="84" t="s">
        <v>92</v>
      </c>
      <c r="AN118" s="176"/>
      <c r="AO118" s="44" t="s">
        <v>30</v>
      </c>
      <c r="AP118" s="44" t="s">
        <v>79</v>
      </c>
      <c r="AQ118" s="4"/>
      <c r="AR118" s="4"/>
      <c r="AS118" s="4"/>
      <c r="AT118" s="4"/>
      <c r="AU118" s="4"/>
      <c r="AV118" s="46"/>
      <c r="AW118" s="4"/>
      <c r="AX118" s="4"/>
      <c r="AY118" s="50"/>
    </row>
    <row r="119" spans="1:51" ht="30">
      <c r="A119" s="258"/>
      <c r="B119" s="5" t="s">
        <v>10</v>
      </c>
      <c r="C119" s="8">
        <f>(C112-3)/3</f>
        <v>0.13763998649105039</v>
      </c>
      <c r="D119" s="77">
        <f>C119*100</f>
        <v>13.763998649105039</v>
      </c>
      <c r="E119" s="4"/>
      <c r="H119" s="4"/>
      <c r="I119" s="4"/>
      <c r="J119" s="4"/>
      <c r="K119" s="4"/>
      <c r="L119" s="4"/>
      <c r="M119" s="4"/>
      <c r="N119" s="94"/>
      <c r="Q119" s="4"/>
      <c r="R119" s="4"/>
      <c r="S119" s="18"/>
      <c r="T119" s="18"/>
      <c r="U119" s="18"/>
      <c r="V119" s="4"/>
      <c r="W119" s="4"/>
      <c r="X119" s="4"/>
      <c r="Y119" s="176"/>
      <c r="Z119" s="225" t="s">
        <v>208</v>
      </c>
      <c r="AA119" s="226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109" t="s">
        <v>98</v>
      </c>
      <c r="AM119" s="84" t="s">
        <v>93</v>
      </c>
      <c r="AN119" s="176"/>
      <c r="AO119" s="44" t="s">
        <v>31</v>
      </c>
      <c r="AP119" s="44" t="s">
        <v>82</v>
      </c>
      <c r="AQ119" s="4"/>
      <c r="AR119" s="4"/>
      <c r="AS119" s="4"/>
      <c r="AT119" s="4"/>
      <c r="AU119" s="4"/>
      <c r="AV119" s="46"/>
      <c r="AW119" s="4"/>
      <c r="AX119" s="4"/>
      <c r="AY119" s="50"/>
    </row>
    <row r="120" spans="1:51">
      <c r="A120" s="259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06"/>
      <c r="N120" s="49"/>
      <c r="O120" s="106"/>
      <c r="P120" s="106"/>
      <c r="Q120" s="106"/>
      <c r="R120" s="106"/>
      <c r="S120" s="79"/>
      <c r="T120" s="79"/>
      <c r="U120" s="79"/>
      <c r="V120" s="106"/>
      <c r="W120" s="106"/>
      <c r="X120" s="106"/>
      <c r="Y120" s="177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51"/>
    </row>
  </sheetData>
  <mergeCells count="169">
    <mergeCell ref="AO3:AR3"/>
    <mergeCell ref="AT3:AU3"/>
    <mergeCell ref="AW3:AX3"/>
    <mergeCell ref="AB4:AC4"/>
    <mergeCell ref="AQ4:AR4"/>
    <mergeCell ref="AO16:AP16"/>
    <mergeCell ref="A1:AY1"/>
    <mergeCell ref="A2:A20"/>
    <mergeCell ref="B2:AY2"/>
    <mergeCell ref="F3:F7"/>
    <mergeCell ref="O3:P3"/>
    <mergeCell ref="R3:U3"/>
    <mergeCell ref="W3:X3"/>
    <mergeCell ref="Y3:Y20"/>
    <mergeCell ref="Z3:AC3"/>
    <mergeCell ref="AE3:AJ3"/>
    <mergeCell ref="B11:C11"/>
    <mergeCell ref="O11:P11"/>
    <mergeCell ref="AL12:AM12"/>
    <mergeCell ref="B13:L13"/>
    <mergeCell ref="B14:C15"/>
    <mergeCell ref="B16:C16"/>
    <mergeCell ref="E16:J16"/>
    <mergeCell ref="AL3:AM3"/>
    <mergeCell ref="AN3:AN19"/>
    <mergeCell ref="B18:D18"/>
    <mergeCell ref="Z18:AA18"/>
    <mergeCell ref="Z19:AA19"/>
    <mergeCell ref="B20:L20"/>
    <mergeCell ref="A22:A40"/>
    <mergeCell ref="B22:AY22"/>
    <mergeCell ref="F23:F27"/>
    <mergeCell ref="O23:P23"/>
    <mergeCell ref="R23:U23"/>
    <mergeCell ref="W23:X23"/>
    <mergeCell ref="B33:L33"/>
    <mergeCell ref="B34:C35"/>
    <mergeCell ref="B36:C36"/>
    <mergeCell ref="E36:J36"/>
    <mergeCell ref="AO36:AP36"/>
    <mergeCell ref="B38:D38"/>
    <mergeCell ref="Z38:AA38"/>
    <mergeCell ref="AT23:AU23"/>
    <mergeCell ref="AW23:AX23"/>
    <mergeCell ref="AB24:AC24"/>
    <mergeCell ref="AQ24:AR24"/>
    <mergeCell ref="B31:C31"/>
    <mergeCell ref="O31:P31"/>
    <mergeCell ref="Y23:Y40"/>
    <mergeCell ref="Z23:AC23"/>
    <mergeCell ref="AE23:AJ23"/>
    <mergeCell ref="AL23:AM23"/>
    <mergeCell ref="AN23:AN39"/>
    <mergeCell ref="AO23:AR23"/>
    <mergeCell ref="AL32:AM32"/>
    <mergeCell ref="Z39:AA39"/>
    <mergeCell ref="AO43:AR43"/>
    <mergeCell ref="AT43:AU43"/>
    <mergeCell ref="AW43:AX43"/>
    <mergeCell ref="AB44:AC44"/>
    <mergeCell ref="AQ44:AR44"/>
    <mergeCell ref="AO56:AP56"/>
    <mergeCell ref="B40:L40"/>
    <mergeCell ref="A42:A60"/>
    <mergeCell ref="B42:AY42"/>
    <mergeCell ref="F43:F47"/>
    <mergeCell ref="O43:P43"/>
    <mergeCell ref="R43:U43"/>
    <mergeCell ref="W43:X43"/>
    <mergeCell ref="Y43:Y60"/>
    <mergeCell ref="Z43:AC43"/>
    <mergeCell ref="AE43:AJ43"/>
    <mergeCell ref="B51:C51"/>
    <mergeCell ref="O51:P51"/>
    <mergeCell ref="AL52:AM52"/>
    <mergeCell ref="B53:L53"/>
    <mergeCell ref="B54:C55"/>
    <mergeCell ref="B56:C56"/>
    <mergeCell ref="E56:J56"/>
    <mergeCell ref="AL43:AM43"/>
    <mergeCell ref="AN43:AN59"/>
    <mergeCell ref="B58:D58"/>
    <mergeCell ref="Z58:AA58"/>
    <mergeCell ref="Z59:AA59"/>
    <mergeCell ref="B60:L60"/>
    <mergeCell ref="A62:A80"/>
    <mergeCell ref="B62:AY62"/>
    <mergeCell ref="F63:F67"/>
    <mergeCell ref="O63:P63"/>
    <mergeCell ref="R63:U63"/>
    <mergeCell ref="W63:X63"/>
    <mergeCell ref="B73:L73"/>
    <mergeCell ref="B74:C75"/>
    <mergeCell ref="B76:C76"/>
    <mergeCell ref="E76:J76"/>
    <mergeCell ref="AO76:AP76"/>
    <mergeCell ref="B78:D78"/>
    <mergeCell ref="Z78:AA78"/>
    <mergeCell ref="AT63:AU63"/>
    <mergeCell ref="AW63:AX63"/>
    <mergeCell ref="AB64:AC64"/>
    <mergeCell ref="AQ64:AR64"/>
    <mergeCell ref="B71:C71"/>
    <mergeCell ref="O71:P71"/>
    <mergeCell ref="Y63:Y80"/>
    <mergeCell ref="Z63:AC63"/>
    <mergeCell ref="AE63:AJ63"/>
    <mergeCell ref="AL63:AM63"/>
    <mergeCell ref="AN63:AN79"/>
    <mergeCell ref="AO63:AR63"/>
    <mergeCell ref="AL72:AM72"/>
    <mergeCell ref="Z79:AA79"/>
    <mergeCell ref="AO83:AR83"/>
    <mergeCell ref="AT83:AU83"/>
    <mergeCell ref="AW83:AX83"/>
    <mergeCell ref="AB84:AC84"/>
    <mergeCell ref="AQ84:AR84"/>
    <mergeCell ref="AO96:AP96"/>
    <mergeCell ref="B80:L80"/>
    <mergeCell ref="A82:A100"/>
    <mergeCell ref="B82:AY82"/>
    <mergeCell ref="F83:F87"/>
    <mergeCell ref="O83:P83"/>
    <mergeCell ref="R83:U83"/>
    <mergeCell ref="W83:X83"/>
    <mergeCell ref="Y83:Y100"/>
    <mergeCell ref="Z83:AC83"/>
    <mergeCell ref="AE83:AJ83"/>
    <mergeCell ref="B91:C91"/>
    <mergeCell ref="O91:P91"/>
    <mergeCell ref="AL92:AM92"/>
    <mergeCell ref="B93:L93"/>
    <mergeCell ref="B94:C95"/>
    <mergeCell ref="B96:C96"/>
    <mergeCell ref="E96:J96"/>
    <mergeCell ref="AL83:AM83"/>
    <mergeCell ref="AN83:AN99"/>
    <mergeCell ref="B98:D98"/>
    <mergeCell ref="A102:A120"/>
    <mergeCell ref="B102:AY102"/>
    <mergeCell ref="F103:F107"/>
    <mergeCell ref="O103:P103"/>
    <mergeCell ref="R103:U103"/>
    <mergeCell ref="W103:X103"/>
    <mergeCell ref="AW103:AX103"/>
    <mergeCell ref="AB104:AC104"/>
    <mergeCell ref="AQ104:AR104"/>
    <mergeCell ref="B111:C111"/>
    <mergeCell ref="O111:P111"/>
    <mergeCell ref="Y103:Y120"/>
    <mergeCell ref="Z103:AC103"/>
    <mergeCell ref="AE103:AJ103"/>
    <mergeCell ref="AL103:AM103"/>
    <mergeCell ref="AN103:AN119"/>
    <mergeCell ref="AO103:AR103"/>
    <mergeCell ref="AL112:AM112"/>
    <mergeCell ref="Z119:AA119"/>
    <mergeCell ref="B120:L120"/>
    <mergeCell ref="B113:L113"/>
    <mergeCell ref="B114:C115"/>
    <mergeCell ref="B116:C116"/>
    <mergeCell ref="E116:J116"/>
    <mergeCell ref="AO116:AP116"/>
    <mergeCell ref="B118:D118"/>
    <mergeCell ref="Z118:AA118"/>
    <mergeCell ref="AT103:AU103"/>
    <mergeCell ref="Z98:AA98"/>
    <mergeCell ref="Z99:AA99"/>
    <mergeCell ref="B100:L10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9" sqref="G9"/>
    </sheetView>
  </sheetViews>
  <sheetFormatPr baseColWidth="10" defaultRowHeight="15" x14ac:dyDescent="0"/>
  <sheetData>
    <row r="1" spans="1:7">
      <c r="A1" s="234" t="s">
        <v>128</v>
      </c>
      <c r="B1" s="234" t="s">
        <v>114</v>
      </c>
      <c r="C1" s="234"/>
      <c r="D1" s="234"/>
      <c r="E1" s="234"/>
      <c r="F1" s="234"/>
      <c r="G1" s="235"/>
    </row>
    <row r="2" spans="1:7">
      <c r="A2" s="234"/>
      <c r="B2" s="236" t="s">
        <v>76</v>
      </c>
      <c r="C2" s="236"/>
      <c r="D2" s="236" t="s">
        <v>79</v>
      </c>
      <c r="E2" s="236"/>
      <c r="F2" s="236" t="s">
        <v>82</v>
      </c>
      <c r="G2" s="237"/>
    </row>
    <row r="3" spans="1:7" ht="60">
      <c r="A3" s="6" t="s">
        <v>57</v>
      </c>
      <c r="B3" s="105" t="s">
        <v>143</v>
      </c>
      <c r="C3" s="105" t="s">
        <v>144</v>
      </c>
      <c r="D3" s="105" t="s">
        <v>145</v>
      </c>
      <c r="E3" s="105" t="s">
        <v>146</v>
      </c>
      <c r="F3" s="105" t="s">
        <v>154</v>
      </c>
      <c r="G3" s="89" t="s">
        <v>155</v>
      </c>
    </row>
    <row r="4" spans="1:7">
      <c r="A4" s="35" t="s">
        <v>131</v>
      </c>
      <c r="B4" s="37"/>
      <c r="C4" s="122" t="s">
        <v>121</v>
      </c>
      <c r="D4" s="122" t="s">
        <v>121</v>
      </c>
      <c r="E4" s="37"/>
      <c r="F4" s="37"/>
      <c r="G4" s="122" t="s">
        <v>121</v>
      </c>
    </row>
    <row r="5" spans="1:7">
      <c r="A5" s="35" t="s">
        <v>129</v>
      </c>
      <c r="B5" s="37"/>
      <c r="C5" s="122" t="s">
        <v>121</v>
      </c>
      <c r="D5" s="122" t="s">
        <v>121</v>
      </c>
      <c r="E5" s="37"/>
      <c r="F5" s="37"/>
      <c r="G5" s="122" t="s">
        <v>121</v>
      </c>
    </row>
    <row r="6" spans="1:7">
      <c r="A6" s="35" t="s">
        <v>130</v>
      </c>
      <c r="B6" s="37"/>
      <c r="C6" s="122" t="s">
        <v>121</v>
      </c>
      <c r="D6" s="122" t="s">
        <v>121</v>
      </c>
      <c r="E6" s="37"/>
      <c r="F6" s="37"/>
      <c r="G6" s="122" t="s">
        <v>121</v>
      </c>
    </row>
    <row r="7" spans="1:7">
      <c r="A7" s="35" t="s">
        <v>132</v>
      </c>
      <c r="B7" s="37"/>
      <c r="C7" s="122" t="s">
        <v>121</v>
      </c>
      <c r="D7" s="122" t="s">
        <v>121</v>
      </c>
      <c r="E7" s="37"/>
      <c r="F7" s="37"/>
      <c r="G7" s="122" t="s">
        <v>121</v>
      </c>
    </row>
    <row r="8" spans="1:7">
      <c r="A8" s="35" t="s">
        <v>133</v>
      </c>
      <c r="B8" s="37"/>
      <c r="C8" s="122" t="s">
        <v>121</v>
      </c>
      <c r="D8" s="122" t="s">
        <v>121</v>
      </c>
      <c r="E8" s="37"/>
      <c r="F8" s="37"/>
      <c r="G8" s="122" t="s">
        <v>121</v>
      </c>
    </row>
    <row r="9" spans="1:7">
      <c r="A9" s="81" t="s">
        <v>134</v>
      </c>
      <c r="B9" s="37"/>
      <c r="C9" s="122" t="s">
        <v>121</v>
      </c>
      <c r="D9" s="122" t="s">
        <v>121</v>
      </c>
      <c r="E9" s="37"/>
      <c r="F9" s="37"/>
      <c r="G9" s="122" t="s">
        <v>121</v>
      </c>
    </row>
    <row r="10" spans="1:7">
      <c r="G10" s="78"/>
    </row>
    <row r="11" spans="1:7">
      <c r="A11" s="243" t="s">
        <v>128</v>
      </c>
      <c r="B11" s="245" t="s">
        <v>127</v>
      </c>
      <c r="C11" s="246"/>
      <c r="D11" s="246"/>
      <c r="E11" s="246"/>
      <c r="F11" s="246"/>
      <c r="G11" s="246"/>
    </row>
    <row r="12" spans="1:7">
      <c r="A12" s="244"/>
      <c r="B12" s="248"/>
      <c r="C12" s="249"/>
      <c r="D12" s="249"/>
      <c r="E12" s="249"/>
      <c r="F12" s="249"/>
      <c r="G12" s="249"/>
    </row>
    <row r="13" spans="1:7">
      <c r="A13" s="105" t="s">
        <v>57</v>
      </c>
      <c r="B13" s="251"/>
      <c r="C13" s="252"/>
      <c r="D13" s="252"/>
      <c r="E13" s="252"/>
      <c r="F13" s="252"/>
      <c r="G13" s="252"/>
    </row>
    <row r="14" spans="1:7">
      <c r="A14" s="108" t="s">
        <v>131</v>
      </c>
      <c r="B14" s="239" t="s">
        <v>142</v>
      </c>
      <c r="C14" s="240"/>
      <c r="D14" s="241"/>
      <c r="E14" s="11" t="s">
        <v>325</v>
      </c>
      <c r="F14" s="11" t="s">
        <v>201</v>
      </c>
      <c r="G14" s="9" t="s">
        <v>207</v>
      </c>
    </row>
    <row r="15" spans="1:7">
      <c r="A15" s="108" t="s">
        <v>129</v>
      </c>
      <c r="B15" s="239" t="s">
        <v>142</v>
      </c>
      <c r="C15" s="240"/>
      <c r="D15" s="241"/>
      <c r="E15" s="11" t="s">
        <v>325</v>
      </c>
      <c r="F15" s="40" t="s">
        <v>202</v>
      </c>
      <c r="G15" s="9" t="s">
        <v>207</v>
      </c>
    </row>
    <row r="16" spans="1:7">
      <c r="A16" s="108" t="s">
        <v>130</v>
      </c>
      <c r="B16" s="239" t="s">
        <v>142</v>
      </c>
      <c r="C16" s="240"/>
      <c r="D16" s="241"/>
      <c r="E16" s="11" t="s">
        <v>325</v>
      </c>
      <c r="F16" s="40" t="s">
        <v>203</v>
      </c>
      <c r="G16" s="9" t="s">
        <v>207</v>
      </c>
    </row>
    <row r="17" spans="1:7">
      <c r="A17" s="108" t="s">
        <v>132</v>
      </c>
      <c r="B17" s="239" t="s">
        <v>142</v>
      </c>
      <c r="C17" s="240"/>
      <c r="D17" s="241"/>
      <c r="E17" s="11" t="s">
        <v>325</v>
      </c>
      <c r="F17" s="40" t="s">
        <v>204</v>
      </c>
      <c r="G17" s="9" t="s">
        <v>207</v>
      </c>
    </row>
    <row r="18" spans="1:7">
      <c r="A18" s="108" t="s">
        <v>133</v>
      </c>
      <c r="B18" s="239" t="s">
        <v>142</v>
      </c>
      <c r="C18" s="240"/>
      <c r="D18" s="241"/>
      <c r="E18" s="11" t="s">
        <v>325</v>
      </c>
      <c r="F18" s="40" t="s">
        <v>205</v>
      </c>
      <c r="G18" s="9" t="s">
        <v>207</v>
      </c>
    </row>
    <row r="19" spans="1:7">
      <c r="A19" s="108" t="s">
        <v>134</v>
      </c>
      <c r="B19" s="239" t="s">
        <v>142</v>
      </c>
      <c r="C19" s="240"/>
      <c r="D19" s="241"/>
      <c r="E19" s="11" t="s">
        <v>325</v>
      </c>
      <c r="F19" s="40" t="s">
        <v>206</v>
      </c>
      <c r="G19" s="9" t="s">
        <v>207</v>
      </c>
    </row>
  </sheetData>
  <mergeCells count="13">
    <mergeCell ref="A1:A2"/>
    <mergeCell ref="B1:G1"/>
    <mergeCell ref="B2:C2"/>
    <mergeCell ref="D2:E2"/>
    <mergeCell ref="F2:G2"/>
    <mergeCell ref="B19:D19"/>
    <mergeCell ref="B16:D16"/>
    <mergeCell ref="B17:D17"/>
    <mergeCell ref="B18:D18"/>
    <mergeCell ref="A11:A12"/>
    <mergeCell ref="B11:G13"/>
    <mergeCell ref="B14:D14"/>
    <mergeCell ref="B15:D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0"/>
  <sheetViews>
    <sheetView topLeftCell="AO62" workbookViewId="0">
      <selection activeCell="AX114" sqref="AX114"/>
    </sheetView>
  </sheetViews>
  <sheetFormatPr baseColWidth="10" defaultRowHeight="15" x14ac:dyDescent="0"/>
  <sheetData>
    <row r="1" spans="1:51" ht="25">
      <c r="A1" s="231" t="s">
        <v>335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3"/>
    </row>
    <row r="2" spans="1:51" ht="20">
      <c r="A2" s="257"/>
      <c r="B2" s="168" t="s">
        <v>137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9"/>
    </row>
    <row r="3" spans="1:51" ht="20">
      <c r="A3" s="258"/>
      <c r="B3" s="35" t="s">
        <v>0</v>
      </c>
      <c r="C3" s="35" t="s">
        <v>1</v>
      </c>
      <c r="D3" s="35" t="s">
        <v>2</v>
      </c>
      <c r="E3" s="35" t="s">
        <v>3</v>
      </c>
      <c r="F3" s="170" t="s">
        <v>8</v>
      </c>
      <c r="G3" s="35" t="s">
        <v>0</v>
      </c>
      <c r="H3" s="35" t="s">
        <v>1</v>
      </c>
      <c r="I3" s="35" t="s">
        <v>2</v>
      </c>
      <c r="J3" s="35" t="s">
        <v>3</v>
      </c>
      <c r="K3" s="35" t="s">
        <v>4</v>
      </c>
      <c r="L3" s="10" t="s">
        <v>5</v>
      </c>
      <c r="M3" s="23"/>
      <c r="N3" s="94"/>
      <c r="O3" s="156" t="s">
        <v>114</v>
      </c>
      <c r="P3" s="157"/>
      <c r="Q3" s="3"/>
      <c r="R3" s="171" t="s">
        <v>46</v>
      </c>
      <c r="S3" s="172"/>
      <c r="T3" s="172"/>
      <c r="U3" s="173"/>
      <c r="V3" s="3"/>
      <c r="W3" s="174" t="s">
        <v>52</v>
      </c>
      <c r="X3" s="175"/>
      <c r="Y3" s="176"/>
      <c r="Z3" s="178" t="s">
        <v>48</v>
      </c>
      <c r="AA3" s="179"/>
      <c r="AB3" s="179"/>
      <c r="AC3" s="180"/>
      <c r="AD3" s="3"/>
      <c r="AE3" s="178" t="s">
        <v>54</v>
      </c>
      <c r="AF3" s="179"/>
      <c r="AG3" s="179"/>
      <c r="AH3" s="179"/>
      <c r="AI3" s="179"/>
      <c r="AJ3" s="180"/>
      <c r="AK3" s="3"/>
      <c r="AL3" s="174" t="s">
        <v>55</v>
      </c>
      <c r="AM3" s="175"/>
      <c r="AN3" s="176"/>
      <c r="AO3" s="178" t="s">
        <v>49</v>
      </c>
      <c r="AP3" s="179"/>
      <c r="AQ3" s="179"/>
      <c r="AR3" s="180"/>
      <c r="AS3" s="4"/>
      <c r="AT3" s="174" t="s">
        <v>51</v>
      </c>
      <c r="AU3" s="175"/>
      <c r="AV3" s="36"/>
      <c r="AW3" s="174" t="s">
        <v>27</v>
      </c>
      <c r="AX3" s="175"/>
      <c r="AY3" s="50"/>
    </row>
    <row r="4" spans="1:51" ht="30">
      <c r="A4" s="258"/>
      <c r="B4" s="35" t="s">
        <v>1</v>
      </c>
      <c r="C4" s="2">
        <v>1</v>
      </c>
      <c r="D4" s="37">
        <v>3</v>
      </c>
      <c r="E4" s="37">
        <v>3</v>
      </c>
      <c r="F4" s="170"/>
      <c r="G4" s="35" t="s">
        <v>1</v>
      </c>
      <c r="H4" s="38">
        <f>C4/C7</f>
        <v>0.60000000000000009</v>
      </c>
      <c r="I4" s="37">
        <f>D4/D7</f>
        <v>0.6</v>
      </c>
      <c r="J4" s="37">
        <f>E4/E7</f>
        <v>0.6</v>
      </c>
      <c r="K4" s="37">
        <f>SUM(H4:J4)</f>
        <v>1.8000000000000003</v>
      </c>
      <c r="L4" s="2">
        <f>K4/C9</f>
        <v>0.60000000000000009</v>
      </c>
      <c r="M4" s="24"/>
      <c r="N4" s="94"/>
      <c r="O4" s="58" t="s">
        <v>17</v>
      </c>
      <c r="P4" s="56" t="s">
        <v>78</v>
      </c>
      <c r="Q4" s="18"/>
      <c r="R4" s="17" t="s">
        <v>26</v>
      </c>
      <c r="S4" s="35" t="s">
        <v>1</v>
      </c>
      <c r="T4" s="35" t="s">
        <v>2</v>
      </c>
      <c r="U4" s="35" t="s">
        <v>3</v>
      </c>
      <c r="V4" s="13"/>
      <c r="W4" s="32" t="s">
        <v>26</v>
      </c>
      <c r="X4" s="107" t="s">
        <v>53</v>
      </c>
      <c r="Y4" s="176"/>
      <c r="Z4" s="35" t="s">
        <v>32</v>
      </c>
      <c r="AA4" s="108" t="s">
        <v>47</v>
      </c>
      <c r="AB4" s="178" t="s">
        <v>43</v>
      </c>
      <c r="AC4" s="180"/>
      <c r="AD4" s="4"/>
      <c r="AE4" s="10" t="s">
        <v>26</v>
      </c>
      <c r="AF4" s="35" t="s">
        <v>35</v>
      </c>
      <c r="AG4" s="35" t="s">
        <v>36</v>
      </c>
      <c r="AH4" s="35" t="s">
        <v>37</v>
      </c>
      <c r="AI4" s="35" t="s">
        <v>97</v>
      </c>
      <c r="AJ4" s="35" t="s">
        <v>98</v>
      </c>
      <c r="AK4" s="4"/>
      <c r="AL4" s="10" t="s">
        <v>26</v>
      </c>
      <c r="AM4" s="107" t="s">
        <v>53</v>
      </c>
      <c r="AN4" s="176"/>
      <c r="AO4" s="10" t="s">
        <v>28</v>
      </c>
      <c r="AP4" s="10" t="s">
        <v>47</v>
      </c>
      <c r="AQ4" s="181" t="s">
        <v>43</v>
      </c>
      <c r="AR4" s="182"/>
      <c r="AS4" s="4"/>
      <c r="AT4" s="35" t="s">
        <v>26</v>
      </c>
      <c r="AU4" s="107" t="s">
        <v>53</v>
      </c>
      <c r="AV4" s="36"/>
      <c r="AW4" s="108" t="s">
        <v>26</v>
      </c>
      <c r="AX4" s="108" t="s">
        <v>50</v>
      </c>
      <c r="AY4" s="50"/>
    </row>
    <row r="5" spans="1:51">
      <c r="A5" s="258"/>
      <c r="B5" s="35" t="s">
        <v>2</v>
      </c>
      <c r="C5" s="37">
        <f>1/D4</f>
        <v>0.33333333333333331</v>
      </c>
      <c r="D5" s="2">
        <v>1</v>
      </c>
      <c r="E5" s="37">
        <v>1</v>
      </c>
      <c r="F5" s="170"/>
      <c r="G5" s="35" t="s">
        <v>2</v>
      </c>
      <c r="H5" s="37">
        <f>C5/C7</f>
        <v>0.2</v>
      </c>
      <c r="I5" s="38">
        <f>D5/D7</f>
        <v>0.2</v>
      </c>
      <c r="J5" s="37">
        <f>E5/E7</f>
        <v>0.2</v>
      </c>
      <c r="K5" s="37">
        <f>SUM(H5:J5)</f>
        <v>0.60000000000000009</v>
      </c>
      <c r="L5" s="2">
        <f>K5/C9</f>
        <v>0.20000000000000004</v>
      </c>
      <c r="M5" s="24"/>
      <c r="N5" s="94"/>
      <c r="O5" s="58" t="s">
        <v>18</v>
      </c>
      <c r="P5" s="56" t="s">
        <v>77</v>
      </c>
      <c r="Q5" s="18"/>
      <c r="R5" s="11" t="s">
        <v>17</v>
      </c>
      <c r="S5" s="9">
        <v>1</v>
      </c>
      <c r="T5" s="9">
        <v>-0.5</v>
      </c>
      <c r="U5" s="9">
        <v>0</v>
      </c>
      <c r="V5" s="3"/>
      <c r="W5" s="11" t="s">
        <v>17</v>
      </c>
      <c r="X5" s="1">
        <f>(S5*L4)+(T5*L5)+(U5*L6)</f>
        <v>0.50000000000000011</v>
      </c>
      <c r="Y5" s="176"/>
      <c r="Z5" s="15" t="s">
        <v>34</v>
      </c>
      <c r="AA5" s="15">
        <v>1</v>
      </c>
      <c r="AB5" s="15">
        <f>1/(1+AA5)</f>
        <v>0.5</v>
      </c>
      <c r="AC5" s="15"/>
      <c r="AD5" s="4"/>
      <c r="AE5" s="11" t="s">
        <v>17</v>
      </c>
      <c r="AF5" s="28">
        <v>0</v>
      </c>
      <c r="AG5" s="28">
        <v>0</v>
      </c>
      <c r="AH5" s="28">
        <v>-1</v>
      </c>
      <c r="AI5" s="28">
        <v>-1</v>
      </c>
      <c r="AJ5" s="28">
        <v>0</v>
      </c>
      <c r="AK5" s="4"/>
      <c r="AL5" s="11" t="s">
        <v>17</v>
      </c>
      <c r="AM5" s="1">
        <f>(AF5*AC6)+(AG5*AC7)+(AC8*AH5)+(AI5*AC10)+(AC11*AJ5)</f>
        <v>-0.83333333333333326</v>
      </c>
      <c r="AN5" s="176"/>
      <c r="AO5" s="15" t="s">
        <v>29</v>
      </c>
      <c r="AP5" s="15">
        <v>1</v>
      </c>
      <c r="AQ5" s="15">
        <f>1/(1+AP5)</f>
        <v>0.5</v>
      </c>
      <c r="AR5" s="15"/>
      <c r="AS5" s="4"/>
      <c r="AT5" s="11" t="s">
        <v>17</v>
      </c>
      <c r="AU5" s="1">
        <f>AR6</f>
        <v>0.5</v>
      </c>
      <c r="AV5" s="36"/>
      <c r="AW5" s="40" t="s">
        <v>63</v>
      </c>
      <c r="AX5" s="40">
        <v>0</v>
      </c>
      <c r="AY5" s="50"/>
    </row>
    <row r="6" spans="1:51" ht="30">
      <c r="A6" s="258"/>
      <c r="B6" s="35" t="s">
        <v>3</v>
      </c>
      <c r="C6" s="37">
        <f>1/E4</f>
        <v>0.33333333333333331</v>
      </c>
      <c r="D6" s="37">
        <f>1/E5</f>
        <v>1</v>
      </c>
      <c r="E6" s="2">
        <v>1</v>
      </c>
      <c r="F6" s="170"/>
      <c r="G6" s="35" t="s">
        <v>3</v>
      </c>
      <c r="H6" s="37">
        <f>C6/C7</f>
        <v>0.2</v>
      </c>
      <c r="I6" s="37">
        <f>D6/D7</f>
        <v>0.2</v>
      </c>
      <c r="J6" s="38">
        <f>E6/E7</f>
        <v>0.2</v>
      </c>
      <c r="K6" s="37">
        <f>SUM(H6:J6)</f>
        <v>0.60000000000000009</v>
      </c>
      <c r="L6" s="2">
        <f>K6/C9</f>
        <v>0.20000000000000004</v>
      </c>
      <c r="M6" s="24"/>
      <c r="N6" s="94"/>
      <c r="O6" s="58" t="s">
        <v>20</v>
      </c>
      <c r="P6" s="56" t="s">
        <v>80</v>
      </c>
      <c r="Q6" s="18"/>
      <c r="R6" s="11" t="s">
        <v>18</v>
      </c>
      <c r="S6" s="9">
        <v>-0.5</v>
      </c>
      <c r="T6" s="9">
        <v>1</v>
      </c>
      <c r="U6" s="9">
        <v>0</v>
      </c>
      <c r="V6" s="19"/>
      <c r="W6" s="11" t="s">
        <v>18</v>
      </c>
      <c r="X6" s="1">
        <f>(S6*L4)+(T6*L5)+(U6*L6)</f>
        <v>-0.1</v>
      </c>
      <c r="Y6" s="176"/>
      <c r="Z6" s="16" t="s">
        <v>35</v>
      </c>
      <c r="AA6" s="16" t="s">
        <v>44</v>
      </c>
      <c r="AB6" s="16">
        <v>1</v>
      </c>
      <c r="AC6" s="16">
        <f>AB6*AB5</f>
        <v>0.5</v>
      </c>
      <c r="AD6" s="4"/>
      <c r="AE6" s="11" t="s">
        <v>18</v>
      </c>
      <c r="AF6" s="28">
        <v>0</v>
      </c>
      <c r="AG6" s="28">
        <v>0</v>
      </c>
      <c r="AH6" s="28">
        <v>1</v>
      </c>
      <c r="AI6" s="28">
        <v>1</v>
      </c>
      <c r="AJ6" s="28">
        <v>0</v>
      </c>
      <c r="AK6" s="4"/>
      <c r="AL6" s="11" t="s">
        <v>18</v>
      </c>
      <c r="AM6" s="1">
        <f>(AF6*AC6)+(AG6*AC7)+(AC8*AH6)+(AI6*AC10)+(AC11*AJ6)</f>
        <v>0.83333333333333326</v>
      </c>
      <c r="AN6" s="176"/>
      <c r="AO6" s="16" t="s">
        <v>45</v>
      </c>
      <c r="AP6" s="16" t="s">
        <v>44</v>
      </c>
      <c r="AQ6" s="16">
        <v>1</v>
      </c>
      <c r="AR6" s="16">
        <f>AQ6*AQ5</f>
        <v>0.5</v>
      </c>
      <c r="AS6" s="4"/>
      <c r="AT6" s="11" t="s">
        <v>18</v>
      </c>
      <c r="AU6" s="1">
        <f>AR7</f>
        <v>0.5</v>
      </c>
      <c r="AV6" s="36"/>
      <c r="AW6" s="40" t="s">
        <v>16</v>
      </c>
      <c r="AX6" s="41">
        <v>0</v>
      </c>
      <c r="AY6" s="50"/>
    </row>
    <row r="7" spans="1:51">
      <c r="A7" s="258"/>
      <c r="B7" s="107" t="s">
        <v>4</v>
      </c>
      <c r="C7" s="39">
        <f>SUM(C4:C6)</f>
        <v>1.6666666666666665</v>
      </c>
      <c r="D7" s="39">
        <f>SUM(D4:D6)</f>
        <v>5</v>
      </c>
      <c r="E7" s="39">
        <f>SUM(E4:E6)</f>
        <v>5</v>
      </c>
      <c r="F7" s="170"/>
      <c r="G7" s="107" t="s">
        <v>4</v>
      </c>
      <c r="H7" s="39">
        <f>SUM(H4:H6)</f>
        <v>1</v>
      </c>
      <c r="I7" s="39">
        <f>SUM(I4:I6)</f>
        <v>1</v>
      </c>
      <c r="J7" s="39">
        <f>SUM(J4:J6)</f>
        <v>1</v>
      </c>
      <c r="K7" s="39">
        <f>SUM(K4:K6)</f>
        <v>3.0000000000000004</v>
      </c>
      <c r="L7" s="39">
        <f>SUM(L4:L6)</f>
        <v>1.0000000000000002</v>
      </c>
      <c r="M7" s="25"/>
      <c r="N7" s="94"/>
      <c r="O7" s="58" t="s">
        <v>21</v>
      </c>
      <c r="P7" s="56" t="s">
        <v>81</v>
      </c>
      <c r="Q7" s="18"/>
      <c r="R7" s="11" t="s">
        <v>20</v>
      </c>
      <c r="S7" s="9">
        <v>0</v>
      </c>
      <c r="T7" s="9">
        <v>0.5</v>
      </c>
      <c r="U7" s="9">
        <v>0</v>
      </c>
      <c r="V7" s="19"/>
      <c r="W7" s="11" t="s">
        <v>20</v>
      </c>
      <c r="X7" s="1">
        <f>(S7*L4)+(T7*L5)+(U7*L6)</f>
        <v>0.10000000000000002</v>
      </c>
      <c r="Y7" s="176"/>
      <c r="Z7" s="16" t="s">
        <v>36</v>
      </c>
      <c r="AA7" s="16" t="s">
        <v>44</v>
      </c>
      <c r="AB7" s="16">
        <v>1</v>
      </c>
      <c r="AC7" s="16">
        <f>AB7*AB5</f>
        <v>0.5</v>
      </c>
      <c r="AD7" s="4"/>
      <c r="AE7" s="11" t="s">
        <v>20</v>
      </c>
      <c r="AF7" s="28">
        <v>0</v>
      </c>
      <c r="AG7" s="28">
        <v>0</v>
      </c>
      <c r="AH7" s="28">
        <v>1</v>
      </c>
      <c r="AI7" s="28">
        <v>0</v>
      </c>
      <c r="AJ7" s="28">
        <v>0</v>
      </c>
      <c r="AK7" s="4"/>
      <c r="AL7" s="11" t="s">
        <v>20</v>
      </c>
      <c r="AM7" s="1">
        <f>(AF7*AC6)+(AG7*AC7)+(AH7*AC8)+(AI7*AC10)+(AJ7*AC11)</f>
        <v>0.5</v>
      </c>
      <c r="AN7" s="176"/>
      <c r="AO7" s="16" t="s">
        <v>58</v>
      </c>
      <c r="AP7" s="16" t="s">
        <v>44</v>
      </c>
      <c r="AQ7" s="16">
        <v>1</v>
      </c>
      <c r="AR7" s="16">
        <f>AQ7*AQ5</f>
        <v>0.5</v>
      </c>
      <c r="AS7" s="4"/>
      <c r="AT7" s="11" t="s">
        <v>20</v>
      </c>
      <c r="AU7" s="1">
        <f>AR9</f>
        <v>0.33333333333333331</v>
      </c>
      <c r="AV7" s="36"/>
      <c r="AW7" s="42" t="s">
        <v>17</v>
      </c>
      <c r="AX7" s="42">
        <f>X5+AM5+AU5</f>
        <v>0.16666666666666685</v>
      </c>
      <c r="AY7" s="50"/>
    </row>
    <row r="8" spans="1:51" ht="45">
      <c r="A8" s="258"/>
      <c r="B8" s="54"/>
      <c r="C8" s="54"/>
      <c r="D8" s="54"/>
      <c r="E8" s="54"/>
      <c r="F8" s="54"/>
      <c r="G8" s="54"/>
      <c r="H8" s="54"/>
      <c r="I8" s="54"/>
      <c r="J8" s="54"/>
      <c r="M8" s="47"/>
      <c r="N8" s="94"/>
      <c r="O8" s="58" t="s">
        <v>23</v>
      </c>
      <c r="P8" s="56" t="s">
        <v>83</v>
      </c>
      <c r="Q8" s="4"/>
      <c r="R8" s="11" t="s">
        <v>21</v>
      </c>
      <c r="S8" s="9">
        <v>0</v>
      </c>
      <c r="T8" s="9">
        <v>-0.5</v>
      </c>
      <c r="U8" s="9">
        <v>0</v>
      </c>
      <c r="V8" s="19"/>
      <c r="W8" s="11" t="s">
        <v>21</v>
      </c>
      <c r="X8" s="1">
        <f>(S8*L4)+(T8*L5)+(U8*L6)</f>
        <v>-0.10000000000000002</v>
      </c>
      <c r="Y8" s="176"/>
      <c r="Z8" s="16" t="s">
        <v>37</v>
      </c>
      <c r="AA8" s="16" t="s">
        <v>44</v>
      </c>
      <c r="AB8" s="16">
        <v>1</v>
      </c>
      <c r="AC8" s="16">
        <f>AB8*AB5</f>
        <v>0.5</v>
      </c>
      <c r="AD8" s="4"/>
      <c r="AE8" s="11" t="s">
        <v>21</v>
      </c>
      <c r="AF8" s="28">
        <v>0</v>
      </c>
      <c r="AG8" s="28">
        <v>0</v>
      </c>
      <c r="AH8" s="28">
        <v>-1</v>
      </c>
      <c r="AI8" s="28">
        <v>0</v>
      </c>
      <c r="AJ8" s="28">
        <v>0</v>
      </c>
      <c r="AK8" s="4"/>
      <c r="AL8" s="11" t="s">
        <v>21</v>
      </c>
      <c r="AM8" s="1">
        <f>(AF8*AC6)+(AG8*AC7)+(AH8*AC8)+(AI8*AC10)+(AJ8*AC11)</f>
        <v>-0.5</v>
      </c>
      <c r="AN8" s="176"/>
      <c r="AO8" s="15" t="s">
        <v>30</v>
      </c>
      <c r="AP8" s="15">
        <v>2</v>
      </c>
      <c r="AQ8" s="15">
        <f>1/(1+AP8)</f>
        <v>0.33333333333333331</v>
      </c>
      <c r="AR8" s="15"/>
      <c r="AS8" s="4"/>
      <c r="AT8" s="11" t="s">
        <v>21</v>
      </c>
      <c r="AU8" s="1">
        <f>AR10</f>
        <v>0.33333333333333331</v>
      </c>
      <c r="AV8" s="36"/>
      <c r="AW8" s="42" t="s">
        <v>18</v>
      </c>
      <c r="AX8" s="42">
        <f>X6+AM6++AU6</f>
        <v>1.2333333333333334</v>
      </c>
      <c r="AY8" s="50"/>
    </row>
    <row r="9" spans="1:51" ht="30">
      <c r="A9" s="258"/>
      <c r="B9" s="108" t="s">
        <v>6</v>
      </c>
      <c r="C9" s="35">
        <v>3</v>
      </c>
      <c r="D9" s="4"/>
      <c r="E9" s="4"/>
      <c r="F9" s="4"/>
      <c r="G9" s="4"/>
      <c r="H9" s="4"/>
      <c r="I9" s="4"/>
      <c r="J9" s="4"/>
      <c r="M9" s="4"/>
      <c r="N9" s="94"/>
      <c r="O9" s="58" t="s">
        <v>24</v>
      </c>
      <c r="P9" s="56" t="s">
        <v>84</v>
      </c>
      <c r="Q9" s="4"/>
      <c r="R9" s="11" t="s">
        <v>23</v>
      </c>
      <c r="S9" s="9">
        <v>1</v>
      </c>
      <c r="T9" s="9">
        <v>0</v>
      </c>
      <c r="U9" s="9">
        <v>-0.5</v>
      </c>
      <c r="V9" s="19"/>
      <c r="W9" s="11" t="s">
        <v>23</v>
      </c>
      <c r="X9" s="1">
        <f>(S9*L4)+(T9*L5)+(U9*L6)</f>
        <v>0.50000000000000011</v>
      </c>
      <c r="Y9" s="176"/>
      <c r="Z9" s="31" t="s">
        <v>96</v>
      </c>
      <c r="AA9" s="31">
        <v>2</v>
      </c>
      <c r="AB9" s="31">
        <f>1/(1+AA9)</f>
        <v>0.33333333333333331</v>
      </c>
      <c r="AC9" s="31"/>
      <c r="AD9" s="4"/>
      <c r="AE9" s="11" t="s">
        <v>23</v>
      </c>
      <c r="AF9" s="28">
        <v>0</v>
      </c>
      <c r="AG9" s="28">
        <v>0</v>
      </c>
      <c r="AH9" s="28">
        <v>0</v>
      </c>
      <c r="AI9" s="28">
        <v>-1</v>
      </c>
      <c r="AJ9" s="28">
        <v>0</v>
      </c>
      <c r="AK9" s="4"/>
      <c r="AL9" s="11" t="s">
        <v>23</v>
      </c>
      <c r="AM9" s="1">
        <f>(AC6*AF9)+(AG9*AC7)+(AC8*AH9)+(AI9*AC10)+(AC11*AJ9)</f>
        <v>-0.33333333333333331</v>
      </c>
      <c r="AN9" s="176"/>
      <c r="AO9" s="16" t="s">
        <v>59</v>
      </c>
      <c r="AP9" s="16" t="s">
        <v>44</v>
      </c>
      <c r="AQ9" s="16">
        <v>1</v>
      </c>
      <c r="AR9" s="16">
        <f>AQ9*AQ8</f>
        <v>0.33333333333333331</v>
      </c>
      <c r="AS9" s="4"/>
      <c r="AT9" s="11" t="s">
        <v>23</v>
      </c>
      <c r="AU9" s="1">
        <f>AR12</f>
        <v>0.25</v>
      </c>
      <c r="AV9" s="36"/>
      <c r="AW9" s="41" t="s">
        <v>19</v>
      </c>
      <c r="AX9" s="41">
        <v>0</v>
      </c>
      <c r="AY9" s="50"/>
    </row>
    <row r="10" spans="1:51">
      <c r="A10" s="258"/>
      <c r="B10" s="53"/>
      <c r="C10" s="53"/>
      <c r="D10" s="53"/>
      <c r="E10" s="53"/>
      <c r="F10" s="53"/>
      <c r="G10" s="53"/>
      <c r="H10" s="53"/>
      <c r="I10" s="53"/>
      <c r="J10" s="53"/>
      <c r="M10" s="26"/>
      <c r="N10" s="94"/>
      <c r="O10" s="4"/>
      <c r="P10" s="4"/>
      <c r="Q10" s="4"/>
      <c r="R10" s="11" t="s">
        <v>24</v>
      </c>
      <c r="S10" s="9">
        <v>-0.5</v>
      </c>
      <c r="T10" s="9">
        <v>0</v>
      </c>
      <c r="U10" s="9">
        <v>1</v>
      </c>
      <c r="V10" s="19"/>
      <c r="W10" s="11" t="s">
        <v>24</v>
      </c>
      <c r="X10" s="1">
        <f>(S10*L4)+(T10*67)+(U10*L6)</f>
        <v>-0.1</v>
      </c>
      <c r="Y10" s="176"/>
      <c r="Z10" s="16" t="s">
        <v>97</v>
      </c>
      <c r="AA10" s="16" t="s">
        <v>44</v>
      </c>
      <c r="AB10" s="16">
        <v>1</v>
      </c>
      <c r="AC10" s="16">
        <f>AB10*AB9</f>
        <v>0.33333333333333331</v>
      </c>
      <c r="AD10" s="4"/>
      <c r="AE10" s="11" t="s">
        <v>24</v>
      </c>
      <c r="AF10" s="28">
        <v>0</v>
      </c>
      <c r="AG10" s="28">
        <v>0</v>
      </c>
      <c r="AH10" s="28">
        <v>0</v>
      </c>
      <c r="AI10" s="28">
        <v>1</v>
      </c>
      <c r="AJ10" s="28">
        <v>0</v>
      </c>
      <c r="AK10" s="4"/>
      <c r="AL10" s="11" t="s">
        <v>24</v>
      </c>
      <c r="AM10" s="1">
        <f>(AC6*AF10)+(AC7*AG10)+(AC8*AH10)+(AI10*AC10)+(AC11*AJ10)</f>
        <v>0.33333333333333331</v>
      </c>
      <c r="AN10" s="176"/>
      <c r="AO10" s="16" t="s">
        <v>60</v>
      </c>
      <c r="AP10" s="16" t="s">
        <v>44</v>
      </c>
      <c r="AQ10" s="16">
        <v>1</v>
      </c>
      <c r="AR10" s="16">
        <f>AQ10*AQ8</f>
        <v>0.33333333333333331</v>
      </c>
      <c r="AS10" s="4"/>
      <c r="AT10" s="11" t="s">
        <v>24</v>
      </c>
      <c r="AU10" s="1">
        <f>AR13</f>
        <v>0.25</v>
      </c>
      <c r="AV10" s="36"/>
      <c r="AW10" s="42" t="s">
        <v>20</v>
      </c>
      <c r="AX10" s="42">
        <f>X7+AM7+AU7</f>
        <v>0.93333333333333335</v>
      </c>
      <c r="AY10" s="50"/>
    </row>
    <row r="11" spans="1:51">
      <c r="A11" s="258"/>
      <c r="B11" s="183" t="s">
        <v>14</v>
      </c>
      <c r="C11" s="183"/>
      <c r="D11" s="4"/>
      <c r="E11" s="35" t="s">
        <v>38</v>
      </c>
      <c r="F11" s="35" t="s">
        <v>39</v>
      </c>
      <c r="G11" s="35" t="s">
        <v>40</v>
      </c>
      <c r="H11" s="10" t="s">
        <v>41</v>
      </c>
      <c r="I11" s="10" t="s">
        <v>42</v>
      </c>
      <c r="J11" s="4"/>
      <c r="M11" s="4"/>
      <c r="N11" s="94"/>
      <c r="O11" s="156" t="s">
        <v>112</v>
      </c>
      <c r="P11" s="157"/>
      <c r="Q11" s="4"/>
      <c r="R11" s="33"/>
      <c r="S11" s="25"/>
      <c r="T11" s="25"/>
      <c r="U11" s="25"/>
      <c r="V11" s="30"/>
      <c r="W11" s="29"/>
      <c r="X11" s="29"/>
      <c r="Y11" s="176"/>
      <c r="Z11" s="16" t="s">
        <v>98</v>
      </c>
      <c r="AA11" s="16" t="s">
        <v>44</v>
      </c>
      <c r="AB11" s="16">
        <v>1</v>
      </c>
      <c r="AC11" s="16">
        <f>AB11*AB9</f>
        <v>0.33333333333333331</v>
      </c>
      <c r="AD11" s="4"/>
      <c r="AE11" s="29"/>
      <c r="AF11" s="25"/>
      <c r="AG11" s="25"/>
      <c r="AH11" s="25"/>
      <c r="AI11" s="25"/>
      <c r="AJ11" s="25"/>
      <c r="AK11" s="4"/>
      <c r="AL11" s="29"/>
      <c r="AM11" s="29"/>
      <c r="AN11" s="176"/>
      <c r="AO11" s="15" t="s">
        <v>31</v>
      </c>
      <c r="AP11" s="15">
        <v>3</v>
      </c>
      <c r="AQ11" s="15">
        <f>1/(1+AP11)</f>
        <v>0.25</v>
      </c>
      <c r="AR11" s="15"/>
      <c r="AS11" s="4"/>
      <c r="AT11" s="29"/>
      <c r="AU11" s="29"/>
      <c r="AV11" s="46"/>
      <c r="AW11" s="42" t="s">
        <v>21</v>
      </c>
      <c r="AX11" s="42">
        <f>X8+AM8+AU8</f>
        <v>-0.26666666666666666</v>
      </c>
      <c r="AY11" s="50"/>
    </row>
    <row r="12" spans="1:51" ht="30">
      <c r="A12" s="258"/>
      <c r="B12" s="108" t="s">
        <v>7</v>
      </c>
      <c r="C12" s="76">
        <f>SUM(L4*C7,L5*D7,L6*E7)</f>
        <v>3</v>
      </c>
      <c r="D12" s="4"/>
      <c r="E12" s="35">
        <v>1</v>
      </c>
      <c r="F12" s="35">
        <v>3</v>
      </c>
      <c r="G12" s="35">
        <v>5</v>
      </c>
      <c r="H12" s="35">
        <v>7</v>
      </c>
      <c r="I12" s="35">
        <v>9</v>
      </c>
      <c r="J12" s="4"/>
      <c r="M12" s="4"/>
      <c r="N12" s="94"/>
      <c r="O12" s="57" t="s">
        <v>99</v>
      </c>
      <c r="P12" s="56" t="s">
        <v>102</v>
      </c>
      <c r="Q12" s="4"/>
      <c r="R12" s="33"/>
      <c r="S12" s="25"/>
      <c r="T12" s="25"/>
      <c r="U12" s="25"/>
      <c r="V12" s="30"/>
      <c r="W12" s="29"/>
      <c r="X12" s="29"/>
      <c r="Y12" s="176"/>
      <c r="Z12" s="30"/>
      <c r="AA12" s="30"/>
      <c r="AB12" s="30"/>
      <c r="AC12" s="30"/>
      <c r="AD12" s="4"/>
      <c r="AE12" s="29"/>
      <c r="AF12" s="25"/>
      <c r="AG12" s="25"/>
      <c r="AH12" s="25"/>
      <c r="AI12" s="25"/>
      <c r="AJ12" s="25"/>
      <c r="AK12" s="4"/>
      <c r="AL12" s="156" t="s">
        <v>115</v>
      </c>
      <c r="AM12" s="157"/>
      <c r="AN12" s="176"/>
      <c r="AO12" s="16" t="s">
        <v>61</v>
      </c>
      <c r="AP12" s="16" t="s">
        <v>44</v>
      </c>
      <c r="AQ12" s="16">
        <v>1</v>
      </c>
      <c r="AR12" s="16">
        <f>AQ12*AQ11</f>
        <v>0.25</v>
      </c>
      <c r="AS12" s="4"/>
      <c r="AT12" s="29"/>
      <c r="AU12" s="29"/>
      <c r="AV12" s="46"/>
      <c r="AW12" s="41" t="s">
        <v>22</v>
      </c>
      <c r="AX12" s="41">
        <v>0</v>
      </c>
      <c r="AY12" s="50"/>
    </row>
    <row r="13" spans="1:51" ht="30">
      <c r="A13" s="258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26"/>
      <c r="N13" s="94"/>
      <c r="O13" s="57" t="s">
        <v>100</v>
      </c>
      <c r="P13" s="56" t="s">
        <v>103</v>
      </c>
      <c r="Q13" s="4"/>
      <c r="R13" s="4"/>
      <c r="S13" s="18"/>
      <c r="T13" s="18"/>
      <c r="U13" s="18"/>
      <c r="V13" s="19"/>
      <c r="W13" s="4"/>
      <c r="X13" s="4"/>
      <c r="Y13" s="176"/>
      <c r="Z13" s="30"/>
      <c r="AA13" s="30"/>
      <c r="AB13" s="30"/>
      <c r="AC13" s="30"/>
      <c r="AD13" s="4"/>
      <c r="AE13" s="29"/>
      <c r="AF13" s="25"/>
      <c r="AG13" s="25"/>
      <c r="AH13" s="25"/>
      <c r="AI13" s="25"/>
      <c r="AJ13" s="25"/>
      <c r="AK13" s="4"/>
      <c r="AL13" s="58" t="s">
        <v>34</v>
      </c>
      <c r="AM13" s="56" t="s">
        <v>87</v>
      </c>
      <c r="AN13" s="176"/>
      <c r="AO13" s="16" t="s">
        <v>62</v>
      </c>
      <c r="AP13" s="16" t="s">
        <v>44</v>
      </c>
      <c r="AQ13" s="16">
        <v>1</v>
      </c>
      <c r="AR13" s="16">
        <f>AQ13*AQ11</f>
        <v>0.25</v>
      </c>
      <c r="AS13" s="4"/>
      <c r="AT13" s="29"/>
      <c r="AU13" s="29"/>
      <c r="AV13" s="46"/>
      <c r="AW13" s="42" t="s">
        <v>23</v>
      </c>
      <c r="AX13" s="42">
        <f>X9+AM9+AU9</f>
        <v>0.4166666666666668</v>
      </c>
      <c r="AY13" s="50"/>
    </row>
    <row r="14" spans="1:51" ht="30">
      <c r="A14" s="258"/>
      <c r="B14" s="185" t="s">
        <v>11</v>
      </c>
      <c r="C14" s="186"/>
      <c r="D14" s="6" t="s">
        <v>12</v>
      </c>
      <c r="E14" s="6">
        <v>1</v>
      </c>
      <c r="F14" s="6">
        <v>2</v>
      </c>
      <c r="G14" s="6">
        <v>3</v>
      </c>
      <c r="H14" s="6">
        <v>4</v>
      </c>
      <c r="I14" s="6">
        <v>5</v>
      </c>
      <c r="J14" s="6">
        <v>6</v>
      </c>
      <c r="K14" s="6">
        <v>7</v>
      </c>
      <c r="L14" s="6">
        <v>9</v>
      </c>
      <c r="M14" s="6">
        <v>10</v>
      </c>
      <c r="N14" s="94"/>
      <c r="O14" s="57" t="s">
        <v>101</v>
      </c>
      <c r="P14" s="56" t="s">
        <v>104</v>
      </c>
      <c r="Q14" s="4"/>
      <c r="R14" s="4"/>
      <c r="S14" s="18"/>
      <c r="T14" s="18"/>
      <c r="U14" s="18"/>
      <c r="V14" s="4"/>
      <c r="W14" s="4"/>
      <c r="X14" s="4"/>
      <c r="Y14" s="176"/>
      <c r="AB14" s="30"/>
      <c r="AC14" s="30"/>
      <c r="AD14" s="4"/>
      <c r="AE14" s="29"/>
      <c r="AF14" s="25"/>
      <c r="AG14" s="25"/>
      <c r="AH14" s="25"/>
      <c r="AI14" s="25"/>
      <c r="AJ14" s="25"/>
      <c r="AK14" s="4"/>
      <c r="AL14" s="109" t="s">
        <v>35</v>
      </c>
      <c r="AM14" s="84" t="s">
        <v>88</v>
      </c>
      <c r="AN14" s="176"/>
      <c r="AO14" s="19"/>
      <c r="AP14" s="19"/>
      <c r="AQ14" s="19"/>
      <c r="AR14" s="19"/>
      <c r="AS14" s="4"/>
      <c r="AT14" s="29"/>
      <c r="AU14" s="29"/>
      <c r="AV14" s="46"/>
      <c r="AW14" s="42" t="s">
        <v>24</v>
      </c>
      <c r="AX14" s="42">
        <f>X10+AM10+AU10</f>
        <v>0.48333333333333328</v>
      </c>
      <c r="AY14" s="50"/>
    </row>
    <row r="15" spans="1:51">
      <c r="A15" s="258"/>
      <c r="B15" s="187"/>
      <c r="C15" s="188"/>
      <c r="D15" s="6" t="s">
        <v>13</v>
      </c>
      <c r="E15" s="35">
        <v>0</v>
      </c>
      <c r="F15" s="35">
        <v>0</v>
      </c>
      <c r="G15" s="35">
        <v>0.57999999999999996</v>
      </c>
      <c r="H15" s="35">
        <v>0.9</v>
      </c>
      <c r="I15" s="35">
        <v>1.1200000000000001</v>
      </c>
      <c r="J15" s="35">
        <v>1.24</v>
      </c>
      <c r="K15" s="35">
        <v>1.32</v>
      </c>
      <c r="L15" s="35">
        <v>1.46</v>
      </c>
      <c r="M15" s="35">
        <v>1.49</v>
      </c>
      <c r="N15" s="94"/>
      <c r="Q15" s="4"/>
      <c r="R15" s="4"/>
      <c r="S15" s="18"/>
      <c r="T15" s="18"/>
      <c r="U15" s="18"/>
      <c r="V15" s="4"/>
      <c r="W15" s="4"/>
      <c r="X15" s="4"/>
      <c r="Y15" s="176"/>
      <c r="AB15" s="30"/>
      <c r="AC15" s="30"/>
      <c r="AD15" s="4"/>
      <c r="AE15" s="29"/>
      <c r="AF15" s="25"/>
      <c r="AG15" s="25"/>
      <c r="AH15" s="25"/>
      <c r="AI15" s="25"/>
      <c r="AJ15" s="25"/>
      <c r="AK15" s="4"/>
      <c r="AL15" s="109" t="s">
        <v>36</v>
      </c>
      <c r="AM15" s="84" t="s">
        <v>89</v>
      </c>
      <c r="AN15" s="176"/>
      <c r="AO15" s="30"/>
      <c r="AP15" s="30"/>
      <c r="AQ15" s="30"/>
      <c r="AR15" s="30"/>
      <c r="AS15" s="4"/>
      <c r="AT15" s="29"/>
      <c r="AU15" s="29"/>
      <c r="AV15" s="46"/>
      <c r="AW15" s="41" t="s">
        <v>25</v>
      </c>
      <c r="AX15" s="41">
        <v>0</v>
      </c>
      <c r="AY15" s="50"/>
    </row>
    <row r="16" spans="1:51">
      <c r="A16" s="258"/>
      <c r="B16" s="189" t="s">
        <v>9</v>
      </c>
      <c r="C16" s="190"/>
      <c r="D16" s="7">
        <v>0.57999999999999996</v>
      </c>
      <c r="E16" s="191"/>
      <c r="F16" s="192"/>
      <c r="G16" s="192"/>
      <c r="H16" s="192"/>
      <c r="I16" s="192"/>
      <c r="J16" s="192"/>
      <c r="K16" s="48"/>
      <c r="L16" s="48"/>
      <c r="M16" s="48"/>
      <c r="N16" s="94"/>
      <c r="Q16" s="4"/>
      <c r="R16" s="4"/>
      <c r="S16" s="18"/>
      <c r="T16" s="18"/>
      <c r="U16" s="18"/>
      <c r="V16" s="4"/>
      <c r="W16" s="4"/>
      <c r="X16" s="4"/>
      <c r="Y16" s="17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109" t="s">
        <v>37</v>
      </c>
      <c r="AM16" s="84" t="s">
        <v>90</v>
      </c>
      <c r="AN16" s="176"/>
      <c r="AO16" s="156" t="s">
        <v>113</v>
      </c>
      <c r="AP16" s="157"/>
      <c r="AQ16" s="4"/>
      <c r="AR16" s="4"/>
      <c r="AS16" s="4"/>
      <c r="AT16" s="4"/>
      <c r="AU16" s="4"/>
      <c r="AV16" s="46"/>
      <c r="AW16" s="4"/>
      <c r="AX16" s="4"/>
      <c r="AY16" s="50"/>
    </row>
    <row r="17" spans="1:51" ht="30">
      <c r="A17" s="258"/>
      <c r="B17" s="52"/>
      <c r="C17" s="52"/>
      <c r="D17" s="52"/>
      <c r="E17" s="52"/>
      <c r="H17" s="52"/>
      <c r="I17" s="52"/>
      <c r="J17" s="52"/>
      <c r="K17" s="52"/>
      <c r="L17" s="52"/>
      <c r="M17" s="47"/>
      <c r="N17" s="94"/>
      <c r="Q17" s="4"/>
      <c r="R17" s="4"/>
      <c r="S17" s="18"/>
      <c r="T17" s="18"/>
      <c r="U17" s="18"/>
      <c r="V17" s="4"/>
      <c r="W17" s="4"/>
      <c r="X17" s="4"/>
      <c r="Y17" s="176"/>
      <c r="Z17" s="4"/>
      <c r="AC17" s="4"/>
      <c r="AD17" s="4"/>
      <c r="AE17" s="4"/>
      <c r="AF17" s="4"/>
      <c r="AG17" s="4"/>
      <c r="AH17" s="4"/>
      <c r="AI17" s="4"/>
      <c r="AJ17" s="4"/>
      <c r="AK17" s="4"/>
      <c r="AL17" s="58" t="s">
        <v>96</v>
      </c>
      <c r="AM17" s="56" t="s">
        <v>91</v>
      </c>
      <c r="AN17" s="176"/>
      <c r="AO17" s="44" t="s">
        <v>29</v>
      </c>
      <c r="AP17" s="44" t="s">
        <v>76</v>
      </c>
      <c r="AQ17" s="4"/>
      <c r="AR17" s="4"/>
      <c r="AS17" s="4"/>
      <c r="AT17" s="4"/>
      <c r="AU17" s="4"/>
      <c r="AV17" s="46"/>
      <c r="AW17" s="4"/>
      <c r="AX17" s="4"/>
      <c r="AY17" s="50"/>
    </row>
    <row r="18" spans="1:51" ht="30">
      <c r="A18" s="258"/>
      <c r="B18" s="161" t="s">
        <v>15</v>
      </c>
      <c r="C18" s="161"/>
      <c r="D18" s="161"/>
      <c r="E18" s="4"/>
      <c r="H18" s="4"/>
      <c r="I18" s="4"/>
      <c r="J18" s="4"/>
      <c r="K18" s="4"/>
      <c r="L18" s="4"/>
      <c r="M18" s="4"/>
      <c r="N18" s="94"/>
      <c r="Q18" s="4"/>
      <c r="R18" s="4"/>
      <c r="S18" s="18"/>
      <c r="T18" s="18"/>
      <c r="U18" s="18"/>
      <c r="V18" s="4"/>
      <c r="W18" s="4"/>
      <c r="X18" s="4"/>
      <c r="Y18" s="176"/>
      <c r="Z18" s="227" t="s">
        <v>182</v>
      </c>
      <c r="AA18" s="228"/>
      <c r="AC18" s="4"/>
      <c r="AD18" s="4"/>
      <c r="AE18" s="4"/>
      <c r="AF18" s="4"/>
      <c r="AG18" s="4"/>
      <c r="AH18" s="4"/>
      <c r="AI18" s="4"/>
      <c r="AJ18" s="4"/>
      <c r="AK18" s="4"/>
      <c r="AL18" s="109" t="s">
        <v>97</v>
      </c>
      <c r="AM18" s="84" t="s">
        <v>92</v>
      </c>
      <c r="AN18" s="176"/>
      <c r="AO18" s="44" t="s">
        <v>30</v>
      </c>
      <c r="AP18" s="44" t="s">
        <v>79</v>
      </c>
      <c r="AQ18" s="4"/>
      <c r="AR18" s="4"/>
      <c r="AS18" s="4"/>
      <c r="AT18" s="4"/>
      <c r="AU18" s="4"/>
      <c r="AV18" s="46"/>
      <c r="AW18" s="4"/>
      <c r="AX18" s="4"/>
      <c r="AY18" s="50"/>
    </row>
    <row r="19" spans="1:51" ht="30">
      <c r="A19" s="258"/>
      <c r="B19" s="5" t="s">
        <v>10</v>
      </c>
      <c r="C19" s="8">
        <f>(C12-3)/3</f>
        <v>0</v>
      </c>
      <c r="D19" s="77">
        <f>C19*100</f>
        <v>0</v>
      </c>
      <c r="E19" s="4"/>
      <c r="H19" s="4"/>
      <c r="I19" s="4"/>
      <c r="J19" s="4"/>
      <c r="K19" s="4"/>
      <c r="L19" s="4"/>
      <c r="M19" s="4"/>
      <c r="N19" s="94"/>
      <c r="Q19" s="4"/>
      <c r="R19" s="4"/>
      <c r="S19" s="18"/>
      <c r="T19" s="18"/>
      <c r="U19" s="18"/>
      <c r="V19" s="4"/>
      <c r="W19" s="4"/>
      <c r="X19" s="4"/>
      <c r="Y19" s="176"/>
      <c r="Z19" s="225" t="s">
        <v>208</v>
      </c>
      <c r="AA19" s="226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109" t="s">
        <v>98</v>
      </c>
      <c r="AM19" s="84" t="s">
        <v>93</v>
      </c>
      <c r="AN19" s="176"/>
      <c r="AO19" s="44" t="s">
        <v>31</v>
      </c>
      <c r="AP19" s="44" t="s">
        <v>82</v>
      </c>
      <c r="AQ19" s="4"/>
      <c r="AR19" s="4"/>
      <c r="AS19" s="4"/>
      <c r="AT19" s="4"/>
      <c r="AU19" s="4"/>
      <c r="AV19" s="46"/>
      <c r="AW19" s="4"/>
      <c r="AX19" s="4"/>
      <c r="AY19" s="50"/>
    </row>
    <row r="20" spans="1:51">
      <c r="A20" s="259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06"/>
      <c r="N20" s="49"/>
      <c r="O20" s="106"/>
      <c r="P20" s="106"/>
      <c r="Q20" s="106"/>
      <c r="R20" s="106"/>
      <c r="S20" s="79"/>
      <c r="T20" s="79"/>
      <c r="U20" s="79"/>
      <c r="V20" s="106"/>
      <c r="W20" s="106"/>
      <c r="X20" s="106"/>
      <c r="Y20" s="177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51"/>
    </row>
    <row r="22" spans="1:51" ht="20">
      <c r="A22" s="257"/>
      <c r="B22" s="168" t="s">
        <v>140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9"/>
    </row>
    <row r="23" spans="1:51" ht="20">
      <c r="A23" s="258"/>
      <c r="B23" s="35" t="s">
        <v>0</v>
      </c>
      <c r="C23" s="35" t="s">
        <v>1</v>
      </c>
      <c r="D23" s="35" t="s">
        <v>2</v>
      </c>
      <c r="E23" s="35" t="s">
        <v>3</v>
      </c>
      <c r="F23" s="170" t="s">
        <v>8</v>
      </c>
      <c r="G23" s="35" t="s">
        <v>0</v>
      </c>
      <c r="H23" s="35" t="s">
        <v>1</v>
      </c>
      <c r="I23" s="35" t="s">
        <v>2</v>
      </c>
      <c r="J23" s="35" t="s">
        <v>3</v>
      </c>
      <c r="K23" s="35" t="s">
        <v>4</v>
      </c>
      <c r="L23" s="10" t="s">
        <v>5</v>
      </c>
      <c r="M23" s="23"/>
      <c r="N23" s="94"/>
      <c r="O23" s="156" t="s">
        <v>114</v>
      </c>
      <c r="P23" s="157"/>
      <c r="Q23" s="3"/>
      <c r="R23" s="171" t="s">
        <v>46</v>
      </c>
      <c r="S23" s="172"/>
      <c r="T23" s="172"/>
      <c r="U23" s="173"/>
      <c r="V23" s="3"/>
      <c r="W23" s="174" t="s">
        <v>52</v>
      </c>
      <c r="X23" s="175"/>
      <c r="Y23" s="176"/>
      <c r="Z23" s="178" t="s">
        <v>48</v>
      </c>
      <c r="AA23" s="179"/>
      <c r="AB23" s="179"/>
      <c r="AC23" s="180"/>
      <c r="AD23" s="3"/>
      <c r="AE23" s="178" t="s">
        <v>54</v>
      </c>
      <c r="AF23" s="179"/>
      <c r="AG23" s="179"/>
      <c r="AH23" s="179"/>
      <c r="AI23" s="179"/>
      <c r="AJ23" s="180"/>
      <c r="AK23" s="3"/>
      <c r="AL23" s="174" t="s">
        <v>55</v>
      </c>
      <c r="AM23" s="175"/>
      <c r="AN23" s="176"/>
      <c r="AO23" s="178" t="s">
        <v>49</v>
      </c>
      <c r="AP23" s="179"/>
      <c r="AQ23" s="179"/>
      <c r="AR23" s="180"/>
      <c r="AS23" s="4"/>
      <c r="AT23" s="174" t="s">
        <v>51</v>
      </c>
      <c r="AU23" s="175"/>
      <c r="AV23" s="36"/>
      <c r="AW23" s="174" t="s">
        <v>27</v>
      </c>
      <c r="AX23" s="175"/>
      <c r="AY23" s="50"/>
    </row>
    <row r="24" spans="1:51" ht="30">
      <c r="A24" s="258"/>
      <c r="B24" s="35" t="s">
        <v>1</v>
      </c>
      <c r="C24" s="2">
        <v>1</v>
      </c>
      <c r="D24" s="37">
        <v>5</v>
      </c>
      <c r="E24" s="37">
        <v>3</v>
      </c>
      <c r="F24" s="170"/>
      <c r="G24" s="35" t="s">
        <v>1</v>
      </c>
      <c r="H24" s="38">
        <f>C24/C27</f>
        <v>0.65217391304347827</v>
      </c>
      <c r="I24" s="37">
        <f>D24/D27</f>
        <v>0.55555555555555558</v>
      </c>
      <c r="J24" s="37">
        <f>E24/E27</f>
        <v>0.69230769230769218</v>
      </c>
      <c r="K24" s="37">
        <f>SUM(H24:J24)</f>
        <v>1.9000371609067259</v>
      </c>
      <c r="L24" s="2">
        <f>K24/C29</f>
        <v>0.63334572030224201</v>
      </c>
      <c r="M24" s="24"/>
      <c r="N24" s="94"/>
      <c r="O24" s="58" t="s">
        <v>17</v>
      </c>
      <c r="P24" s="56" t="s">
        <v>78</v>
      </c>
      <c r="Q24" s="18"/>
      <c r="R24" s="17" t="s">
        <v>26</v>
      </c>
      <c r="S24" s="35" t="s">
        <v>1</v>
      </c>
      <c r="T24" s="35" t="s">
        <v>2</v>
      </c>
      <c r="U24" s="35" t="s">
        <v>3</v>
      </c>
      <c r="V24" s="13"/>
      <c r="W24" s="32" t="s">
        <v>26</v>
      </c>
      <c r="X24" s="107" t="s">
        <v>53</v>
      </c>
      <c r="Y24" s="176"/>
      <c r="Z24" s="35" t="s">
        <v>32</v>
      </c>
      <c r="AA24" s="108" t="s">
        <v>47</v>
      </c>
      <c r="AB24" s="178" t="s">
        <v>43</v>
      </c>
      <c r="AC24" s="180"/>
      <c r="AD24" s="4"/>
      <c r="AE24" s="10" t="s">
        <v>26</v>
      </c>
      <c r="AF24" s="35" t="s">
        <v>35</v>
      </c>
      <c r="AG24" s="35" t="s">
        <v>36</v>
      </c>
      <c r="AH24" s="35" t="s">
        <v>37</v>
      </c>
      <c r="AI24" s="35" t="s">
        <v>97</v>
      </c>
      <c r="AJ24" s="35" t="s">
        <v>98</v>
      </c>
      <c r="AK24" s="4"/>
      <c r="AL24" s="10" t="s">
        <v>26</v>
      </c>
      <c r="AM24" s="107" t="s">
        <v>53</v>
      </c>
      <c r="AN24" s="176"/>
      <c r="AO24" s="10" t="s">
        <v>28</v>
      </c>
      <c r="AP24" s="10" t="s">
        <v>47</v>
      </c>
      <c r="AQ24" s="181" t="s">
        <v>43</v>
      </c>
      <c r="AR24" s="182"/>
      <c r="AS24" s="4"/>
      <c r="AT24" s="35" t="s">
        <v>26</v>
      </c>
      <c r="AU24" s="107" t="s">
        <v>53</v>
      </c>
      <c r="AV24" s="36"/>
      <c r="AW24" s="108" t="s">
        <v>26</v>
      </c>
      <c r="AX24" s="108" t="s">
        <v>50</v>
      </c>
      <c r="AY24" s="50"/>
    </row>
    <row r="25" spans="1:51">
      <c r="A25" s="258"/>
      <c r="B25" s="35" t="s">
        <v>2</v>
      </c>
      <c r="C25" s="37">
        <f>1/D24</f>
        <v>0.2</v>
      </c>
      <c r="D25" s="2">
        <v>1</v>
      </c>
      <c r="E25" s="37">
        <f>1/D26</f>
        <v>0.33333333333333331</v>
      </c>
      <c r="F25" s="170"/>
      <c r="G25" s="35" t="s">
        <v>2</v>
      </c>
      <c r="H25" s="37">
        <f>C25/C27</f>
        <v>0.13043478260869568</v>
      </c>
      <c r="I25" s="38">
        <f>D25/D27</f>
        <v>0.1111111111111111</v>
      </c>
      <c r="J25" s="37">
        <f>E25/E27</f>
        <v>7.6923076923076913E-2</v>
      </c>
      <c r="K25" s="37">
        <f>SUM(H25:J25)</f>
        <v>0.31846897064288371</v>
      </c>
      <c r="L25" s="2">
        <f>K25/C29</f>
        <v>0.1061563235476279</v>
      </c>
      <c r="M25" s="24"/>
      <c r="N25" s="94"/>
      <c r="O25" s="58" t="s">
        <v>18</v>
      </c>
      <c r="P25" s="56" t="s">
        <v>77</v>
      </c>
      <c r="Q25" s="18"/>
      <c r="R25" s="11" t="s">
        <v>17</v>
      </c>
      <c r="S25" s="9">
        <v>1</v>
      </c>
      <c r="T25" s="9">
        <v>-0.5</v>
      </c>
      <c r="U25" s="9">
        <v>0</v>
      </c>
      <c r="V25" s="3"/>
      <c r="W25" s="11" t="s">
        <v>17</v>
      </c>
      <c r="X25" s="1">
        <f>(S25*L24)+(T25*L25)+(U25*L26)</f>
        <v>0.58026755852842804</v>
      </c>
      <c r="Y25" s="176"/>
      <c r="Z25" s="15" t="s">
        <v>34</v>
      </c>
      <c r="AA25" s="15">
        <v>1</v>
      </c>
      <c r="AB25" s="15">
        <f>1/(1+AA25)</f>
        <v>0.5</v>
      </c>
      <c r="AC25" s="15"/>
      <c r="AD25" s="4"/>
      <c r="AE25" s="11" t="s">
        <v>17</v>
      </c>
      <c r="AF25" s="28">
        <v>0</v>
      </c>
      <c r="AG25" s="28">
        <v>0</v>
      </c>
      <c r="AH25" s="28">
        <v>-1</v>
      </c>
      <c r="AI25" s="28">
        <v>-1</v>
      </c>
      <c r="AJ25" s="28">
        <v>0</v>
      </c>
      <c r="AK25" s="4"/>
      <c r="AL25" s="11" t="s">
        <v>17</v>
      </c>
      <c r="AM25" s="1">
        <f>(AF25*AC26)+(AG25*AC27)+(AC28*AH25)+(AI25*AC30)+(AC31*AJ25)</f>
        <v>-0.83333333333333326</v>
      </c>
      <c r="AN25" s="176"/>
      <c r="AO25" s="15" t="s">
        <v>29</v>
      </c>
      <c r="AP25" s="15">
        <v>1</v>
      </c>
      <c r="AQ25" s="15">
        <f>1/(1+AP25)</f>
        <v>0.5</v>
      </c>
      <c r="AR25" s="15"/>
      <c r="AS25" s="4"/>
      <c r="AT25" s="11" t="s">
        <v>17</v>
      </c>
      <c r="AU25" s="1">
        <f>AR26</f>
        <v>0.5</v>
      </c>
      <c r="AV25" s="36"/>
      <c r="AW25" s="40" t="s">
        <v>63</v>
      </c>
      <c r="AX25" s="40">
        <v>0</v>
      </c>
      <c r="AY25" s="50"/>
    </row>
    <row r="26" spans="1:51" ht="30">
      <c r="A26" s="258"/>
      <c r="B26" s="35" t="s">
        <v>3</v>
      </c>
      <c r="C26" s="37">
        <f>1/E24</f>
        <v>0.33333333333333331</v>
      </c>
      <c r="D26" s="37">
        <v>3</v>
      </c>
      <c r="E26" s="2">
        <v>1</v>
      </c>
      <c r="F26" s="170"/>
      <c r="G26" s="35" t="s">
        <v>3</v>
      </c>
      <c r="H26" s="37">
        <f>C26/C27</f>
        <v>0.21739130434782608</v>
      </c>
      <c r="I26" s="37">
        <f>D26/D27</f>
        <v>0.33333333333333331</v>
      </c>
      <c r="J26" s="38">
        <f>E26/E27</f>
        <v>0.23076923076923073</v>
      </c>
      <c r="K26" s="37">
        <f>SUM(H26:J26)</f>
        <v>0.78149386845039015</v>
      </c>
      <c r="L26" s="2">
        <f>K26/C29</f>
        <v>0.26049795615013005</v>
      </c>
      <c r="M26" s="24"/>
      <c r="N26" s="94"/>
      <c r="O26" s="58" t="s">
        <v>20</v>
      </c>
      <c r="P26" s="56" t="s">
        <v>80</v>
      </c>
      <c r="Q26" s="18"/>
      <c r="R26" s="11" t="s">
        <v>18</v>
      </c>
      <c r="S26" s="9">
        <v>-0.5</v>
      </c>
      <c r="T26" s="9">
        <v>1</v>
      </c>
      <c r="U26" s="9">
        <v>0</v>
      </c>
      <c r="V26" s="19"/>
      <c r="W26" s="11" t="s">
        <v>18</v>
      </c>
      <c r="X26" s="1">
        <f>(S26*L24)+(T26*L25)+(U26*L26)</f>
        <v>-0.21051653660349312</v>
      </c>
      <c r="Y26" s="176"/>
      <c r="Z26" s="16" t="s">
        <v>35</v>
      </c>
      <c r="AA26" s="16" t="s">
        <v>44</v>
      </c>
      <c r="AB26" s="16">
        <v>1</v>
      </c>
      <c r="AC26" s="16">
        <f>AB26*AB25</f>
        <v>0.5</v>
      </c>
      <c r="AD26" s="4"/>
      <c r="AE26" s="11" t="s">
        <v>18</v>
      </c>
      <c r="AF26" s="28">
        <v>0</v>
      </c>
      <c r="AG26" s="28">
        <v>0</v>
      </c>
      <c r="AH26" s="28">
        <v>1</v>
      </c>
      <c r="AI26" s="28">
        <v>1</v>
      </c>
      <c r="AJ26" s="28">
        <v>0</v>
      </c>
      <c r="AK26" s="4"/>
      <c r="AL26" s="11" t="s">
        <v>18</v>
      </c>
      <c r="AM26" s="1">
        <f>(AF26*AC26)+(AG26*AC27)+(AC28*AH26)+(AI26*AC30)+(AC31*AJ26)</f>
        <v>0.83333333333333326</v>
      </c>
      <c r="AN26" s="176"/>
      <c r="AO26" s="16" t="s">
        <v>45</v>
      </c>
      <c r="AP26" s="16" t="s">
        <v>44</v>
      </c>
      <c r="AQ26" s="16">
        <v>1</v>
      </c>
      <c r="AR26" s="16">
        <f>AQ26*AQ25</f>
        <v>0.5</v>
      </c>
      <c r="AS26" s="4"/>
      <c r="AT26" s="11" t="s">
        <v>18</v>
      </c>
      <c r="AU26" s="1">
        <f>AR27</f>
        <v>0.5</v>
      </c>
      <c r="AV26" s="36"/>
      <c r="AW26" s="40" t="s">
        <v>16</v>
      </c>
      <c r="AX26" s="41">
        <v>0</v>
      </c>
      <c r="AY26" s="50"/>
    </row>
    <row r="27" spans="1:51">
      <c r="A27" s="258"/>
      <c r="B27" s="107" t="s">
        <v>4</v>
      </c>
      <c r="C27" s="39">
        <f>SUM(C24:C26)</f>
        <v>1.5333333333333332</v>
      </c>
      <c r="D27" s="39">
        <f>SUM(D24:D26)</f>
        <v>9</v>
      </c>
      <c r="E27" s="39">
        <f>SUM(E24:E26)</f>
        <v>4.3333333333333339</v>
      </c>
      <c r="F27" s="170"/>
      <c r="G27" s="107" t="s">
        <v>4</v>
      </c>
      <c r="H27" s="39">
        <f>SUM(H24:H26)</f>
        <v>1</v>
      </c>
      <c r="I27" s="39">
        <f>SUM(I24:I26)</f>
        <v>1</v>
      </c>
      <c r="J27" s="39">
        <f>SUM(J24:J26)</f>
        <v>0.99999999999999978</v>
      </c>
      <c r="K27" s="39">
        <f>SUM(K24:K26)</f>
        <v>2.9999999999999996</v>
      </c>
      <c r="L27" s="39">
        <f>SUM(L24:L26)</f>
        <v>1</v>
      </c>
      <c r="M27" s="25"/>
      <c r="N27" s="94"/>
      <c r="O27" s="58" t="s">
        <v>21</v>
      </c>
      <c r="P27" s="56" t="s">
        <v>81</v>
      </c>
      <c r="Q27" s="18"/>
      <c r="R27" s="11" t="s">
        <v>20</v>
      </c>
      <c r="S27" s="9">
        <v>0</v>
      </c>
      <c r="T27" s="9">
        <v>0.5</v>
      </c>
      <c r="U27" s="9">
        <v>0</v>
      </c>
      <c r="V27" s="19"/>
      <c r="W27" s="11" t="s">
        <v>20</v>
      </c>
      <c r="X27" s="1">
        <f>(S27*L24)+(T27*L25)+(U27*L26)</f>
        <v>5.3078161773813949E-2</v>
      </c>
      <c r="Y27" s="176"/>
      <c r="Z27" s="16" t="s">
        <v>36</v>
      </c>
      <c r="AA27" s="16" t="s">
        <v>44</v>
      </c>
      <c r="AB27" s="16">
        <v>1</v>
      </c>
      <c r="AC27" s="16">
        <f>AB27*AB25</f>
        <v>0.5</v>
      </c>
      <c r="AD27" s="4"/>
      <c r="AE27" s="11" t="s">
        <v>20</v>
      </c>
      <c r="AF27" s="28">
        <v>0</v>
      </c>
      <c r="AG27" s="28">
        <v>0</v>
      </c>
      <c r="AH27" s="28">
        <v>1</v>
      </c>
      <c r="AI27" s="28">
        <v>0</v>
      </c>
      <c r="AJ27" s="28">
        <v>0</v>
      </c>
      <c r="AK27" s="4"/>
      <c r="AL27" s="11" t="s">
        <v>20</v>
      </c>
      <c r="AM27" s="1">
        <f>(AF27*AC26)+(AG27*AC27)+(AH27*AC28)+(AI27*AC30)+(AJ27*AC31)</f>
        <v>0.5</v>
      </c>
      <c r="AN27" s="176"/>
      <c r="AO27" s="16" t="s">
        <v>58</v>
      </c>
      <c r="AP27" s="16" t="s">
        <v>44</v>
      </c>
      <c r="AQ27" s="16">
        <v>1</v>
      </c>
      <c r="AR27" s="16">
        <f>AQ27*AQ25</f>
        <v>0.5</v>
      </c>
      <c r="AS27" s="4"/>
      <c r="AT27" s="11" t="s">
        <v>20</v>
      </c>
      <c r="AU27" s="1">
        <f>AR29</f>
        <v>0.33333333333333331</v>
      </c>
      <c r="AV27" s="36"/>
      <c r="AW27" s="42" t="s">
        <v>17</v>
      </c>
      <c r="AX27" s="42">
        <f>X25+AM25+AU25</f>
        <v>0.24693422519509478</v>
      </c>
      <c r="AY27" s="50"/>
    </row>
    <row r="28" spans="1:51" ht="45">
      <c r="A28" s="258"/>
      <c r="B28" s="54"/>
      <c r="C28" s="54"/>
      <c r="D28" s="54"/>
      <c r="E28" s="54"/>
      <c r="F28" s="54"/>
      <c r="G28" s="54"/>
      <c r="H28" s="54"/>
      <c r="I28" s="54"/>
      <c r="J28" s="54"/>
      <c r="M28" s="47"/>
      <c r="N28" s="94"/>
      <c r="O28" s="58" t="s">
        <v>23</v>
      </c>
      <c r="P28" s="56" t="s">
        <v>83</v>
      </c>
      <c r="Q28" s="4"/>
      <c r="R28" s="11" t="s">
        <v>21</v>
      </c>
      <c r="S28" s="9">
        <v>0</v>
      </c>
      <c r="T28" s="9">
        <v>-0.5</v>
      </c>
      <c r="U28" s="9">
        <v>0</v>
      </c>
      <c r="V28" s="19"/>
      <c r="W28" s="11" t="s">
        <v>21</v>
      </c>
      <c r="X28" s="1">
        <f>(S28*L24)+(T28*L25)+(U28*L26)</f>
        <v>-5.3078161773813949E-2</v>
      </c>
      <c r="Y28" s="176"/>
      <c r="Z28" s="16" t="s">
        <v>37</v>
      </c>
      <c r="AA28" s="16" t="s">
        <v>44</v>
      </c>
      <c r="AB28" s="16">
        <v>1</v>
      </c>
      <c r="AC28" s="16">
        <f>AB28*AB25</f>
        <v>0.5</v>
      </c>
      <c r="AD28" s="4"/>
      <c r="AE28" s="11" t="s">
        <v>21</v>
      </c>
      <c r="AF28" s="28">
        <v>0</v>
      </c>
      <c r="AG28" s="28">
        <v>0</v>
      </c>
      <c r="AH28" s="28">
        <v>-1</v>
      </c>
      <c r="AI28" s="28">
        <v>0</v>
      </c>
      <c r="AJ28" s="28">
        <v>0</v>
      </c>
      <c r="AK28" s="4"/>
      <c r="AL28" s="11" t="s">
        <v>21</v>
      </c>
      <c r="AM28" s="1">
        <f>(AF28*AC26)+(AG28*AC27)+(AH28*AC28)+(AI28*AC30)+(AJ28*AC31)</f>
        <v>-0.5</v>
      </c>
      <c r="AN28" s="176"/>
      <c r="AO28" s="15" t="s">
        <v>30</v>
      </c>
      <c r="AP28" s="15">
        <v>2</v>
      </c>
      <c r="AQ28" s="15">
        <f>1/(1+AP28)</f>
        <v>0.33333333333333331</v>
      </c>
      <c r="AR28" s="15"/>
      <c r="AS28" s="4"/>
      <c r="AT28" s="11" t="s">
        <v>21</v>
      </c>
      <c r="AU28" s="1">
        <f>AR30</f>
        <v>0.33333333333333331</v>
      </c>
      <c r="AV28" s="36"/>
      <c r="AW28" s="42" t="s">
        <v>18</v>
      </c>
      <c r="AX28" s="42">
        <f>X26+AM26++AU26</f>
        <v>1.1228167967298401</v>
      </c>
      <c r="AY28" s="50"/>
    </row>
    <row r="29" spans="1:51" ht="30">
      <c r="A29" s="258"/>
      <c r="B29" s="108" t="s">
        <v>6</v>
      </c>
      <c r="C29" s="35">
        <v>3</v>
      </c>
      <c r="D29" s="4"/>
      <c r="E29" s="4"/>
      <c r="F29" s="4"/>
      <c r="G29" s="4"/>
      <c r="H29" s="4"/>
      <c r="I29" s="4"/>
      <c r="J29" s="4"/>
      <c r="M29" s="4"/>
      <c r="N29" s="94"/>
      <c r="O29" s="58" t="s">
        <v>24</v>
      </c>
      <c r="P29" s="56" t="s">
        <v>84</v>
      </c>
      <c r="Q29" s="4"/>
      <c r="R29" s="11" t="s">
        <v>23</v>
      </c>
      <c r="S29" s="9">
        <v>1</v>
      </c>
      <c r="T29" s="9">
        <v>0</v>
      </c>
      <c r="U29" s="9">
        <v>-0.5</v>
      </c>
      <c r="V29" s="19"/>
      <c r="W29" s="11" t="s">
        <v>23</v>
      </c>
      <c r="X29" s="1">
        <f>(S29*L24)+(T29*L25)+(U29*L26)</f>
        <v>0.50309674222717704</v>
      </c>
      <c r="Y29" s="176"/>
      <c r="Z29" s="31" t="s">
        <v>96</v>
      </c>
      <c r="AA29" s="31">
        <v>2</v>
      </c>
      <c r="AB29" s="31">
        <f>1/(1+AA29)</f>
        <v>0.33333333333333331</v>
      </c>
      <c r="AC29" s="31"/>
      <c r="AD29" s="4"/>
      <c r="AE29" s="11" t="s">
        <v>23</v>
      </c>
      <c r="AF29" s="28">
        <v>0</v>
      </c>
      <c r="AG29" s="28">
        <v>0</v>
      </c>
      <c r="AH29" s="28">
        <v>0</v>
      </c>
      <c r="AI29" s="28">
        <v>-1</v>
      </c>
      <c r="AJ29" s="28">
        <v>0</v>
      </c>
      <c r="AK29" s="4"/>
      <c r="AL29" s="11" t="s">
        <v>23</v>
      </c>
      <c r="AM29" s="1">
        <f>(AC26*AF29)+(AG29*AC27)+(AC28*AH29)+(AI29*AC30)+(AC31*AJ29)</f>
        <v>-0.33333333333333331</v>
      </c>
      <c r="AN29" s="176"/>
      <c r="AO29" s="16" t="s">
        <v>59</v>
      </c>
      <c r="AP29" s="16" t="s">
        <v>44</v>
      </c>
      <c r="AQ29" s="16">
        <v>1</v>
      </c>
      <c r="AR29" s="16">
        <f>AQ29*AQ28</f>
        <v>0.33333333333333331</v>
      </c>
      <c r="AS29" s="4"/>
      <c r="AT29" s="11" t="s">
        <v>23</v>
      </c>
      <c r="AU29" s="1">
        <f>AR32</f>
        <v>0.25</v>
      </c>
      <c r="AV29" s="36"/>
      <c r="AW29" s="41" t="s">
        <v>19</v>
      </c>
      <c r="AX29" s="41">
        <v>0</v>
      </c>
      <c r="AY29" s="50"/>
    </row>
    <row r="30" spans="1:51">
      <c r="A30" s="258"/>
      <c r="B30" s="53"/>
      <c r="C30" s="53"/>
      <c r="D30" s="53"/>
      <c r="E30" s="53"/>
      <c r="F30" s="53"/>
      <c r="G30" s="53"/>
      <c r="H30" s="53"/>
      <c r="I30" s="53"/>
      <c r="J30" s="53"/>
      <c r="M30" s="26"/>
      <c r="N30" s="94"/>
      <c r="O30" s="4"/>
      <c r="P30" s="4"/>
      <c r="Q30" s="4"/>
      <c r="R30" s="11" t="s">
        <v>24</v>
      </c>
      <c r="S30" s="9">
        <v>-0.5</v>
      </c>
      <c r="T30" s="9">
        <v>0</v>
      </c>
      <c r="U30" s="9">
        <v>1</v>
      </c>
      <c r="V30" s="19"/>
      <c r="W30" s="11" t="s">
        <v>24</v>
      </c>
      <c r="X30" s="1">
        <f>(S30*L24)+(T30*67)+(U30*L26)</f>
        <v>-5.6174904000990955E-2</v>
      </c>
      <c r="Y30" s="176"/>
      <c r="Z30" s="16" t="s">
        <v>97</v>
      </c>
      <c r="AA30" s="16" t="s">
        <v>44</v>
      </c>
      <c r="AB30" s="16">
        <v>1</v>
      </c>
      <c r="AC30" s="16">
        <f>AB30*AB29</f>
        <v>0.33333333333333331</v>
      </c>
      <c r="AD30" s="4"/>
      <c r="AE30" s="11" t="s">
        <v>24</v>
      </c>
      <c r="AF30" s="28">
        <v>0</v>
      </c>
      <c r="AG30" s="28">
        <v>0</v>
      </c>
      <c r="AH30" s="28">
        <v>0</v>
      </c>
      <c r="AI30" s="28">
        <v>1</v>
      </c>
      <c r="AJ30" s="28">
        <v>0</v>
      </c>
      <c r="AK30" s="4"/>
      <c r="AL30" s="11" t="s">
        <v>24</v>
      </c>
      <c r="AM30" s="1">
        <f>(AC26*AF30)+(AC27*AG30)+(AC28*AH30)+(AI30*AC30)+(AC31*AJ30)</f>
        <v>0.33333333333333331</v>
      </c>
      <c r="AN30" s="176"/>
      <c r="AO30" s="16" t="s">
        <v>60</v>
      </c>
      <c r="AP30" s="16" t="s">
        <v>44</v>
      </c>
      <c r="AQ30" s="16">
        <v>1</v>
      </c>
      <c r="AR30" s="16">
        <f>AQ30*AQ28</f>
        <v>0.33333333333333331</v>
      </c>
      <c r="AS30" s="4"/>
      <c r="AT30" s="11" t="s">
        <v>24</v>
      </c>
      <c r="AU30" s="1">
        <f>AR33</f>
        <v>0.25</v>
      </c>
      <c r="AV30" s="36"/>
      <c r="AW30" s="42" t="s">
        <v>20</v>
      </c>
      <c r="AX30" s="42">
        <f>X27+AM27+AU27</f>
        <v>0.88641149510714734</v>
      </c>
      <c r="AY30" s="50"/>
    </row>
    <row r="31" spans="1:51">
      <c r="A31" s="258"/>
      <c r="B31" s="183" t="s">
        <v>14</v>
      </c>
      <c r="C31" s="183"/>
      <c r="D31" s="4"/>
      <c r="E31" s="35" t="s">
        <v>38</v>
      </c>
      <c r="F31" s="35" t="s">
        <v>39</v>
      </c>
      <c r="G31" s="35" t="s">
        <v>40</v>
      </c>
      <c r="H31" s="10" t="s">
        <v>41</v>
      </c>
      <c r="I31" s="10" t="s">
        <v>42</v>
      </c>
      <c r="J31" s="4"/>
      <c r="M31" s="4"/>
      <c r="N31" s="94"/>
      <c r="O31" s="156" t="s">
        <v>112</v>
      </c>
      <c r="P31" s="157"/>
      <c r="Q31" s="4"/>
      <c r="R31" s="33"/>
      <c r="S31" s="25"/>
      <c r="T31" s="25"/>
      <c r="U31" s="25"/>
      <c r="V31" s="30"/>
      <c r="W31" s="29"/>
      <c r="X31" s="29"/>
      <c r="Y31" s="176"/>
      <c r="Z31" s="16" t="s">
        <v>98</v>
      </c>
      <c r="AA31" s="16" t="s">
        <v>44</v>
      </c>
      <c r="AB31" s="16">
        <v>1</v>
      </c>
      <c r="AC31" s="16">
        <f>AB31*AB29</f>
        <v>0.33333333333333331</v>
      </c>
      <c r="AD31" s="4"/>
      <c r="AE31" s="29"/>
      <c r="AF31" s="25"/>
      <c r="AG31" s="25"/>
      <c r="AH31" s="25"/>
      <c r="AI31" s="25"/>
      <c r="AJ31" s="25"/>
      <c r="AK31" s="4"/>
      <c r="AL31" s="29"/>
      <c r="AM31" s="29"/>
      <c r="AN31" s="176"/>
      <c r="AO31" s="15" t="s">
        <v>31</v>
      </c>
      <c r="AP31" s="15">
        <v>3</v>
      </c>
      <c r="AQ31" s="15">
        <f>1/(1+AP31)</f>
        <v>0.25</v>
      </c>
      <c r="AR31" s="15"/>
      <c r="AS31" s="4"/>
      <c r="AT31" s="29"/>
      <c r="AU31" s="29"/>
      <c r="AV31" s="46"/>
      <c r="AW31" s="42" t="s">
        <v>21</v>
      </c>
      <c r="AX31" s="42">
        <f>X28+AM28+AU28</f>
        <v>-0.21974482844048066</v>
      </c>
      <c r="AY31" s="50"/>
    </row>
    <row r="32" spans="1:51" ht="30">
      <c r="A32" s="258"/>
      <c r="B32" s="108" t="s">
        <v>7</v>
      </c>
      <c r="C32" s="76">
        <f>SUM(L24*C27,L25*D27,L26*E27)</f>
        <v>3.0553614930426525</v>
      </c>
      <c r="D32" s="4"/>
      <c r="E32" s="35">
        <v>1</v>
      </c>
      <c r="F32" s="35">
        <v>3</v>
      </c>
      <c r="G32" s="35">
        <v>5</v>
      </c>
      <c r="H32" s="35">
        <v>7</v>
      </c>
      <c r="I32" s="35">
        <v>9</v>
      </c>
      <c r="J32" s="4"/>
      <c r="M32" s="4"/>
      <c r="N32" s="94"/>
      <c r="O32" s="57" t="s">
        <v>99</v>
      </c>
      <c r="P32" s="56" t="s">
        <v>102</v>
      </c>
      <c r="Q32" s="4"/>
      <c r="R32" s="33"/>
      <c r="S32" s="25"/>
      <c r="T32" s="25"/>
      <c r="U32" s="25"/>
      <c r="V32" s="30"/>
      <c r="W32" s="29"/>
      <c r="X32" s="29"/>
      <c r="Y32" s="176"/>
      <c r="Z32" s="30"/>
      <c r="AA32" s="30"/>
      <c r="AB32" s="30"/>
      <c r="AC32" s="30"/>
      <c r="AD32" s="4"/>
      <c r="AE32" s="29"/>
      <c r="AF32" s="25"/>
      <c r="AG32" s="25"/>
      <c r="AH32" s="25"/>
      <c r="AI32" s="25"/>
      <c r="AJ32" s="25"/>
      <c r="AK32" s="4"/>
      <c r="AL32" s="156" t="s">
        <v>115</v>
      </c>
      <c r="AM32" s="157"/>
      <c r="AN32" s="176"/>
      <c r="AO32" s="16" t="s">
        <v>61</v>
      </c>
      <c r="AP32" s="16" t="s">
        <v>44</v>
      </c>
      <c r="AQ32" s="16">
        <v>1</v>
      </c>
      <c r="AR32" s="16">
        <f>AQ32*AQ31</f>
        <v>0.25</v>
      </c>
      <c r="AS32" s="4"/>
      <c r="AT32" s="29"/>
      <c r="AU32" s="29"/>
      <c r="AV32" s="46"/>
      <c r="AW32" s="41" t="s">
        <v>22</v>
      </c>
      <c r="AX32" s="41">
        <v>0</v>
      </c>
      <c r="AY32" s="50"/>
    </row>
    <row r="33" spans="1:51" ht="30">
      <c r="A33" s="258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26"/>
      <c r="N33" s="94"/>
      <c r="O33" s="57" t="s">
        <v>100</v>
      </c>
      <c r="P33" s="56" t="s">
        <v>103</v>
      </c>
      <c r="Q33" s="4"/>
      <c r="R33" s="4"/>
      <c r="S33" s="18"/>
      <c r="T33" s="18"/>
      <c r="U33" s="18"/>
      <c r="V33" s="19"/>
      <c r="W33" s="4"/>
      <c r="X33" s="4"/>
      <c r="Y33" s="176"/>
      <c r="Z33" s="30"/>
      <c r="AA33" s="30"/>
      <c r="AB33" s="30"/>
      <c r="AC33" s="30"/>
      <c r="AD33" s="4"/>
      <c r="AE33" s="29"/>
      <c r="AF33" s="25"/>
      <c r="AG33" s="25"/>
      <c r="AH33" s="25"/>
      <c r="AI33" s="25"/>
      <c r="AJ33" s="25"/>
      <c r="AK33" s="4"/>
      <c r="AL33" s="58" t="s">
        <v>34</v>
      </c>
      <c r="AM33" s="56" t="s">
        <v>87</v>
      </c>
      <c r="AN33" s="176"/>
      <c r="AO33" s="16" t="s">
        <v>62</v>
      </c>
      <c r="AP33" s="16" t="s">
        <v>44</v>
      </c>
      <c r="AQ33" s="16">
        <v>1</v>
      </c>
      <c r="AR33" s="16">
        <f>AQ33*AQ31</f>
        <v>0.25</v>
      </c>
      <c r="AS33" s="4"/>
      <c r="AT33" s="29"/>
      <c r="AU33" s="29"/>
      <c r="AV33" s="46"/>
      <c r="AW33" s="42" t="s">
        <v>23</v>
      </c>
      <c r="AX33" s="42">
        <f>X29+AM29+AU29</f>
        <v>0.41976340889384373</v>
      </c>
      <c r="AY33" s="50"/>
    </row>
    <row r="34" spans="1:51" ht="30">
      <c r="A34" s="258"/>
      <c r="B34" s="185" t="s">
        <v>11</v>
      </c>
      <c r="C34" s="186"/>
      <c r="D34" s="6" t="s">
        <v>12</v>
      </c>
      <c r="E34" s="6">
        <v>1</v>
      </c>
      <c r="F34" s="6">
        <v>2</v>
      </c>
      <c r="G34" s="6">
        <v>3</v>
      </c>
      <c r="H34" s="6">
        <v>4</v>
      </c>
      <c r="I34" s="6">
        <v>5</v>
      </c>
      <c r="J34" s="6">
        <v>6</v>
      </c>
      <c r="K34" s="6">
        <v>7</v>
      </c>
      <c r="L34" s="6">
        <v>9</v>
      </c>
      <c r="M34" s="6">
        <v>10</v>
      </c>
      <c r="N34" s="94"/>
      <c r="O34" s="57" t="s">
        <v>101</v>
      </c>
      <c r="P34" s="56" t="s">
        <v>104</v>
      </c>
      <c r="Q34" s="4"/>
      <c r="R34" s="4"/>
      <c r="S34" s="18"/>
      <c r="T34" s="18"/>
      <c r="U34" s="18"/>
      <c r="V34" s="4"/>
      <c r="W34" s="4"/>
      <c r="X34" s="4"/>
      <c r="Y34" s="176"/>
      <c r="AB34" s="30"/>
      <c r="AC34" s="30"/>
      <c r="AD34" s="4"/>
      <c r="AE34" s="29"/>
      <c r="AF34" s="25"/>
      <c r="AG34" s="25"/>
      <c r="AH34" s="25"/>
      <c r="AI34" s="25"/>
      <c r="AJ34" s="25"/>
      <c r="AK34" s="4"/>
      <c r="AL34" s="109" t="s">
        <v>35</v>
      </c>
      <c r="AM34" s="84" t="s">
        <v>88</v>
      </c>
      <c r="AN34" s="176"/>
      <c r="AO34" s="19"/>
      <c r="AP34" s="19"/>
      <c r="AQ34" s="19"/>
      <c r="AR34" s="19"/>
      <c r="AS34" s="4"/>
      <c r="AT34" s="29"/>
      <c r="AU34" s="29"/>
      <c r="AV34" s="46"/>
      <c r="AW34" s="42" t="s">
        <v>24</v>
      </c>
      <c r="AX34" s="42">
        <f>X30+AM30+AU30</f>
        <v>0.52715842933234236</v>
      </c>
      <c r="AY34" s="50"/>
    </row>
    <row r="35" spans="1:51">
      <c r="A35" s="258"/>
      <c r="B35" s="187"/>
      <c r="C35" s="188"/>
      <c r="D35" s="6" t="s">
        <v>13</v>
      </c>
      <c r="E35" s="35">
        <v>0</v>
      </c>
      <c r="F35" s="35">
        <v>0</v>
      </c>
      <c r="G35" s="35">
        <v>0.57999999999999996</v>
      </c>
      <c r="H35" s="35">
        <v>0.9</v>
      </c>
      <c r="I35" s="35">
        <v>1.1200000000000001</v>
      </c>
      <c r="J35" s="35">
        <v>1.24</v>
      </c>
      <c r="K35" s="35">
        <v>1.32</v>
      </c>
      <c r="L35" s="35">
        <v>1.46</v>
      </c>
      <c r="M35" s="35">
        <v>1.49</v>
      </c>
      <c r="N35" s="94"/>
      <c r="Q35" s="4"/>
      <c r="R35" s="4"/>
      <c r="S35" s="18"/>
      <c r="T35" s="18"/>
      <c r="U35" s="18"/>
      <c r="V35" s="4"/>
      <c r="W35" s="4"/>
      <c r="X35" s="4"/>
      <c r="Y35" s="176"/>
      <c r="AB35" s="30"/>
      <c r="AC35" s="30"/>
      <c r="AD35" s="4"/>
      <c r="AE35" s="29"/>
      <c r="AF35" s="25"/>
      <c r="AG35" s="25"/>
      <c r="AH35" s="25"/>
      <c r="AI35" s="25"/>
      <c r="AJ35" s="25"/>
      <c r="AK35" s="4"/>
      <c r="AL35" s="109" t="s">
        <v>36</v>
      </c>
      <c r="AM35" s="84" t="s">
        <v>89</v>
      </c>
      <c r="AN35" s="176"/>
      <c r="AO35" s="30"/>
      <c r="AP35" s="30"/>
      <c r="AQ35" s="30"/>
      <c r="AR35" s="30"/>
      <c r="AS35" s="4"/>
      <c r="AT35" s="29"/>
      <c r="AU35" s="29"/>
      <c r="AV35" s="46"/>
      <c r="AW35" s="41" t="s">
        <v>25</v>
      </c>
      <c r="AX35" s="41">
        <v>0</v>
      </c>
      <c r="AY35" s="50"/>
    </row>
    <row r="36" spans="1:51">
      <c r="A36" s="258"/>
      <c r="B36" s="189" t="s">
        <v>9</v>
      </c>
      <c r="C36" s="190"/>
      <c r="D36" s="7">
        <v>0.57999999999999996</v>
      </c>
      <c r="E36" s="191"/>
      <c r="F36" s="192"/>
      <c r="G36" s="192"/>
      <c r="H36" s="192"/>
      <c r="I36" s="192"/>
      <c r="J36" s="192"/>
      <c r="K36" s="48"/>
      <c r="L36" s="48"/>
      <c r="M36" s="48"/>
      <c r="N36" s="94"/>
      <c r="Q36" s="4"/>
      <c r="R36" s="4"/>
      <c r="S36" s="18"/>
      <c r="T36" s="18"/>
      <c r="U36" s="18"/>
      <c r="V36" s="4"/>
      <c r="W36" s="4"/>
      <c r="X36" s="4"/>
      <c r="Y36" s="176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109" t="s">
        <v>37</v>
      </c>
      <c r="AM36" s="84" t="s">
        <v>90</v>
      </c>
      <c r="AN36" s="176"/>
      <c r="AO36" s="156" t="s">
        <v>113</v>
      </c>
      <c r="AP36" s="157"/>
      <c r="AQ36" s="4"/>
      <c r="AR36" s="4"/>
      <c r="AS36" s="4"/>
      <c r="AT36" s="4"/>
      <c r="AU36" s="4"/>
      <c r="AV36" s="46"/>
      <c r="AW36" s="4"/>
      <c r="AX36" s="4"/>
      <c r="AY36" s="50"/>
    </row>
    <row r="37" spans="1:51" ht="30">
      <c r="A37" s="258"/>
      <c r="B37" s="52"/>
      <c r="C37" s="52"/>
      <c r="D37" s="52"/>
      <c r="E37" s="52"/>
      <c r="H37" s="52"/>
      <c r="I37" s="52"/>
      <c r="J37" s="52"/>
      <c r="K37" s="52"/>
      <c r="L37" s="52"/>
      <c r="M37" s="47"/>
      <c r="N37" s="94"/>
      <c r="Q37" s="4"/>
      <c r="R37" s="4"/>
      <c r="S37" s="18"/>
      <c r="T37" s="18"/>
      <c r="U37" s="18"/>
      <c r="V37" s="4"/>
      <c r="W37" s="4"/>
      <c r="X37" s="4"/>
      <c r="Y37" s="176"/>
      <c r="Z37" s="4"/>
      <c r="AC37" s="4"/>
      <c r="AD37" s="4"/>
      <c r="AE37" s="4"/>
      <c r="AF37" s="4"/>
      <c r="AG37" s="4"/>
      <c r="AH37" s="4"/>
      <c r="AI37" s="4"/>
      <c r="AJ37" s="4"/>
      <c r="AK37" s="4"/>
      <c r="AL37" s="58" t="s">
        <v>96</v>
      </c>
      <c r="AM37" s="56" t="s">
        <v>91</v>
      </c>
      <c r="AN37" s="176"/>
      <c r="AO37" s="44" t="s">
        <v>29</v>
      </c>
      <c r="AP37" s="44" t="s">
        <v>76</v>
      </c>
      <c r="AQ37" s="4"/>
      <c r="AR37" s="4"/>
      <c r="AS37" s="4"/>
      <c r="AT37" s="4"/>
      <c r="AU37" s="4"/>
      <c r="AV37" s="46"/>
      <c r="AW37" s="4"/>
      <c r="AX37" s="4"/>
      <c r="AY37" s="50"/>
    </row>
    <row r="38" spans="1:51" ht="30">
      <c r="A38" s="258"/>
      <c r="B38" s="161" t="s">
        <v>15</v>
      </c>
      <c r="C38" s="161"/>
      <c r="D38" s="161"/>
      <c r="E38" s="4"/>
      <c r="H38" s="4"/>
      <c r="I38" s="4"/>
      <c r="J38" s="4"/>
      <c r="K38" s="4"/>
      <c r="L38" s="4"/>
      <c r="M38" s="4"/>
      <c r="N38" s="94"/>
      <c r="Q38" s="4"/>
      <c r="R38" s="4"/>
      <c r="S38" s="18"/>
      <c r="T38" s="18"/>
      <c r="U38" s="18"/>
      <c r="V38" s="4"/>
      <c r="W38" s="4"/>
      <c r="X38" s="4"/>
      <c r="Y38" s="176"/>
      <c r="Z38" s="227" t="s">
        <v>182</v>
      </c>
      <c r="AA38" s="228"/>
      <c r="AC38" s="4"/>
      <c r="AD38" s="4"/>
      <c r="AE38" s="4"/>
      <c r="AF38" s="4"/>
      <c r="AG38" s="4"/>
      <c r="AH38" s="4"/>
      <c r="AI38" s="4"/>
      <c r="AJ38" s="4"/>
      <c r="AK38" s="4"/>
      <c r="AL38" s="109" t="s">
        <v>97</v>
      </c>
      <c r="AM38" s="84" t="s">
        <v>92</v>
      </c>
      <c r="AN38" s="176"/>
      <c r="AO38" s="44" t="s">
        <v>30</v>
      </c>
      <c r="AP38" s="44" t="s">
        <v>79</v>
      </c>
      <c r="AQ38" s="4"/>
      <c r="AR38" s="4"/>
      <c r="AS38" s="4"/>
      <c r="AT38" s="4"/>
      <c r="AU38" s="4"/>
      <c r="AV38" s="46"/>
      <c r="AW38" s="4"/>
      <c r="AX38" s="4"/>
      <c r="AY38" s="50"/>
    </row>
    <row r="39" spans="1:51" ht="30">
      <c r="A39" s="258"/>
      <c r="B39" s="5" t="s">
        <v>10</v>
      </c>
      <c r="C39" s="8">
        <f>(C32-3)/3</f>
        <v>1.8453831014217492E-2</v>
      </c>
      <c r="D39" s="77">
        <f>C39*100</f>
        <v>1.8453831014217492</v>
      </c>
      <c r="E39" s="4"/>
      <c r="H39" s="4"/>
      <c r="I39" s="4"/>
      <c r="J39" s="4"/>
      <c r="K39" s="4"/>
      <c r="L39" s="4"/>
      <c r="M39" s="4"/>
      <c r="N39" s="94"/>
      <c r="Q39" s="4"/>
      <c r="R39" s="4"/>
      <c r="S39" s="18"/>
      <c r="T39" s="18"/>
      <c r="U39" s="18"/>
      <c r="V39" s="4"/>
      <c r="W39" s="4"/>
      <c r="X39" s="4"/>
      <c r="Y39" s="176"/>
      <c r="Z39" s="225" t="s">
        <v>208</v>
      </c>
      <c r="AA39" s="226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109" t="s">
        <v>98</v>
      </c>
      <c r="AM39" s="84" t="s">
        <v>93</v>
      </c>
      <c r="AN39" s="176"/>
      <c r="AO39" s="44" t="s">
        <v>31</v>
      </c>
      <c r="AP39" s="44" t="s">
        <v>82</v>
      </c>
      <c r="AQ39" s="4"/>
      <c r="AR39" s="4"/>
      <c r="AS39" s="4"/>
      <c r="AT39" s="4"/>
      <c r="AU39" s="4"/>
      <c r="AV39" s="46"/>
      <c r="AW39" s="4"/>
      <c r="AX39" s="4"/>
      <c r="AY39" s="50"/>
    </row>
    <row r="40" spans="1:51">
      <c r="A40" s="259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06"/>
      <c r="N40" s="49"/>
      <c r="O40" s="106"/>
      <c r="P40" s="106"/>
      <c r="Q40" s="106"/>
      <c r="R40" s="106"/>
      <c r="S40" s="79"/>
      <c r="T40" s="79"/>
      <c r="U40" s="79"/>
      <c r="V40" s="106"/>
      <c r="W40" s="106"/>
      <c r="X40" s="106"/>
      <c r="Y40" s="177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51"/>
    </row>
    <row r="42" spans="1:51" ht="20">
      <c r="A42" s="257"/>
      <c r="B42" s="168" t="s">
        <v>160</v>
      </c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9"/>
    </row>
    <row r="43" spans="1:51" ht="20">
      <c r="A43" s="258"/>
      <c r="B43" s="35" t="s">
        <v>0</v>
      </c>
      <c r="C43" s="35" t="s">
        <v>1</v>
      </c>
      <c r="D43" s="35" t="s">
        <v>2</v>
      </c>
      <c r="E43" s="35" t="s">
        <v>3</v>
      </c>
      <c r="F43" s="170" t="s">
        <v>8</v>
      </c>
      <c r="G43" s="35" t="s">
        <v>0</v>
      </c>
      <c r="H43" s="35" t="s">
        <v>1</v>
      </c>
      <c r="I43" s="35" t="s">
        <v>2</v>
      </c>
      <c r="J43" s="35" t="s">
        <v>3</v>
      </c>
      <c r="K43" s="35" t="s">
        <v>4</v>
      </c>
      <c r="L43" s="10" t="s">
        <v>5</v>
      </c>
      <c r="M43" s="23"/>
      <c r="N43" s="94"/>
      <c r="O43" s="156" t="s">
        <v>114</v>
      </c>
      <c r="P43" s="157"/>
      <c r="Q43" s="3"/>
      <c r="R43" s="171" t="s">
        <v>46</v>
      </c>
      <c r="S43" s="172"/>
      <c r="T43" s="172"/>
      <c r="U43" s="173"/>
      <c r="V43" s="3"/>
      <c r="W43" s="174" t="s">
        <v>52</v>
      </c>
      <c r="X43" s="175"/>
      <c r="Y43" s="176"/>
      <c r="Z43" s="178" t="s">
        <v>48</v>
      </c>
      <c r="AA43" s="179"/>
      <c r="AB43" s="179"/>
      <c r="AC43" s="180"/>
      <c r="AD43" s="3"/>
      <c r="AE43" s="178" t="s">
        <v>54</v>
      </c>
      <c r="AF43" s="179"/>
      <c r="AG43" s="179"/>
      <c r="AH43" s="179"/>
      <c r="AI43" s="179"/>
      <c r="AJ43" s="180"/>
      <c r="AK43" s="3"/>
      <c r="AL43" s="174" t="s">
        <v>55</v>
      </c>
      <c r="AM43" s="175"/>
      <c r="AN43" s="176"/>
      <c r="AO43" s="178" t="s">
        <v>49</v>
      </c>
      <c r="AP43" s="179"/>
      <c r="AQ43" s="179"/>
      <c r="AR43" s="180"/>
      <c r="AS43" s="4"/>
      <c r="AT43" s="174" t="s">
        <v>51</v>
      </c>
      <c r="AU43" s="175"/>
      <c r="AV43" s="36"/>
      <c r="AW43" s="174" t="s">
        <v>27</v>
      </c>
      <c r="AX43" s="175"/>
      <c r="AY43" s="50"/>
    </row>
    <row r="44" spans="1:51" ht="30">
      <c r="A44" s="258"/>
      <c r="B44" s="35" t="s">
        <v>1</v>
      </c>
      <c r="C44" s="2">
        <v>1</v>
      </c>
      <c r="D44" s="37">
        <f>1/C45</f>
        <v>0.33333333333333331</v>
      </c>
      <c r="E44" s="37">
        <v>3</v>
      </c>
      <c r="F44" s="170"/>
      <c r="G44" s="35" t="s">
        <v>1</v>
      </c>
      <c r="H44" s="38">
        <f>C44/C47</f>
        <v>0.23076923076923078</v>
      </c>
      <c r="I44" s="37">
        <f>D44/D47</f>
        <v>0.21739130434782608</v>
      </c>
      <c r="J44" s="37">
        <f>E44/E47</f>
        <v>0.33333333333333331</v>
      </c>
      <c r="K44" s="37">
        <f>SUM(H44:J44)</f>
        <v>0.78149386845039026</v>
      </c>
      <c r="L44" s="2">
        <f>K44/C49</f>
        <v>0.26049795615013011</v>
      </c>
      <c r="M44" s="24"/>
      <c r="N44" s="94"/>
      <c r="O44" s="58" t="s">
        <v>17</v>
      </c>
      <c r="P44" s="56" t="s">
        <v>78</v>
      </c>
      <c r="Q44" s="18"/>
      <c r="R44" s="17" t="s">
        <v>26</v>
      </c>
      <c r="S44" s="35" t="s">
        <v>1</v>
      </c>
      <c r="T44" s="35" t="s">
        <v>2</v>
      </c>
      <c r="U44" s="35" t="s">
        <v>3</v>
      </c>
      <c r="V44" s="13"/>
      <c r="W44" s="32" t="s">
        <v>26</v>
      </c>
      <c r="X44" s="107" t="s">
        <v>53</v>
      </c>
      <c r="Y44" s="176"/>
      <c r="Z44" s="35" t="s">
        <v>32</v>
      </c>
      <c r="AA44" s="108" t="s">
        <v>47</v>
      </c>
      <c r="AB44" s="178" t="s">
        <v>43</v>
      </c>
      <c r="AC44" s="180"/>
      <c r="AD44" s="4"/>
      <c r="AE44" s="10" t="s">
        <v>26</v>
      </c>
      <c r="AF44" s="35" t="s">
        <v>35</v>
      </c>
      <c r="AG44" s="35" t="s">
        <v>36</v>
      </c>
      <c r="AH44" s="35" t="s">
        <v>37</v>
      </c>
      <c r="AI44" s="35" t="s">
        <v>97</v>
      </c>
      <c r="AJ44" s="35" t="s">
        <v>98</v>
      </c>
      <c r="AK44" s="4"/>
      <c r="AL44" s="10" t="s">
        <v>26</v>
      </c>
      <c r="AM44" s="107" t="s">
        <v>53</v>
      </c>
      <c r="AN44" s="176"/>
      <c r="AO44" s="10" t="s">
        <v>28</v>
      </c>
      <c r="AP44" s="10" t="s">
        <v>47</v>
      </c>
      <c r="AQ44" s="181" t="s">
        <v>43</v>
      </c>
      <c r="AR44" s="182"/>
      <c r="AS44" s="4"/>
      <c r="AT44" s="35" t="s">
        <v>26</v>
      </c>
      <c r="AU44" s="107" t="s">
        <v>53</v>
      </c>
      <c r="AV44" s="36"/>
      <c r="AW44" s="108" t="s">
        <v>26</v>
      </c>
      <c r="AX44" s="108" t="s">
        <v>50</v>
      </c>
      <c r="AY44" s="50"/>
    </row>
    <row r="45" spans="1:51">
      <c r="A45" s="258"/>
      <c r="B45" s="35" t="s">
        <v>2</v>
      </c>
      <c r="C45" s="37">
        <v>3</v>
      </c>
      <c r="D45" s="2">
        <v>1</v>
      </c>
      <c r="E45" s="37">
        <v>5</v>
      </c>
      <c r="F45" s="170"/>
      <c r="G45" s="35" t="s">
        <v>2</v>
      </c>
      <c r="H45" s="37">
        <f>C45/C47</f>
        <v>0.6923076923076924</v>
      </c>
      <c r="I45" s="38">
        <f>D45/D47</f>
        <v>0.65217391304347827</v>
      </c>
      <c r="J45" s="37">
        <f>E45/E47</f>
        <v>0.55555555555555558</v>
      </c>
      <c r="K45" s="37">
        <f>SUM(H45:J45)</f>
        <v>1.9000371609067261</v>
      </c>
      <c r="L45" s="2">
        <f>K45/C49</f>
        <v>0.63334572030224201</v>
      </c>
      <c r="M45" s="24"/>
      <c r="N45" s="94"/>
      <c r="O45" s="58" t="s">
        <v>18</v>
      </c>
      <c r="P45" s="56" t="s">
        <v>77</v>
      </c>
      <c r="Q45" s="18"/>
      <c r="R45" s="11" t="s">
        <v>17</v>
      </c>
      <c r="S45" s="9">
        <v>1</v>
      </c>
      <c r="T45" s="9">
        <v>-0.5</v>
      </c>
      <c r="U45" s="9">
        <v>0</v>
      </c>
      <c r="V45" s="3"/>
      <c r="W45" s="11" t="s">
        <v>17</v>
      </c>
      <c r="X45" s="1">
        <f>(S45*L44)+(T45*L45)+(U45*L46)</f>
        <v>-5.61749040009909E-2</v>
      </c>
      <c r="Y45" s="176"/>
      <c r="Z45" s="15" t="s">
        <v>34</v>
      </c>
      <c r="AA45" s="15">
        <v>1</v>
      </c>
      <c r="AB45" s="15">
        <f>1/(1+AA45)</f>
        <v>0.5</v>
      </c>
      <c r="AC45" s="15"/>
      <c r="AD45" s="4"/>
      <c r="AE45" s="11" t="s">
        <v>17</v>
      </c>
      <c r="AF45" s="28">
        <v>0</v>
      </c>
      <c r="AG45" s="28">
        <v>0</v>
      </c>
      <c r="AH45" s="28">
        <v>-1</v>
      </c>
      <c r="AI45" s="28">
        <v>-1</v>
      </c>
      <c r="AJ45" s="28">
        <v>0</v>
      </c>
      <c r="AK45" s="4"/>
      <c r="AL45" s="11" t="s">
        <v>17</v>
      </c>
      <c r="AM45" s="1">
        <f>(AF45*AC46)+(AG45*AC47)+(AC48*AH45)+(AI45*AC50)+(AC51*AJ45)</f>
        <v>-0.83333333333333326</v>
      </c>
      <c r="AN45" s="176"/>
      <c r="AO45" s="15" t="s">
        <v>29</v>
      </c>
      <c r="AP45" s="15">
        <v>1</v>
      </c>
      <c r="AQ45" s="15">
        <f>1/(1+AP45)</f>
        <v>0.5</v>
      </c>
      <c r="AR45" s="15"/>
      <c r="AS45" s="4"/>
      <c r="AT45" s="11" t="s">
        <v>17</v>
      </c>
      <c r="AU45" s="1">
        <f>AR46</f>
        <v>0.5</v>
      </c>
      <c r="AV45" s="36"/>
      <c r="AW45" s="40" t="s">
        <v>63</v>
      </c>
      <c r="AX45" s="40">
        <v>0</v>
      </c>
      <c r="AY45" s="50"/>
    </row>
    <row r="46" spans="1:51" ht="30">
      <c r="A46" s="258"/>
      <c r="B46" s="35" t="s">
        <v>3</v>
      </c>
      <c r="C46" s="37">
        <f>1/E44</f>
        <v>0.33333333333333331</v>
      </c>
      <c r="D46" s="37">
        <f>1/E45</f>
        <v>0.2</v>
      </c>
      <c r="E46" s="2">
        <v>1</v>
      </c>
      <c r="F46" s="170"/>
      <c r="G46" s="35" t="s">
        <v>3</v>
      </c>
      <c r="H46" s="37">
        <f>C46/C47</f>
        <v>7.6923076923076927E-2</v>
      </c>
      <c r="I46" s="37">
        <f>D46/D47</f>
        <v>0.13043478260869568</v>
      </c>
      <c r="J46" s="38">
        <f>E46/E47</f>
        <v>0.1111111111111111</v>
      </c>
      <c r="K46" s="37">
        <f>SUM(H46:J46)</f>
        <v>0.31846897064288371</v>
      </c>
      <c r="L46" s="2">
        <f>K46/C49</f>
        <v>0.1061563235476279</v>
      </c>
      <c r="M46" s="24"/>
      <c r="N46" s="94"/>
      <c r="O46" s="58" t="s">
        <v>20</v>
      </c>
      <c r="P46" s="56" t="s">
        <v>80</v>
      </c>
      <c r="Q46" s="18"/>
      <c r="R46" s="11" t="s">
        <v>18</v>
      </c>
      <c r="S46" s="9">
        <v>-0.5</v>
      </c>
      <c r="T46" s="9">
        <v>1</v>
      </c>
      <c r="U46" s="9">
        <v>0</v>
      </c>
      <c r="V46" s="19"/>
      <c r="W46" s="11" t="s">
        <v>18</v>
      </c>
      <c r="X46" s="1">
        <f>(S46*L44)+(T46*L45)+(U46*L46)</f>
        <v>0.50309674222717693</v>
      </c>
      <c r="Y46" s="176"/>
      <c r="Z46" s="16" t="s">
        <v>35</v>
      </c>
      <c r="AA46" s="16" t="s">
        <v>44</v>
      </c>
      <c r="AB46" s="16">
        <v>1</v>
      </c>
      <c r="AC46" s="16">
        <f>AB46*AB45</f>
        <v>0.5</v>
      </c>
      <c r="AD46" s="4"/>
      <c r="AE46" s="11" t="s">
        <v>18</v>
      </c>
      <c r="AF46" s="28">
        <v>0</v>
      </c>
      <c r="AG46" s="28">
        <v>0</v>
      </c>
      <c r="AH46" s="28">
        <v>1</v>
      </c>
      <c r="AI46" s="28">
        <v>1</v>
      </c>
      <c r="AJ46" s="28">
        <v>0</v>
      </c>
      <c r="AK46" s="4"/>
      <c r="AL46" s="11" t="s">
        <v>18</v>
      </c>
      <c r="AM46" s="1">
        <f>(AF46*AC46)+(AG46*AC47)+(AC48*AH46)+(AI46*AC50)+(AC51*AJ46)</f>
        <v>0.83333333333333326</v>
      </c>
      <c r="AN46" s="176"/>
      <c r="AO46" s="16" t="s">
        <v>45</v>
      </c>
      <c r="AP46" s="16" t="s">
        <v>44</v>
      </c>
      <c r="AQ46" s="16">
        <v>1</v>
      </c>
      <c r="AR46" s="16">
        <f>AQ46*AQ45</f>
        <v>0.5</v>
      </c>
      <c r="AS46" s="4"/>
      <c r="AT46" s="11" t="s">
        <v>18</v>
      </c>
      <c r="AU46" s="1">
        <f>AR47</f>
        <v>0.5</v>
      </c>
      <c r="AV46" s="36"/>
      <c r="AW46" s="40" t="s">
        <v>16</v>
      </c>
      <c r="AX46" s="41">
        <v>0</v>
      </c>
      <c r="AY46" s="50"/>
    </row>
    <row r="47" spans="1:51">
      <c r="A47" s="258"/>
      <c r="B47" s="107" t="s">
        <v>4</v>
      </c>
      <c r="C47" s="39">
        <f>SUM(C44:C46)</f>
        <v>4.333333333333333</v>
      </c>
      <c r="D47" s="39">
        <f>SUM(D44:D46)</f>
        <v>1.5333333333333332</v>
      </c>
      <c r="E47" s="39">
        <f>SUM(E44:E46)</f>
        <v>9</v>
      </c>
      <c r="F47" s="170"/>
      <c r="G47" s="107" t="s">
        <v>4</v>
      </c>
      <c r="H47" s="39">
        <f>SUM(H44:H46)</f>
        <v>1</v>
      </c>
      <c r="I47" s="39">
        <f>SUM(I44:I46)</f>
        <v>1</v>
      </c>
      <c r="J47" s="39">
        <f>SUM(J44:J46)</f>
        <v>1</v>
      </c>
      <c r="K47" s="39">
        <f>SUM(K44:K46)</f>
        <v>3</v>
      </c>
      <c r="L47" s="39">
        <f>SUM(L44:L46)</f>
        <v>1</v>
      </c>
      <c r="M47" s="25"/>
      <c r="N47" s="94"/>
      <c r="O47" s="58" t="s">
        <v>21</v>
      </c>
      <c r="P47" s="56" t="s">
        <v>81</v>
      </c>
      <c r="Q47" s="18"/>
      <c r="R47" s="11" t="s">
        <v>20</v>
      </c>
      <c r="S47" s="9">
        <v>0</v>
      </c>
      <c r="T47" s="9">
        <v>0.5</v>
      </c>
      <c r="U47" s="9">
        <v>0</v>
      </c>
      <c r="V47" s="19"/>
      <c r="W47" s="11" t="s">
        <v>20</v>
      </c>
      <c r="X47" s="1">
        <f>(S47*L44)+(T47*L45)+(U47*L46)</f>
        <v>0.31667286015112101</v>
      </c>
      <c r="Y47" s="176"/>
      <c r="Z47" s="16" t="s">
        <v>36</v>
      </c>
      <c r="AA47" s="16" t="s">
        <v>44</v>
      </c>
      <c r="AB47" s="16">
        <v>1</v>
      </c>
      <c r="AC47" s="16">
        <f>AB47*AB45</f>
        <v>0.5</v>
      </c>
      <c r="AD47" s="4"/>
      <c r="AE47" s="11" t="s">
        <v>20</v>
      </c>
      <c r="AF47" s="28">
        <v>0</v>
      </c>
      <c r="AG47" s="28">
        <v>0</v>
      </c>
      <c r="AH47" s="28">
        <v>1</v>
      </c>
      <c r="AI47" s="28">
        <v>0</v>
      </c>
      <c r="AJ47" s="28">
        <v>0</v>
      </c>
      <c r="AK47" s="4"/>
      <c r="AL47" s="11" t="s">
        <v>20</v>
      </c>
      <c r="AM47" s="1">
        <f>(AF47*AC46)+(AG47*AC47)+(AH47*AC48)+(AI47*AC50)+(AJ47*AC51)</f>
        <v>0.5</v>
      </c>
      <c r="AN47" s="176"/>
      <c r="AO47" s="16" t="s">
        <v>58</v>
      </c>
      <c r="AP47" s="16" t="s">
        <v>44</v>
      </c>
      <c r="AQ47" s="16">
        <v>1</v>
      </c>
      <c r="AR47" s="16">
        <f>AQ47*AQ45</f>
        <v>0.5</v>
      </c>
      <c r="AS47" s="4"/>
      <c r="AT47" s="11" t="s">
        <v>20</v>
      </c>
      <c r="AU47" s="1">
        <f>AR49</f>
        <v>0.33333333333333331</v>
      </c>
      <c r="AV47" s="36"/>
      <c r="AW47" s="42" t="s">
        <v>17</v>
      </c>
      <c r="AX47" s="42">
        <f>X45+AM45+AU45</f>
        <v>-0.38950823733432416</v>
      </c>
      <c r="AY47" s="50"/>
    </row>
    <row r="48" spans="1:51" ht="45">
      <c r="A48" s="258"/>
      <c r="B48" s="54"/>
      <c r="C48" s="54"/>
      <c r="D48" s="54"/>
      <c r="E48" s="54"/>
      <c r="F48" s="54"/>
      <c r="G48" s="54"/>
      <c r="H48" s="54"/>
      <c r="I48" s="54"/>
      <c r="J48" s="54"/>
      <c r="M48" s="47"/>
      <c r="N48" s="94"/>
      <c r="O48" s="58" t="s">
        <v>23</v>
      </c>
      <c r="P48" s="56" t="s">
        <v>83</v>
      </c>
      <c r="Q48" s="4"/>
      <c r="R48" s="11" t="s">
        <v>21</v>
      </c>
      <c r="S48" s="9">
        <v>0</v>
      </c>
      <c r="T48" s="9">
        <v>-0.5</v>
      </c>
      <c r="U48" s="9">
        <v>0</v>
      </c>
      <c r="V48" s="19"/>
      <c r="W48" s="11" t="s">
        <v>21</v>
      </c>
      <c r="X48" s="1">
        <f>(S48*L44)+(T48*L45)+(U48*L46)</f>
        <v>-0.31667286015112101</v>
      </c>
      <c r="Y48" s="176"/>
      <c r="Z48" s="16" t="s">
        <v>37</v>
      </c>
      <c r="AA48" s="16" t="s">
        <v>44</v>
      </c>
      <c r="AB48" s="16">
        <v>1</v>
      </c>
      <c r="AC48" s="16">
        <f>AB48*AB45</f>
        <v>0.5</v>
      </c>
      <c r="AD48" s="4"/>
      <c r="AE48" s="11" t="s">
        <v>21</v>
      </c>
      <c r="AF48" s="28">
        <v>0</v>
      </c>
      <c r="AG48" s="28">
        <v>0</v>
      </c>
      <c r="AH48" s="28">
        <v>-1</v>
      </c>
      <c r="AI48" s="28">
        <v>0</v>
      </c>
      <c r="AJ48" s="28">
        <v>0</v>
      </c>
      <c r="AK48" s="4"/>
      <c r="AL48" s="11" t="s">
        <v>21</v>
      </c>
      <c r="AM48" s="1">
        <f>(AF48*AC46)+(AG48*AC47)+(AH48*AC48)+(AI48*AC50)+(AJ48*AC51)</f>
        <v>-0.5</v>
      </c>
      <c r="AN48" s="176"/>
      <c r="AO48" s="15" t="s">
        <v>30</v>
      </c>
      <c r="AP48" s="15">
        <v>2</v>
      </c>
      <c r="AQ48" s="15">
        <f>1/(1+AP48)</f>
        <v>0.33333333333333331</v>
      </c>
      <c r="AR48" s="15"/>
      <c r="AS48" s="4"/>
      <c r="AT48" s="11" t="s">
        <v>21</v>
      </c>
      <c r="AU48" s="1">
        <f>AR50</f>
        <v>0.33333333333333331</v>
      </c>
      <c r="AV48" s="36"/>
      <c r="AW48" s="42" t="s">
        <v>18</v>
      </c>
      <c r="AX48" s="42">
        <f>X46+AM46++AU46</f>
        <v>1.8364300755605103</v>
      </c>
      <c r="AY48" s="50"/>
    </row>
    <row r="49" spans="1:51" ht="30">
      <c r="A49" s="258"/>
      <c r="B49" s="108" t="s">
        <v>6</v>
      </c>
      <c r="C49" s="35">
        <v>3</v>
      </c>
      <c r="D49" s="4"/>
      <c r="E49" s="4"/>
      <c r="F49" s="4"/>
      <c r="G49" s="4"/>
      <c r="H49" s="4"/>
      <c r="I49" s="4"/>
      <c r="J49" s="4"/>
      <c r="M49" s="4"/>
      <c r="N49" s="94"/>
      <c r="O49" s="58" t="s">
        <v>24</v>
      </c>
      <c r="P49" s="56" t="s">
        <v>84</v>
      </c>
      <c r="Q49" s="4"/>
      <c r="R49" s="11" t="s">
        <v>23</v>
      </c>
      <c r="S49" s="9">
        <v>1</v>
      </c>
      <c r="T49" s="9">
        <v>0</v>
      </c>
      <c r="U49" s="9">
        <v>-0.5</v>
      </c>
      <c r="V49" s="19"/>
      <c r="W49" s="11" t="s">
        <v>23</v>
      </c>
      <c r="X49" s="1">
        <f>(S49*L44)+(T49*L45)+(U49*L46)</f>
        <v>0.20741979437631616</v>
      </c>
      <c r="Y49" s="176"/>
      <c r="Z49" s="31" t="s">
        <v>96</v>
      </c>
      <c r="AA49" s="31">
        <v>2</v>
      </c>
      <c r="AB49" s="31">
        <f>1/(1+AA49)</f>
        <v>0.33333333333333331</v>
      </c>
      <c r="AC49" s="31"/>
      <c r="AD49" s="4"/>
      <c r="AE49" s="11" t="s">
        <v>23</v>
      </c>
      <c r="AF49" s="28">
        <v>0</v>
      </c>
      <c r="AG49" s="28">
        <v>0</v>
      </c>
      <c r="AH49" s="28">
        <v>0</v>
      </c>
      <c r="AI49" s="28">
        <v>-1</v>
      </c>
      <c r="AJ49" s="28">
        <v>0</v>
      </c>
      <c r="AK49" s="4"/>
      <c r="AL49" s="11" t="s">
        <v>23</v>
      </c>
      <c r="AM49" s="1">
        <f>(AC46*AF49)+(AG49*AC47)+(AC48*AH49)+(AI49*AC50)+(AC51*AJ49)</f>
        <v>-0.33333333333333331</v>
      </c>
      <c r="AN49" s="176"/>
      <c r="AO49" s="16" t="s">
        <v>59</v>
      </c>
      <c r="AP49" s="16" t="s">
        <v>44</v>
      </c>
      <c r="AQ49" s="16">
        <v>1</v>
      </c>
      <c r="AR49" s="16">
        <f>AQ49*AQ48</f>
        <v>0.33333333333333331</v>
      </c>
      <c r="AS49" s="4"/>
      <c r="AT49" s="11" t="s">
        <v>23</v>
      </c>
      <c r="AU49" s="1">
        <f>AR52</f>
        <v>0.25</v>
      </c>
      <c r="AV49" s="36"/>
      <c r="AW49" s="41" t="s">
        <v>19</v>
      </c>
      <c r="AX49" s="41">
        <v>0</v>
      </c>
      <c r="AY49" s="50"/>
    </row>
    <row r="50" spans="1:51">
      <c r="A50" s="258"/>
      <c r="B50" s="53"/>
      <c r="C50" s="53"/>
      <c r="D50" s="53"/>
      <c r="E50" s="53"/>
      <c r="F50" s="53"/>
      <c r="G50" s="53"/>
      <c r="H50" s="53"/>
      <c r="I50" s="53"/>
      <c r="J50" s="53"/>
      <c r="M50" s="26"/>
      <c r="N50" s="94"/>
      <c r="O50" s="4"/>
      <c r="P50" s="4"/>
      <c r="Q50" s="4"/>
      <c r="R50" s="11" t="s">
        <v>24</v>
      </c>
      <c r="S50" s="9">
        <v>-0.5</v>
      </c>
      <c r="T50" s="9">
        <v>0</v>
      </c>
      <c r="U50" s="9">
        <v>1</v>
      </c>
      <c r="V50" s="19"/>
      <c r="W50" s="11" t="s">
        <v>24</v>
      </c>
      <c r="X50" s="1">
        <f>(S50*L44)+(T50*67)+(U50*L46)</f>
        <v>-2.4092654527437155E-2</v>
      </c>
      <c r="Y50" s="176"/>
      <c r="Z50" s="16" t="s">
        <v>97</v>
      </c>
      <c r="AA50" s="16" t="s">
        <v>44</v>
      </c>
      <c r="AB50" s="16">
        <v>1</v>
      </c>
      <c r="AC50" s="16">
        <f>AB50*AB49</f>
        <v>0.33333333333333331</v>
      </c>
      <c r="AD50" s="4"/>
      <c r="AE50" s="11" t="s">
        <v>24</v>
      </c>
      <c r="AF50" s="28">
        <v>0</v>
      </c>
      <c r="AG50" s="28">
        <v>0</v>
      </c>
      <c r="AH50" s="28">
        <v>0</v>
      </c>
      <c r="AI50" s="28">
        <v>1</v>
      </c>
      <c r="AJ50" s="28">
        <v>0</v>
      </c>
      <c r="AK50" s="4"/>
      <c r="AL50" s="11" t="s">
        <v>24</v>
      </c>
      <c r="AM50" s="1">
        <f>(AC46*AF50)+(AC47*AG50)+(AC48*AH50)+(AI50*AC50)+(AC51*AJ50)</f>
        <v>0.33333333333333331</v>
      </c>
      <c r="AN50" s="176"/>
      <c r="AO50" s="16" t="s">
        <v>60</v>
      </c>
      <c r="AP50" s="16" t="s">
        <v>44</v>
      </c>
      <c r="AQ50" s="16">
        <v>1</v>
      </c>
      <c r="AR50" s="16">
        <f>AQ50*AQ48</f>
        <v>0.33333333333333331</v>
      </c>
      <c r="AS50" s="4"/>
      <c r="AT50" s="11" t="s">
        <v>24</v>
      </c>
      <c r="AU50" s="1">
        <f>AR53</f>
        <v>0.25</v>
      </c>
      <c r="AV50" s="36"/>
      <c r="AW50" s="42" t="s">
        <v>20</v>
      </c>
      <c r="AX50" s="42">
        <f>X47+AM47+AU47</f>
        <v>1.1500061934844543</v>
      </c>
      <c r="AY50" s="50"/>
    </row>
    <row r="51" spans="1:51">
      <c r="A51" s="258"/>
      <c r="B51" s="183" t="s">
        <v>14</v>
      </c>
      <c r="C51" s="183"/>
      <c r="D51" s="4"/>
      <c r="E51" s="35" t="s">
        <v>38</v>
      </c>
      <c r="F51" s="35" t="s">
        <v>39</v>
      </c>
      <c r="G51" s="35" t="s">
        <v>40</v>
      </c>
      <c r="H51" s="10" t="s">
        <v>41</v>
      </c>
      <c r="I51" s="10" t="s">
        <v>42</v>
      </c>
      <c r="J51" s="4"/>
      <c r="M51" s="4"/>
      <c r="N51" s="94"/>
      <c r="O51" s="156" t="s">
        <v>112</v>
      </c>
      <c r="P51" s="157"/>
      <c r="Q51" s="4"/>
      <c r="R51" s="33"/>
      <c r="S51" s="25"/>
      <c r="T51" s="25"/>
      <c r="U51" s="25"/>
      <c r="V51" s="30"/>
      <c r="W51" s="29"/>
      <c r="X51" s="29"/>
      <c r="Y51" s="176"/>
      <c r="Z51" s="16" t="s">
        <v>98</v>
      </c>
      <c r="AA51" s="16" t="s">
        <v>44</v>
      </c>
      <c r="AB51" s="16">
        <v>1</v>
      </c>
      <c r="AC51" s="16">
        <f>AB51*AB49</f>
        <v>0.33333333333333331</v>
      </c>
      <c r="AD51" s="4"/>
      <c r="AE51" s="29"/>
      <c r="AF51" s="25"/>
      <c r="AG51" s="25"/>
      <c r="AH51" s="25"/>
      <c r="AI51" s="25"/>
      <c r="AJ51" s="25"/>
      <c r="AK51" s="4"/>
      <c r="AL51" s="29"/>
      <c r="AM51" s="29"/>
      <c r="AN51" s="176"/>
      <c r="AO51" s="15" t="s">
        <v>31</v>
      </c>
      <c r="AP51" s="15">
        <v>3</v>
      </c>
      <c r="AQ51" s="15">
        <f>1/(1+AP51)</f>
        <v>0.25</v>
      </c>
      <c r="AR51" s="15"/>
      <c r="AS51" s="4"/>
      <c r="AT51" s="29"/>
      <c r="AU51" s="29"/>
      <c r="AV51" s="46"/>
      <c r="AW51" s="42" t="s">
        <v>21</v>
      </c>
      <c r="AX51" s="42">
        <f>X48+AM48+AU48</f>
        <v>-0.48333952681778775</v>
      </c>
      <c r="AY51" s="50"/>
    </row>
    <row r="52" spans="1:51" ht="30">
      <c r="A52" s="258"/>
      <c r="B52" s="108" t="s">
        <v>7</v>
      </c>
      <c r="C52" s="76">
        <f>SUM(L44*C47,L45*D47,L46*E47)</f>
        <v>3.0553614930426529</v>
      </c>
      <c r="D52" s="4"/>
      <c r="E52" s="35">
        <v>1</v>
      </c>
      <c r="F52" s="35">
        <v>3</v>
      </c>
      <c r="G52" s="35">
        <v>5</v>
      </c>
      <c r="H52" s="35">
        <v>7</v>
      </c>
      <c r="I52" s="35">
        <v>9</v>
      </c>
      <c r="J52" s="4"/>
      <c r="M52" s="4"/>
      <c r="N52" s="94"/>
      <c r="O52" s="57" t="s">
        <v>99</v>
      </c>
      <c r="P52" s="56" t="s">
        <v>102</v>
      </c>
      <c r="Q52" s="4"/>
      <c r="R52" s="33"/>
      <c r="S52" s="25"/>
      <c r="T52" s="25"/>
      <c r="U52" s="25"/>
      <c r="V52" s="30"/>
      <c r="W52" s="29"/>
      <c r="X52" s="29"/>
      <c r="Y52" s="176"/>
      <c r="Z52" s="30"/>
      <c r="AA52" s="30"/>
      <c r="AB52" s="30"/>
      <c r="AC52" s="30"/>
      <c r="AD52" s="4"/>
      <c r="AE52" s="29"/>
      <c r="AF52" s="25"/>
      <c r="AG52" s="25"/>
      <c r="AH52" s="25"/>
      <c r="AI52" s="25"/>
      <c r="AJ52" s="25"/>
      <c r="AK52" s="4"/>
      <c r="AL52" s="156" t="s">
        <v>115</v>
      </c>
      <c r="AM52" s="157"/>
      <c r="AN52" s="176"/>
      <c r="AO52" s="16" t="s">
        <v>61</v>
      </c>
      <c r="AP52" s="16" t="s">
        <v>44</v>
      </c>
      <c r="AQ52" s="16">
        <v>1</v>
      </c>
      <c r="AR52" s="16">
        <f>AQ52*AQ51</f>
        <v>0.25</v>
      </c>
      <c r="AS52" s="4"/>
      <c r="AT52" s="29"/>
      <c r="AU52" s="29"/>
      <c r="AV52" s="46"/>
      <c r="AW52" s="41" t="s">
        <v>22</v>
      </c>
      <c r="AX52" s="41">
        <v>0</v>
      </c>
      <c r="AY52" s="50"/>
    </row>
    <row r="53" spans="1:51" ht="30">
      <c r="A53" s="258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26"/>
      <c r="N53" s="94"/>
      <c r="O53" s="57" t="s">
        <v>100</v>
      </c>
      <c r="P53" s="56" t="s">
        <v>103</v>
      </c>
      <c r="Q53" s="4"/>
      <c r="R53" s="4"/>
      <c r="S53" s="18"/>
      <c r="T53" s="18"/>
      <c r="U53" s="18"/>
      <c r="V53" s="19"/>
      <c r="W53" s="4"/>
      <c r="X53" s="4"/>
      <c r="Y53" s="176"/>
      <c r="Z53" s="30"/>
      <c r="AA53" s="30"/>
      <c r="AB53" s="30"/>
      <c r="AC53" s="30"/>
      <c r="AD53" s="4"/>
      <c r="AE53" s="29"/>
      <c r="AF53" s="25"/>
      <c r="AG53" s="25"/>
      <c r="AH53" s="25"/>
      <c r="AI53" s="25"/>
      <c r="AJ53" s="25"/>
      <c r="AK53" s="4"/>
      <c r="AL53" s="58" t="s">
        <v>34</v>
      </c>
      <c r="AM53" s="56" t="s">
        <v>87</v>
      </c>
      <c r="AN53" s="176"/>
      <c r="AO53" s="16" t="s">
        <v>62</v>
      </c>
      <c r="AP53" s="16" t="s">
        <v>44</v>
      </c>
      <c r="AQ53" s="16">
        <v>1</v>
      </c>
      <c r="AR53" s="16">
        <f>AQ53*AQ51</f>
        <v>0.25</v>
      </c>
      <c r="AS53" s="4"/>
      <c r="AT53" s="29"/>
      <c r="AU53" s="29"/>
      <c r="AV53" s="46"/>
      <c r="AW53" s="42" t="s">
        <v>23</v>
      </c>
      <c r="AX53" s="42">
        <f>X49+AM49+AU49</f>
        <v>0.12408646104298285</v>
      </c>
      <c r="AY53" s="50"/>
    </row>
    <row r="54" spans="1:51" ht="30">
      <c r="A54" s="258"/>
      <c r="B54" s="185" t="s">
        <v>11</v>
      </c>
      <c r="C54" s="186"/>
      <c r="D54" s="6" t="s">
        <v>12</v>
      </c>
      <c r="E54" s="6">
        <v>1</v>
      </c>
      <c r="F54" s="6">
        <v>2</v>
      </c>
      <c r="G54" s="6">
        <v>3</v>
      </c>
      <c r="H54" s="6">
        <v>4</v>
      </c>
      <c r="I54" s="6">
        <v>5</v>
      </c>
      <c r="J54" s="6">
        <v>6</v>
      </c>
      <c r="K54" s="6">
        <v>7</v>
      </c>
      <c r="L54" s="6">
        <v>9</v>
      </c>
      <c r="M54" s="6">
        <v>10</v>
      </c>
      <c r="N54" s="94"/>
      <c r="O54" s="57" t="s">
        <v>101</v>
      </c>
      <c r="P54" s="56" t="s">
        <v>104</v>
      </c>
      <c r="Q54" s="4"/>
      <c r="R54" s="4"/>
      <c r="S54" s="18"/>
      <c r="T54" s="18"/>
      <c r="U54" s="18"/>
      <c r="V54" s="4"/>
      <c r="W54" s="4"/>
      <c r="X54" s="4"/>
      <c r="Y54" s="176"/>
      <c r="AB54" s="30"/>
      <c r="AC54" s="30"/>
      <c r="AD54" s="4"/>
      <c r="AE54" s="29"/>
      <c r="AF54" s="25"/>
      <c r="AG54" s="25"/>
      <c r="AH54" s="25"/>
      <c r="AI54" s="25"/>
      <c r="AJ54" s="25"/>
      <c r="AK54" s="4"/>
      <c r="AL54" s="109" t="s">
        <v>35</v>
      </c>
      <c r="AM54" s="84" t="s">
        <v>88</v>
      </c>
      <c r="AN54" s="176"/>
      <c r="AO54" s="19"/>
      <c r="AP54" s="19"/>
      <c r="AQ54" s="19"/>
      <c r="AR54" s="19"/>
      <c r="AS54" s="4"/>
      <c r="AT54" s="29"/>
      <c r="AU54" s="29"/>
      <c r="AV54" s="46"/>
      <c r="AW54" s="42" t="s">
        <v>24</v>
      </c>
      <c r="AX54" s="42">
        <f>X50+AM50+AU50</f>
        <v>0.55924067880589612</v>
      </c>
      <c r="AY54" s="50"/>
    </row>
    <row r="55" spans="1:51">
      <c r="A55" s="258"/>
      <c r="B55" s="187"/>
      <c r="C55" s="188"/>
      <c r="D55" s="6" t="s">
        <v>13</v>
      </c>
      <c r="E55" s="35">
        <v>0</v>
      </c>
      <c r="F55" s="35">
        <v>0</v>
      </c>
      <c r="G55" s="35">
        <v>0.57999999999999996</v>
      </c>
      <c r="H55" s="35">
        <v>0.9</v>
      </c>
      <c r="I55" s="35">
        <v>1.1200000000000001</v>
      </c>
      <c r="J55" s="35">
        <v>1.24</v>
      </c>
      <c r="K55" s="35">
        <v>1.32</v>
      </c>
      <c r="L55" s="35">
        <v>1.46</v>
      </c>
      <c r="M55" s="35">
        <v>1.49</v>
      </c>
      <c r="N55" s="94"/>
      <c r="Q55" s="4"/>
      <c r="R55" s="4"/>
      <c r="S55" s="18"/>
      <c r="T55" s="18"/>
      <c r="U55" s="18"/>
      <c r="V55" s="4"/>
      <c r="W55" s="4"/>
      <c r="X55" s="4"/>
      <c r="Y55" s="176"/>
      <c r="AB55" s="30"/>
      <c r="AC55" s="30"/>
      <c r="AD55" s="4"/>
      <c r="AE55" s="29"/>
      <c r="AF55" s="25"/>
      <c r="AG55" s="25"/>
      <c r="AH55" s="25"/>
      <c r="AI55" s="25"/>
      <c r="AJ55" s="25"/>
      <c r="AK55" s="4"/>
      <c r="AL55" s="109" t="s">
        <v>36</v>
      </c>
      <c r="AM55" s="84" t="s">
        <v>89</v>
      </c>
      <c r="AN55" s="176"/>
      <c r="AO55" s="30"/>
      <c r="AP55" s="30"/>
      <c r="AQ55" s="30"/>
      <c r="AR55" s="30"/>
      <c r="AS55" s="4"/>
      <c r="AT55" s="29"/>
      <c r="AU55" s="29"/>
      <c r="AV55" s="46"/>
      <c r="AW55" s="41" t="s">
        <v>25</v>
      </c>
      <c r="AX55" s="41">
        <v>0</v>
      </c>
      <c r="AY55" s="50"/>
    </row>
    <row r="56" spans="1:51">
      <c r="A56" s="258"/>
      <c r="B56" s="189" t="s">
        <v>9</v>
      </c>
      <c r="C56" s="190"/>
      <c r="D56" s="7">
        <v>0.57999999999999996</v>
      </c>
      <c r="E56" s="191"/>
      <c r="F56" s="192"/>
      <c r="G56" s="192"/>
      <c r="H56" s="192"/>
      <c r="I56" s="192"/>
      <c r="J56" s="192"/>
      <c r="K56" s="48"/>
      <c r="L56" s="48"/>
      <c r="M56" s="48"/>
      <c r="N56" s="94"/>
      <c r="Q56" s="4"/>
      <c r="R56" s="4"/>
      <c r="S56" s="18"/>
      <c r="T56" s="18"/>
      <c r="U56" s="18"/>
      <c r="V56" s="4"/>
      <c r="W56" s="4"/>
      <c r="X56" s="4"/>
      <c r="Y56" s="176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109" t="s">
        <v>37</v>
      </c>
      <c r="AM56" s="84" t="s">
        <v>90</v>
      </c>
      <c r="AN56" s="176"/>
      <c r="AO56" s="156" t="s">
        <v>113</v>
      </c>
      <c r="AP56" s="157"/>
      <c r="AQ56" s="4"/>
      <c r="AR56" s="4"/>
      <c r="AS56" s="4"/>
      <c r="AT56" s="4"/>
      <c r="AU56" s="4"/>
      <c r="AV56" s="46"/>
      <c r="AW56" s="4"/>
      <c r="AX56" s="4"/>
      <c r="AY56" s="50"/>
    </row>
    <row r="57" spans="1:51" ht="30">
      <c r="A57" s="258"/>
      <c r="B57" s="52"/>
      <c r="C57" s="52"/>
      <c r="D57" s="52"/>
      <c r="E57" s="52"/>
      <c r="H57" s="52"/>
      <c r="I57" s="52"/>
      <c r="J57" s="52"/>
      <c r="K57" s="52"/>
      <c r="L57" s="52"/>
      <c r="M57" s="47"/>
      <c r="N57" s="94"/>
      <c r="Q57" s="4"/>
      <c r="R57" s="4"/>
      <c r="S57" s="18"/>
      <c r="T57" s="18"/>
      <c r="U57" s="18"/>
      <c r="V57" s="4"/>
      <c r="W57" s="4"/>
      <c r="X57" s="4"/>
      <c r="Y57" s="176"/>
      <c r="Z57" s="4"/>
      <c r="AC57" s="4"/>
      <c r="AD57" s="4"/>
      <c r="AE57" s="4"/>
      <c r="AF57" s="4"/>
      <c r="AG57" s="4"/>
      <c r="AH57" s="4"/>
      <c r="AI57" s="4"/>
      <c r="AJ57" s="4"/>
      <c r="AK57" s="4"/>
      <c r="AL57" s="58" t="s">
        <v>96</v>
      </c>
      <c r="AM57" s="56" t="s">
        <v>91</v>
      </c>
      <c r="AN57" s="176"/>
      <c r="AO57" s="44" t="s">
        <v>29</v>
      </c>
      <c r="AP57" s="44" t="s">
        <v>76</v>
      </c>
      <c r="AQ57" s="4"/>
      <c r="AR57" s="4"/>
      <c r="AS57" s="4"/>
      <c r="AT57" s="4"/>
      <c r="AU57" s="4"/>
      <c r="AV57" s="46"/>
      <c r="AW57" s="4"/>
      <c r="AX57" s="4"/>
      <c r="AY57" s="50"/>
    </row>
    <row r="58" spans="1:51" ht="30">
      <c r="A58" s="258"/>
      <c r="B58" s="161" t="s">
        <v>15</v>
      </c>
      <c r="C58" s="161"/>
      <c r="D58" s="161"/>
      <c r="E58" s="4"/>
      <c r="H58" s="4"/>
      <c r="I58" s="4"/>
      <c r="J58" s="4"/>
      <c r="K58" s="4"/>
      <c r="L58" s="4"/>
      <c r="M58" s="4"/>
      <c r="N58" s="94"/>
      <c r="Q58" s="4"/>
      <c r="R58" s="4"/>
      <c r="S58" s="18"/>
      <c r="T58" s="18"/>
      <c r="U58" s="18"/>
      <c r="V58" s="4"/>
      <c r="W58" s="4"/>
      <c r="X58" s="4"/>
      <c r="Y58" s="176"/>
      <c r="Z58" s="227" t="s">
        <v>182</v>
      </c>
      <c r="AA58" s="228"/>
      <c r="AC58" s="4"/>
      <c r="AD58" s="4"/>
      <c r="AE58" s="4"/>
      <c r="AF58" s="4"/>
      <c r="AG58" s="4"/>
      <c r="AH58" s="4"/>
      <c r="AI58" s="4"/>
      <c r="AJ58" s="4"/>
      <c r="AK58" s="4"/>
      <c r="AL58" s="109" t="s">
        <v>97</v>
      </c>
      <c r="AM58" s="84" t="s">
        <v>92</v>
      </c>
      <c r="AN58" s="176"/>
      <c r="AO58" s="44" t="s">
        <v>30</v>
      </c>
      <c r="AP58" s="44" t="s">
        <v>79</v>
      </c>
      <c r="AQ58" s="4"/>
      <c r="AR58" s="4"/>
      <c r="AS58" s="4"/>
      <c r="AT58" s="4"/>
      <c r="AU58" s="4"/>
      <c r="AV58" s="46"/>
      <c r="AW58" s="4"/>
      <c r="AX58" s="4"/>
      <c r="AY58" s="50"/>
    </row>
    <row r="59" spans="1:51" ht="30">
      <c r="A59" s="258"/>
      <c r="B59" s="5" t="s">
        <v>10</v>
      </c>
      <c r="C59" s="8">
        <f>(C52-3)/3</f>
        <v>1.8453831014217641E-2</v>
      </c>
      <c r="D59" s="77">
        <f>C59*100</f>
        <v>1.8453831014217641</v>
      </c>
      <c r="E59" s="4"/>
      <c r="H59" s="4"/>
      <c r="I59" s="4"/>
      <c r="J59" s="4"/>
      <c r="K59" s="4"/>
      <c r="L59" s="4"/>
      <c r="M59" s="4"/>
      <c r="N59" s="94"/>
      <c r="Q59" s="4"/>
      <c r="R59" s="4"/>
      <c r="S59" s="18"/>
      <c r="T59" s="18"/>
      <c r="U59" s="18"/>
      <c r="V59" s="4"/>
      <c r="W59" s="4"/>
      <c r="X59" s="4"/>
      <c r="Y59" s="176"/>
      <c r="Z59" s="225" t="s">
        <v>208</v>
      </c>
      <c r="AA59" s="226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109" t="s">
        <v>98</v>
      </c>
      <c r="AM59" s="84" t="s">
        <v>93</v>
      </c>
      <c r="AN59" s="176"/>
      <c r="AO59" s="44" t="s">
        <v>31</v>
      </c>
      <c r="AP59" s="44" t="s">
        <v>82</v>
      </c>
      <c r="AQ59" s="4"/>
      <c r="AR59" s="4"/>
      <c r="AS59" s="4"/>
      <c r="AT59" s="4"/>
      <c r="AU59" s="4"/>
      <c r="AV59" s="46"/>
      <c r="AW59" s="4"/>
      <c r="AX59" s="4"/>
      <c r="AY59" s="50"/>
    </row>
    <row r="60" spans="1:51">
      <c r="A60" s="259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06"/>
      <c r="N60" s="49"/>
      <c r="O60" s="106"/>
      <c r="P60" s="106"/>
      <c r="Q60" s="106"/>
      <c r="R60" s="106"/>
      <c r="S60" s="79"/>
      <c r="T60" s="79"/>
      <c r="U60" s="79"/>
      <c r="V60" s="106"/>
      <c r="W60" s="106"/>
      <c r="X60" s="106"/>
      <c r="Y60" s="177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51"/>
    </row>
    <row r="62" spans="1:51" ht="20">
      <c r="A62" s="257"/>
      <c r="B62" s="168" t="s">
        <v>162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9"/>
    </row>
    <row r="63" spans="1:51" ht="20">
      <c r="A63" s="258"/>
      <c r="B63" s="35" t="s">
        <v>0</v>
      </c>
      <c r="C63" s="35" t="s">
        <v>1</v>
      </c>
      <c r="D63" s="35" t="s">
        <v>2</v>
      </c>
      <c r="E63" s="35" t="s">
        <v>3</v>
      </c>
      <c r="F63" s="170" t="s">
        <v>8</v>
      </c>
      <c r="G63" s="35" t="s">
        <v>0</v>
      </c>
      <c r="H63" s="35" t="s">
        <v>1</v>
      </c>
      <c r="I63" s="35" t="s">
        <v>2</v>
      </c>
      <c r="J63" s="35" t="s">
        <v>3</v>
      </c>
      <c r="K63" s="35" t="s">
        <v>4</v>
      </c>
      <c r="L63" s="10" t="s">
        <v>5</v>
      </c>
      <c r="M63" s="23"/>
      <c r="N63" s="94"/>
      <c r="O63" s="156" t="s">
        <v>114</v>
      </c>
      <c r="P63" s="157"/>
      <c r="Q63" s="3"/>
      <c r="R63" s="171" t="s">
        <v>46</v>
      </c>
      <c r="S63" s="172"/>
      <c r="T63" s="172"/>
      <c r="U63" s="173"/>
      <c r="V63" s="3"/>
      <c r="W63" s="174" t="s">
        <v>52</v>
      </c>
      <c r="X63" s="175"/>
      <c r="Y63" s="176"/>
      <c r="Z63" s="178" t="s">
        <v>48</v>
      </c>
      <c r="AA63" s="179"/>
      <c r="AB63" s="179"/>
      <c r="AC63" s="180"/>
      <c r="AD63" s="3"/>
      <c r="AE63" s="178" t="s">
        <v>54</v>
      </c>
      <c r="AF63" s="179"/>
      <c r="AG63" s="179"/>
      <c r="AH63" s="179"/>
      <c r="AI63" s="179"/>
      <c r="AJ63" s="180"/>
      <c r="AK63" s="3"/>
      <c r="AL63" s="174" t="s">
        <v>55</v>
      </c>
      <c r="AM63" s="175"/>
      <c r="AN63" s="176"/>
      <c r="AO63" s="178" t="s">
        <v>49</v>
      </c>
      <c r="AP63" s="179"/>
      <c r="AQ63" s="179"/>
      <c r="AR63" s="180"/>
      <c r="AS63" s="4"/>
      <c r="AT63" s="174" t="s">
        <v>51</v>
      </c>
      <c r="AU63" s="175"/>
      <c r="AV63" s="36"/>
      <c r="AW63" s="174" t="s">
        <v>27</v>
      </c>
      <c r="AX63" s="175"/>
      <c r="AY63" s="50"/>
    </row>
    <row r="64" spans="1:51" ht="30">
      <c r="A64" s="258"/>
      <c r="B64" s="35" t="s">
        <v>1</v>
      </c>
      <c r="C64" s="2">
        <v>1</v>
      </c>
      <c r="D64" s="37">
        <f>1/C65</f>
        <v>0.2</v>
      </c>
      <c r="E64" s="37">
        <f>1/C66</f>
        <v>0.33333333333333331</v>
      </c>
      <c r="F64" s="170"/>
      <c r="G64" s="35" t="s">
        <v>1</v>
      </c>
      <c r="H64" s="38">
        <f>C64/C67</f>
        <v>0.1111111111111111</v>
      </c>
      <c r="I64" s="37">
        <f>D64/D67</f>
        <v>0.13043478260869568</v>
      </c>
      <c r="J64" s="37">
        <f>E64/E67</f>
        <v>7.6923076923076913E-2</v>
      </c>
      <c r="K64" s="37">
        <f>SUM(H64:J64)</f>
        <v>0.31846897064288371</v>
      </c>
      <c r="L64" s="2">
        <f>K64/C69</f>
        <v>0.1061563235476279</v>
      </c>
      <c r="M64" s="24"/>
      <c r="N64" s="94"/>
      <c r="O64" s="58" t="s">
        <v>17</v>
      </c>
      <c r="P64" s="56" t="s">
        <v>78</v>
      </c>
      <c r="Q64" s="18"/>
      <c r="R64" s="17" t="s">
        <v>26</v>
      </c>
      <c r="S64" s="35" t="s">
        <v>1</v>
      </c>
      <c r="T64" s="35" t="s">
        <v>2</v>
      </c>
      <c r="U64" s="35" t="s">
        <v>3</v>
      </c>
      <c r="V64" s="13"/>
      <c r="W64" s="32" t="s">
        <v>26</v>
      </c>
      <c r="X64" s="107" t="s">
        <v>53</v>
      </c>
      <c r="Y64" s="176"/>
      <c r="Z64" s="35" t="s">
        <v>32</v>
      </c>
      <c r="AA64" s="108" t="s">
        <v>47</v>
      </c>
      <c r="AB64" s="178" t="s">
        <v>43</v>
      </c>
      <c r="AC64" s="180"/>
      <c r="AD64" s="4"/>
      <c r="AE64" s="10" t="s">
        <v>26</v>
      </c>
      <c r="AF64" s="35" t="s">
        <v>35</v>
      </c>
      <c r="AG64" s="35" t="s">
        <v>36</v>
      </c>
      <c r="AH64" s="35" t="s">
        <v>37</v>
      </c>
      <c r="AI64" s="35" t="s">
        <v>97</v>
      </c>
      <c r="AJ64" s="35" t="s">
        <v>98</v>
      </c>
      <c r="AK64" s="4"/>
      <c r="AL64" s="10" t="s">
        <v>26</v>
      </c>
      <c r="AM64" s="107" t="s">
        <v>53</v>
      </c>
      <c r="AN64" s="176"/>
      <c r="AO64" s="10" t="s">
        <v>28</v>
      </c>
      <c r="AP64" s="10" t="s">
        <v>47</v>
      </c>
      <c r="AQ64" s="181" t="s">
        <v>43</v>
      </c>
      <c r="AR64" s="182"/>
      <c r="AS64" s="4"/>
      <c r="AT64" s="35" t="s">
        <v>26</v>
      </c>
      <c r="AU64" s="107" t="s">
        <v>53</v>
      </c>
      <c r="AV64" s="36"/>
      <c r="AW64" s="108" t="s">
        <v>26</v>
      </c>
      <c r="AX64" s="108" t="s">
        <v>50</v>
      </c>
      <c r="AY64" s="50"/>
    </row>
    <row r="65" spans="1:51">
      <c r="A65" s="258"/>
      <c r="B65" s="35" t="s">
        <v>2</v>
      </c>
      <c r="C65" s="37">
        <v>5</v>
      </c>
      <c r="D65" s="2">
        <v>1</v>
      </c>
      <c r="E65" s="37">
        <v>3</v>
      </c>
      <c r="F65" s="170"/>
      <c r="G65" s="35" t="s">
        <v>2</v>
      </c>
      <c r="H65" s="37">
        <f>C65/C67</f>
        <v>0.55555555555555558</v>
      </c>
      <c r="I65" s="38">
        <f>D65/D67</f>
        <v>0.65217391304347827</v>
      </c>
      <c r="J65" s="37">
        <f>E65/E67</f>
        <v>0.69230769230769218</v>
      </c>
      <c r="K65" s="37">
        <f>SUM(H65:J65)</f>
        <v>1.9000371609067259</v>
      </c>
      <c r="L65" s="2">
        <f>K65/C69</f>
        <v>0.63334572030224201</v>
      </c>
      <c r="M65" s="24"/>
      <c r="N65" s="94"/>
      <c r="O65" s="58" t="s">
        <v>18</v>
      </c>
      <c r="P65" s="56" t="s">
        <v>77</v>
      </c>
      <c r="Q65" s="18"/>
      <c r="R65" s="11" t="s">
        <v>17</v>
      </c>
      <c r="S65" s="9">
        <v>1</v>
      </c>
      <c r="T65" s="9">
        <v>-0.5</v>
      </c>
      <c r="U65" s="9">
        <v>0</v>
      </c>
      <c r="V65" s="3"/>
      <c r="W65" s="11" t="s">
        <v>17</v>
      </c>
      <c r="X65" s="1">
        <f>(S65*L64)+(T65*L65)+(U65*L66)</f>
        <v>-0.21051653660349312</v>
      </c>
      <c r="Y65" s="176"/>
      <c r="Z65" s="15" t="s">
        <v>34</v>
      </c>
      <c r="AA65" s="15">
        <v>1</v>
      </c>
      <c r="AB65" s="15">
        <f>1/(1+AA65)</f>
        <v>0.5</v>
      </c>
      <c r="AC65" s="15"/>
      <c r="AD65" s="4"/>
      <c r="AE65" s="11" t="s">
        <v>17</v>
      </c>
      <c r="AF65" s="28">
        <v>0</v>
      </c>
      <c r="AG65" s="28">
        <v>0</v>
      </c>
      <c r="AH65" s="28">
        <v>-1</v>
      </c>
      <c r="AI65" s="28">
        <v>-1</v>
      </c>
      <c r="AJ65" s="28">
        <v>0</v>
      </c>
      <c r="AK65" s="4"/>
      <c r="AL65" s="11" t="s">
        <v>17</v>
      </c>
      <c r="AM65" s="1">
        <f>(AF65*AC66)+(AG65*AC67)+(AC68*AH65)+(AI65*AC70)+(AC71*AJ65)</f>
        <v>-0.83333333333333326</v>
      </c>
      <c r="AN65" s="176"/>
      <c r="AO65" s="15" t="s">
        <v>29</v>
      </c>
      <c r="AP65" s="15">
        <v>1</v>
      </c>
      <c r="AQ65" s="15">
        <f>1/(1+AP65)</f>
        <v>0.5</v>
      </c>
      <c r="AR65" s="15"/>
      <c r="AS65" s="4"/>
      <c r="AT65" s="11" t="s">
        <v>17</v>
      </c>
      <c r="AU65" s="1">
        <f>AR66</f>
        <v>0.5</v>
      </c>
      <c r="AV65" s="36"/>
      <c r="AW65" s="40" t="s">
        <v>63</v>
      </c>
      <c r="AX65" s="40">
        <v>0</v>
      </c>
      <c r="AY65" s="50"/>
    </row>
    <row r="66" spans="1:51" ht="30">
      <c r="A66" s="258"/>
      <c r="B66" s="35" t="s">
        <v>3</v>
      </c>
      <c r="C66" s="37">
        <v>3</v>
      </c>
      <c r="D66" s="37">
        <f>1/E65</f>
        <v>0.33333333333333331</v>
      </c>
      <c r="E66" s="2">
        <v>1</v>
      </c>
      <c r="F66" s="170"/>
      <c r="G66" s="35" t="s">
        <v>3</v>
      </c>
      <c r="H66" s="37">
        <f>C66/C67</f>
        <v>0.33333333333333331</v>
      </c>
      <c r="I66" s="37">
        <f>D66/D67</f>
        <v>0.21739130434782608</v>
      </c>
      <c r="J66" s="38">
        <f>E66/E67</f>
        <v>0.23076923076923073</v>
      </c>
      <c r="K66" s="37">
        <f>SUM(H66:J66)</f>
        <v>0.78149386845039015</v>
      </c>
      <c r="L66" s="2">
        <f>K66/C69</f>
        <v>0.26049795615013005</v>
      </c>
      <c r="M66" s="24"/>
      <c r="N66" s="94"/>
      <c r="O66" s="58" t="s">
        <v>20</v>
      </c>
      <c r="P66" s="56" t="s">
        <v>80</v>
      </c>
      <c r="Q66" s="18"/>
      <c r="R66" s="11" t="s">
        <v>18</v>
      </c>
      <c r="S66" s="9">
        <v>-0.5</v>
      </c>
      <c r="T66" s="9">
        <v>1</v>
      </c>
      <c r="U66" s="9">
        <v>0</v>
      </c>
      <c r="V66" s="19"/>
      <c r="W66" s="11" t="s">
        <v>18</v>
      </c>
      <c r="X66" s="1">
        <f>(S66*L64)+(T66*L65)+(U66*L66)</f>
        <v>0.58026755852842804</v>
      </c>
      <c r="Y66" s="176"/>
      <c r="Z66" s="16" t="s">
        <v>35</v>
      </c>
      <c r="AA66" s="16" t="s">
        <v>44</v>
      </c>
      <c r="AB66" s="16">
        <v>1</v>
      </c>
      <c r="AC66" s="16">
        <f>AB66*AB65</f>
        <v>0.5</v>
      </c>
      <c r="AD66" s="4"/>
      <c r="AE66" s="11" t="s">
        <v>18</v>
      </c>
      <c r="AF66" s="28">
        <v>0</v>
      </c>
      <c r="AG66" s="28">
        <v>0</v>
      </c>
      <c r="AH66" s="28">
        <v>1</v>
      </c>
      <c r="AI66" s="28">
        <v>1</v>
      </c>
      <c r="AJ66" s="28">
        <v>0</v>
      </c>
      <c r="AK66" s="4"/>
      <c r="AL66" s="11" t="s">
        <v>18</v>
      </c>
      <c r="AM66" s="1">
        <f>(AF66*AC66)+(AG66*AC67)+(AC68*AH66)+(AI66*AC70)+(AC71*AJ66)</f>
        <v>0.83333333333333326</v>
      </c>
      <c r="AN66" s="176"/>
      <c r="AO66" s="16" t="s">
        <v>45</v>
      </c>
      <c r="AP66" s="16" t="s">
        <v>44</v>
      </c>
      <c r="AQ66" s="16">
        <v>1</v>
      </c>
      <c r="AR66" s="16">
        <f>AQ66*AQ65</f>
        <v>0.5</v>
      </c>
      <c r="AS66" s="4"/>
      <c r="AT66" s="11" t="s">
        <v>18</v>
      </c>
      <c r="AU66" s="1">
        <f>AR67</f>
        <v>0.5</v>
      </c>
      <c r="AV66" s="36"/>
      <c r="AW66" s="40" t="s">
        <v>16</v>
      </c>
      <c r="AX66" s="41">
        <v>0</v>
      </c>
      <c r="AY66" s="50"/>
    </row>
    <row r="67" spans="1:51">
      <c r="A67" s="258"/>
      <c r="B67" s="107" t="s">
        <v>4</v>
      </c>
      <c r="C67" s="39">
        <f>SUM(C64:C66)</f>
        <v>9</v>
      </c>
      <c r="D67" s="39">
        <f>SUM(D64:D66)</f>
        <v>1.5333333333333332</v>
      </c>
      <c r="E67" s="39">
        <f>SUM(E64:E66)</f>
        <v>4.3333333333333339</v>
      </c>
      <c r="F67" s="170"/>
      <c r="G67" s="107" t="s">
        <v>4</v>
      </c>
      <c r="H67" s="39">
        <f>SUM(H64:H66)</f>
        <v>1</v>
      </c>
      <c r="I67" s="39">
        <f>SUM(I64:I66)</f>
        <v>1</v>
      </c>
      <c r="J67" s="39">
        <f>SUM(J64:J66)</f>
        <v>0.99999999999999978</v>
      </c>
      <c r="K67" s="39">
        <f>SUM(K64:K66)</f>
        <v>2.9999999999999996</v>
      </c>
      <c r="L67" s="39">
        <f>SUM(L64:L66)</f>
        <v>1</v>
      </c>
      <c r="M67" s="25"/>
      <c r="N67" s="94"/>
      <c r="O67" s="58" t="s">
        <v>21</v>
      </c>
      <c r="P67" s="56" t="s">
        <v>81</v>
      </c>
      <c r="Q67" s="18"/>
      <c r="R67" s="11" t="s">
        <v>20</v>
      </c>
      <c r="S67" s="9">
        <v>0</v>
      </c>
      <c r="T67" s="9">
        <v>0.5</v>
      </c>
      <c r="U67" s="9">
        <v>0</v>
      </c>
      <c r="V67" s="19"/>
      <c r="W67" s="11" t="s">
        <v>20</v>
      </c>
      <c r="X67" s="1">
        <f>(S67*L64)+(T67*L65)+(U67*L66)</f>
        <v>0.31667286015112101</v>
      </c>
      <c r="Y67" s="176"/>
      <c r="Z67" s="16" t="s">
        <v>36</v>
      </c>
      <c r="AA67" s="16" t="s">
        <v>44</v>
      </c>
      <c r="AB67" s="16">
        <v>1</v>
      </c>
      <c r="AC67" s="16">
        <f>AB67*AB65</f>
        <v>0.5</v>
      </c>
      <c r="AD67" s="4"/>
      <c r="AE67" s="11" t="s">
        <v>20</v>
      </c>
      <c r="AF67" s="28">
        <v>0</v>
      </c>
      <c r="AG67" s="28">
        <v>0</v>
      </c>
      <c r="AH67" s="28">
        <v>1</v>
      </c>
      <c r="AI67" s="28">
        <v>0</v>
      </c>
      <c r="AJ67" s="28">
        <v>0</v>
      </c>
      <c r="AK67" s="4"/>
      <c r="AL67" s="11" t="s">
        <v>20</v>
      </c>
      <c r="AM67" s="1">
        <f>(AF67*AC66)+(AG67*AC67)+(AH67*AC68)+(AI67*AC70)+(AJ67*AC71)</f>
        <v>0.5</v>
      </c>
      <c r="AN67" s="176"/>
      <c r="AO67" s="16" t="s">
        <v>58</v>
      </c>
      <c r="AP67" s="16" t="s">
        <v>44</v>
      </c>
      <c r="AQ67" s="16">
        <v>1</v>
      </c>
      <c r="AR67" s="16">
        <f>AQ67*AQ65</f>
        <v>0.5</v>
      </c>
      <c r="AS67" s="4"/>
      <c r="AT67" s="11" t="s">
        <v>20</v>
      </c>
      <c r="AU67" s="1">
        <f>AR69</f>
        <v>0.33333333333333331</v>
      </c>
      <c r="AV67" s="36"/>
      <c r="AW67" s="42" t="s">
        <v>17</v>
      </c>
      <c r="AX67" s="42">
        <f>X65+AM65+AU65</f>
        <v>-0.54384986993682638</v>
      </c>
      <c r="AY67" s="50"/>
    </row>
    <row r="68" spans="1:51" ht="45">
      <c r="A68" s="258"/>
      <c r="B68" s="54"/>
      <c r="C68" s="54"/>
      <c r="D68" s="54"/>
      <c r="E68" s="54"/>
      <c r="F68" s="54"/>
      <c r="G68" s="54"/>
      <c r="H68" s="54"/>
      <c r="I68" s="54"/>
      <c r="J68" s="54"/>
      <c r="M68" s="47"/>
      <c r="N68" s="94"/>
      <c r="O68" s="58" t="s">
        <v>23</v>
      </c>
      <c r="P68" s="56" t="s">
        <v>83</v>
      </c>
      <c r="Q68" s="4"/>
      <c r="R68" s="11" t="s">
        <v>21</v>
      </c>
      <c r="S68" s="9">
        <v>0</v>
      </c>
      <c r="T68" s="9">
        <v>-0.5</v>
      </c>
      <c r="U68" s="9">
        <v>0</v>
      </c>
      <c r="V68" s="19"/>
      <c r="W68" s="11" t="s">
        <v>21</v>
      </c>
      <c r="X68" s="1">
        <f>(S68*L64)+(T68*L65)+(U68*L66)</f>
        <v>-0.31667286015112101</v>
      </c>
      <c r="Y68" s="176"/>
      <c r="Z68" s="16" t="s">
        <v>37</v>
      </c>
      <c r="AA68" s="16" t="s">
        <v>44</v>
      </c>
      <c r="AB68" s="16">
        <v>1</v>
      </c>
      <c r="AC68" s="16">
        <f>AB68*AB65</f>
        <v>0.5</v>
      </c>
      <c r="AD68" s="4"/>
      <c r="AE68" s="11" t="s">
        <v>21</v>
      </c>
      <c r="AF68" s="28">
        <v>0</v>
      </c>
      <c r="AG68" s="28">
        <v>0</v>
      </c>
      <c r="AH68" s="28">
        <v>-1</v>
      </c>
      <c r="AI68" s="28">
        <v>0</v>
      </c>
      <c r="AJ68" s="28">
        <v>0</v>
      </c>
      <c r="AK68" s="4"/>
      <c r="AL68" s="11" t="s">
        <v>21</v>
      </c>
      <c r="AM68" s="1">
        <f>(AF68*AC66)+(AG68*AC67)+(AH68*AC68)+(AI68*AC70)+(AJ68*AC71)</f>
        <v>-0.5</v>
      </c>
      <c r="AN68" s="176"/>
      <c r="AO68" s="15" t="s">
        <v>30</v>
      </c>
      <c r="AP68" s="15">
        <v>2</v>
      </c>
      <c r="AQ68" s="15">
        <f>1/(1+AP68)</f>
        <v>0.33333333333333331</v>
      </c>
      <c r="AR68" s="15"/>
      <c r="AS68" s="4"/>
      <c r="AT68" s="11" t="s">
        <v>21</v>
      </c>
      <c r="AU68" s="1">
        <f>AR70</f>
        <v>0.33333333333333331</v>
      </c>
      <c r="AV68" s="36"/>
      <c r="AW68" s="42" t="s">
        <v>18</v>
      </c>
      <c r="AX68" s="42">
        <f>X66+AM66++AU66</f>
        <v>1.9136008918617613</v>
      </c>
      <c r="AY68" s="50"/>
    </row>
    <row r="69" spans="1:51" ht="30">
      <c r="A69" s="258"/>
      <c r="B69" s="108" t="s">
        <v>6</v>
      </c>
      <c r="C69" s="35">
        <v>3</v>
      </c>
      <c r="D69" s="4"/>
      <c r="E69" s="4"/>
      <c r="F69" s="4"/>
      <c r="G69" s="4"/>
      <c r="H69" s="4"/>
      <c r="I69" s="4"/>
      <c r="J69" s="4"/>
      <c r="M69" s="4"/>
      <c r="N69" s="94"/>
      <c r="O69" s="58" t="s">
        <v>24</v>
      </c>
      <c r="P69" s="56" t="s">
        <v>84</v>
      </c>
      <c r="Q69" s="4"/>
      <c r="R69" s="11" t="s">
        <v>23</v>
      </c>
      <c r="S69" s="9">
        <v>1</v>
      </c>
      <c r="T69" s="9">
        <v>0</v>
      </c>
      <c r="U69" s="9">
        <v>-0.5</v>
      </c>
      <c r="V69" s="19"/>
      <c r="W69" s="11" t="s">
        <v>23</v>
      </c>
      <c r="X69" s="1">
        <f>(S69*L64)+(T69*L65)+(U69*L66)</f>
        <v>-2.4092654527437127E-2</v>
      </c>
      <c r="Y69" s="176"/>
      <c r="Z69" s="31" t="s">
        <v>96</v>
      </c>
      <c r="AA69" s="31">
        <v>2</v>
      </c>
      <c r="AB69" s="31">
        <f>1/(1+AA69)</f>
        <v>0.33333333333333331</v>
      </c>
      <c r="AC69" s="31"/>
      <c r="AD69" s="4"/>
      <c r="AE69" s="11" t="s">
        <v>23</v>
      </c>
      <c r="AF69" s="28">
        <v>0</v>
      </c>
      <c r="AG69" s="28">
        <v>0</v>
      </c>
      <c r="AH69" s="28">
        <v>0</v>
      </c>
      <c r="AI69" s="28">
        <v>-1</v>
      </c>
      <c r="AJ69" s="28">
        <v>0</v>
      </c>
      <c r="AK69" s="4"/>
      <c r="AL69" s="11" t="s">
        <v>23</v>
      </c>
      <c r="AM69" s="1">
        <f>(AC66*AF69)+(AG69*AC67)+(AC68*AH69)+(AI69*AC70)+(AC71*AJ69)</f>
        <v>-0.33333333333333331</v>
      </c>
      <c r="AN69" s="176"/>
      <c r="AO69" s="16" t="s">
        <v>59</v>
      </c>
      <c r="AP69" s="16" t="s">
        <v>44</v>
      </c>
      <c r="AQ69" s="16">
        <v>1</v>
      </c>
      <c r="AR69" s="16">
        <f>AQ69*AQ68</f>
        <v>0.33333333333333331</v>
      </c>
      <c r="AS69" s="4"/>
      <c r="AT69" s="11" t="s">
        <v>23</v>
      </c>
      <c r="AU69" s="1">
        <f>AR72</f>
        <v>0.25</v>
      </c>
      <c r="AV69" s="36"/>
      <c r="AW69" s="41" t="s">
        <v>19</v>
      </c>
      <c r="AX69" s="41">
        <v>0</v>
      </c>
      <c r="AY69" s="50"/>
    </row>
    <row r="70" spans="1:51">
      <c r="A70" s="258"/>
      <c r="B70" s="53"/>
      <c r="C70" s="53"/>
      <c r="D70" s="53"/>
      <c r="E70" s="53"/>
      <c r="F70" s="53"/>
      <c r="G70" s="53"/>
      <c r="H70" s="53"/>
      <c r="I70" s="53"/>
      <c r="J70" s="53"/>
      <c r="M70" s="26"/>
      <c r="N70" s="94"/>
      <c r="O70" s="4"/>
      <c r="P70" s="4"/>
      <c r="Q70" s="4"/>
      <c r="R70" s="11" t="s">
        <v>24</v>
      </c>
      <c r="S70" s="9">
        <v>-0.5</v>
      </c>
      <c r="T70" s="9">
        <v>0</v>
      </c>
      <c r="U70" s="9">
        <v>1</v>
      </c>
      <c r="V70" s="19"/>
      <c r="W70" s="11" t="s">
        <v>24</v>
      </c>
      <c r="X70" s="1">
        <f>(S70*L64)+(T70*67)+(U70*L66)</f>
        <v>0.20741979437631611</v>
      </c>
      <c r="Y70" s="176"/>
      <c r="Z70" s="16" t="s">
        <v>97</v>
      </c>
      <c r="AA70" s="16" t="s">
        <v>44</v>
      </c>
      <c r="AB70" s="16">
        <v>1</v>
      </c>
      <c r="AC70" s="16">
        <f>AB70*AB69</f>
        <v>0.33333333333333331</v>
      </c>
      <c r="AD70" s="4"/>
      <c r="AE70" s="11" t="s">
        <v>24</v>
      </c>
      <c r="AF70" s="28">
        <v>0</v>
      </c>
      <c r="AG70" s="28">
        <v>0</v>
      </c>
      <c r="AH70" s="28">
        <v>0</v>
      </c>
      <c r="AI70" s="28">
        <v>1</v>
      </c>
      <c r="AJ70" s="28">
        <v>0</v>
      </c>
      <c r="AK70" s="4"/>
      <c r="AL70" s="11" t="s">
        <v>24</v>
      </c>
      <c r="AM70" s="1">
        <f>(AC66*AF70)+(AC67*AG70)+(AC68*AH70)+(AI70*AC70)+(AC71*AJ70)</f>
        <v>0.33333333333333331</v>
      </c>
      <c r="AN70" s="176"/>
      <c r="AO70" s="16" t="s">
        <v>60</v>
      </c>
      <c r="AP70" s="16" t="s">
        <v>44</v>
      </c>
      <c r="AQ70" s="16">
        <v>1</v>
      </c>
      <c r="AR70" s="16">
        <f>AQ70*AQ68</f>
        <v>0.33333333333333331</v>
      </c>
      <c r="AS70" s="4"/>
      <c r="AT70" s="11" t="s">
        <v>24</v>
      </c>
      <c r="AU70" s="1">
        <f>AR73</f>
        <v>0.25</v>
      </c>
      <c r="AV70" s="36"/>
      <c r="AW70" s="42" t="s">
        <v>20</v>
      </c>
      <c r="AX70" s="42">
        <f>X67+AM67+AU67</f>
        <v>1.1500061934844543</v>
      </c>
      <c r="AY70" s="50"/>
    </row>
    <row r="71" spans="1:51">
      <c r="A71" s="258"/>
      <c r="B71" s="183" t="s">
        <v>14</v>
      </c>
      <c r="C71" s="183"/>
      <c r="D71" s="4"/>
      <c r="E71" s="35" t="s">
        <v>38</v>
      </c>
      <c r="F71" s="35" t="s">
        <v>39</v>
      </c>
      <c r="G71" s="35" t="s">
        <v>40</v>
      </c>
      <c r="H71" s="10" t="s">
        <v>41</v>
      </c>
      <c r="I71" s="10" t="s">
        <v>42</v>
      </c>
      <c r="J71" s="4"/>
      <c r="M71" s="4"/>
      <c r="N71" s="94"/>
      <c r="O71" s="156" t="s">
        <v>112</v>
      </c>
      <c r="P71" s="157"/>
      <c r="Q71" s="4"/>
      <c r="R71" s="33"/>
      <c r="S71" s="25"/>
      <c r="T71" s="25"/>
      <c r="U71" s="25"/>
      <c r="V71" s="30"/>
      <c r="W71" s="29"/>
      <c r="X71" s="29"/>
      <c r="Y71" s="176"/>
      <c r="Z71" s="16" t="s">
        <v>98</v>
      </c>
      <c r="AA71" s="16" t="s">
        <v>44</v>
      </c>
      <c r="AB71" s="16">
        <v>1</v>
      </c>
      <c r="AC71" s="16">
        <f>AB71*AB69</f>
        <v>0.33333333333333331</v>
      </c>
      <c r="AD71" s="4"/>
      <c r="AE71" s="29"/>
      <c r="AF71" s="25"/>
      <c r="AG71" s="25"/>
      <c r="AH71" s="25"/>
      <c r="AI71" s="25"/>
      <c r="AJ71" s="25"/>
      <c r="AK71" s="4"/>
      <c r="AL71" s="29"/>
      <c r="AM71" s="29"/>
      <c r="AN71" s="176"/>
      <c r="AO71" s="15" t="s">
        <v>31</v>
      </c>
      <c r="AP71" s="15">
        <v>3</v>
      </c>
      <c r="AQ71" s="15">
        <f>1/(1+AP71)</f>
        <v>0.25</v>
      </c>
      <c r="AR71" s="15"/>
      <c r="AS71" s="4"/>
      <c r="AT71" s="29"/>
      <c r="AU71" s="29"/>
      <c r="AV71" s="46"/>
      <c r="AW71" s="42" t="s">
        <v>21</v>
      </c>
      <c r="AX71" s="42">
        <f>X68+AM68+AU68</f>
        <v>-0.48333952681778775</v>
      </c>
      <c r="AY71" s="50"/>
    </row>
    <row r="72" spans="1:51" ht="30">
      <c r="A72" s="258"/>
      <c r="B72" s="108" t="s">
        <v>7</v>
      </c>
      <c r="C72" s="76">
        <f>SUM(L64*C67,L65*D67,L66*E67)</f>
        <v>3.0553614930426525</v>
      </c>
      <c r="D72" s="4"/>
      <c r="E72" s="35">
        <v>1</v>
      </c>
      <c r="F72" s="35">
        <v>3</v>
      </c>
      <c r="G72" s="35">
        <v>5</v>
      </c>
      <c r="H72" s="35">
        <v>7</v>
      </c>
      <c r="I72" s="35">
        <v>9</v>
      </c>
      <c r="J72" s="4"/>
      <c r="M72" s="4"/>
      <c r="N72" s="94"/>
      <c r="O72" s="57" t="s">
        <v>99</v>
      </c>
      <c r="P72" s="56" t="s">
        <v>102</v>
      </c>
      <c r="Q72" s="4"/>
      <c r="R72" s="33"/>
      <c r="S72" s="25"/>
      <c r="T72" s="25"/>
      <c r="U72" s="25"/>
      <c r="V72" s="30"/>
      <c r="W72" s="29"/>
      <c r="X72" s="29"/>
      <c r="Y72" s="176"/>
      <c r="Z72" s="30"/>
      <c r="AA72" s="30"/>
      <c r="AB72" s="30"/>
      <c r="AC72" s="30"/>
      <c r="AD72" s="4"/>
      <c r="AE72" s="29"/>
      <c r="AF72" s="25"/>
      <c r="AG72" s="25"/>
      <c r="AH72" s="25"/>
      <c r="AI72" s="25"/>
      <c r="AJ72" s="25"/>
      <c r="AK72" s="4"/>
      <c r="AL72" s="156" t="s">
        <v>115</v>
      </c>
      <c r="AM72" s="157"/>
      <c r="AN72" s="176"/>
      <c r="AO72" s="16" t="s">
        <v>61</v>
      </c>
      <c r="AP72" s="16" t="s">
        <v>44</v>
      </c>
      <c r="AQ72" s="16">
        <v>1</v>
      </c>
      <c r="AR72" s="16">
        <f>AQ72*AQ71</f>
        <v>0.25</v>
      </c>
      <c r="AS72" s="4"/>
      <c r="AT72" s="29"/>
      <c r="AU72" s="29"/>
      <c r="AV72" s="46"/>
      <c r="AW72" s="41" t="s">
        <v>22</v>
      </c>
      <c r="AX72" s="41">
        <v>0</v>
      </c>
      <c r="AY72" s="50"/>
    </row>
    <row r="73" spans="1:51" ht="30">
      <c r="A73" s="258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26"/>
      <c r="N73" s="94"/>
      <c r="O73" s="57" t="s">
        <v>100</v>
      </c>
      <c r="P73" s="56" t="s">
        <v>103</v>
      </c>
      <c r="Q73" s="4"/>
      <c r="R73" s="4"/>
      <c r="S73" s="18"/>
      <c r="T73" s="18"/>
      <c r="U73" s="18"/>
      <c r="V73" s="19"/>
      <c r="W73" s="4"/>
      <c r="X73" s="4"/>
      <c r="Y73" s="176"/>
      <c r="Z73" s="30"/>
      <c r="AA73" s="30"/>
      <c r="AB73" s="30"/>
      <c r="AC73" s="30"/>
      <c r="AD73" s="4"/>
      <c r="AE73" s="29"/>
      <c r="AF73" s="25"/>
      <c r="AG73" s="25"/>
      <c r="AH73" s="25"/>
      <c r="AI73" s="25"/>
      <c r="AJ73" s="25"/>
      <c r="AK73" s="4"/>
      <c r="AL73" s="58" t="s">
        <v>34</v>
      </c>
      <c r="AM73" s="56" t="s">
        <v>87</v>
      </c>
      <c r="AN73" s="176"/>
      <c r="AO73" s="16" t="s">
        <v>62</v>
      </c>
      <c r="AP73" s="16" t="s">
        <v>44</v>
      </c>
      <c r="AQ73" s="16">
        <v>1</v>
      </c>
      <c r="AR73" s="16">
        <f>AQ73*AQ71</f>
        <v>0.25</v>
      </c>
      <c r="AS73" s="4"/>
      <c r="AT73" s="29"/>
      <c r="AU73" s="29"/>
      <c r="AV73" s="46"/>
      <c r="AW73" s="42" t="s">
        <v>23</v>
      </c>
      <c r="AX73" s="42">
        <f>X69+AM69+AU69</f>
        <v>-0.10742598786077046</v>
      </c>
      <c r="AY73" s="50"/>
    </row>
    <row r="74" spans="1:51" ht="30">
      <c r="A74" s="258"/>
      <c r="B74" s="185" t="s">
        <v>11</v>
      </c>
      <c r="C74" s="186"/>
      <c r="D74" s="6" t="s">
        <v>12</v>
      </c>
      <c r="E74" s="6">
        <v>1</v>
      </c>
      <c r="F74" s="6">
        <v>2</v>
      </c>
      <c r="G74" s="6">
        <v>3</v>
      </c>
      <c r="H74" s="6">
        <v>4</v>
      </c>
      <c r="I74" s="6">
        <v>5</v>
      </c>
      <c r="J74" s="6">
        <v>6</v>
      </c>
      <c r="K74" s="6">
        <v>7</v>
      </c>
      <c r="L74" s="6">
        <v>9</v>
      </c>
      <c r="M74" s="6">
        <v>10</v>
      </c>
      <c r="N74" s="94"/>
      <c r="O74" s="57" t="s">
        <v>101</v>
      </c>
      <c r="P74" s="56" t="s">
        <v>104</v>
      </c>
      <c r="Q74" s="4"/>
      <c r="R74" s="4"/>
      <c r="S74" s="18"/>
      <c r="T74" s="18"/>
      <c r="U74" s="18"/>
      <c r="V74" s="4"/>
      <c r="W74" s="4"/>
      <c r="X74" s="4"/>
      <c r="Y74" s="176"/>
      <c r="AB74" s="30"/>
      <c r="AC74" s="30"/>
      <c r="AD74" s="4"/>
      <c r="AE74" s="29"/>
      <c r="AF74" s="25"/>
      <c r="AG74" s="25"/>
      <c r="AH74" s="25"/>
      <c r="AI74" s="25"/>
      <c r="AJ74" s="25"/>
      <c r="AK74" s="4"/>
      <c r="AL74" s="109" t="s">
        <v>35</v>
      </c>
      <c r="AM74" s="84" t="s">
        <v>88</v>
      </c>
      <c r="AN74" s="176"/>
      <c r="AO74" s="19"/>
      <c r="AP74" s="19"/>
      <c r="AQ74" s="19"/>
      <c r="AR74" s="19"/>
      <c r="AS74" s="4"/>
      <c r="AT74" s="29"/>
      <c r="AU74" s="29"/>
      <c r="AV74" s="46"/>
      <c r="AW74" s="42" t="s">
        <v>24</v>
      </c>
      <c r="AX74" s="42">
        <f>X70+AM70+AU70</f>
        <v>0.79075312770964945</v>
      </c>
      <c r="AY74" s="50"/>
    </row>
    <row r="75" spans="1:51">
      <c r="A75" s="258"/>
      <c r="B75" s="187"/>
      <c r="C75" s="188"/>
      <c r="D75" s="6" t="s">
        <v>13</v>
      </c>
      <c r="E75" s="35">
        <v>0</v>
      </c>
      <c r="F75" s="35">
        <v>0</v>
      </c>
      <c r="G75" s="35">
        <v>0.57999999999999996</v>
      </c>
      <c r="H75" s="35">
        <v>0.9</v>
      </c>
      <c r="I75" s="35">
        <v>1.1200000000000001</v>
      </c>
      <c r="J75" s="35">
        <v>1.24</v>
      </c>
      <c r="K75" s="35">
        <v>1.32</v>
      </c>
      <c r="L75" s="35">
        <v>1.46</v>
      </c>
      <c r="M75" s="35">
        <v>1.49</v>
      </c>
      <c r="N75" s="94"/>
      <c r="Q75" s="4"/>
      <c r="R75" s="4"/>
      <c r="S75" s="18"/>
      <c r="T75" s="18"/>
      <c r="U75" s="18"/>
      <c r="V75" s="4"/>
      <c r="W75" s="4"/>
      <c r="X75" s="4"/>
      <c r="Y75" s="176"/>
      <c r="AB75" s="30"/>
      <c r="AC75" s="30"/>
      <c r="AD75" s="4"/>
      <c r="AE75" s="29"/>
      <c r="AF75" s="25"/>
      <c r="AG75" s="25"/>
      <c r="AH75" s="25"/>
      <c r="AI75" s="25"/>
      <c r="AJ75" s="25"/>
      <c r="AK75" s="4"/>
      <c r="AL75" s="109" t="s">
        <v>36</v>
      </c>
      <c r="AM75" s="84" t="s">
        <v>89</v>
      </c>
      <c r="AN75" s="176"/>
      <c r="AO75" s="30"/>
      <c r="AP75" s="30"/>
      <c r="AQ75" s="30"/>
      <c r="AR75" s="30"/>
      <c r="AS75" s="4"/>
      <c r="AT75" s="29"/>
      <c r="AU75" s="29"/>
      <c r="AV75" s="46"/>
      <c r="AW75" s="41" t="s">
        <v>25</v>
      </c>
      <c r="AX75" s="41">
        <v>0</v>
      </c>
      <c r="AY75" s="50"/>
    </row>
    <row r="76" spans="1:51">
      <c r="A76" s="258"/>
      <c r="B76" s="189" t="s">
        <v>9</v>
      </c>
      <c r="C76" s="190"/>
      <c r="D76" s="7">
        <v>0.57999999999999996</v>
      </c>
      <c r="E76" s="191"/>
      <c r="F76" s="192"/>
      <c r="G76" s="192"/>
      <c r="H76" s="192"/>
      <c r="I76" s="192"/>
      <c r="J76" s="192"/>
      <c r="K76" s="48"/>
      <c r="L76" s="48"/>
      <c r="M76" s="48"/>
      <c r="N76" s="94"/>
      <c r="Q76" s="4"/>
      <c r="R76" s="4"/>
      <c r="S76" s="18"/>
      <c r="T76" s="18"/>
      <c r="U76" s="18"/>
      <c r="V76" s="4"/>
      <c r="W76" s="4"/>
      <c r="X76" s="4"/>
      <c r="Y76" s="176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109" t="s">
        <v>37</v>
      </c>
      <c r="AM76" s="84" t="s">
        <v>90</v>
      </c>
      <c r="AN76" s="176"/>
      <c r="AO76" s="156" t="s">
        <v>113</v>
      </c>
      <c r="AP76" s="157"/>
      <c r="AQ76" s="4"/>
      <c r="AR76" s="4"/>
      <c r="AS76" s="4"/>
      <c r="AT76" s="4"/>
      <c r="AU76" s="4"/>
      <c r="AV76" s="46"/>
      <c r="AW76" s="4"/>
      <c r="AX76" s="4"/>
      <c r="AY76" s="50"/>
    </row>
    <row r="77" spans="1:51" ht="30">
      <c r="A77" s="258"/>
      <c r="B77" s="52"/>
      <c r="C77" s="52"/>
      <c r="D77" s="52"/>
      <c r="E77" s="52"/>
      <c r="H77" s="52"/>
      <c r="I77" s="52"/>
      <c r="J77" s="52"/>
      <c r="K77" s="52"/>
      <c r="L77" s="52"/>
      <c r="M77" s="47"/>
      <c r="N77" s="94"/>
      <c r="Q77" s="4"/>
      <c r="R77" s="4"/>
      <c r="S77" s="18"/>
      <c r="T77" s="18"/>
      <c r="U77" s="18"/>
      <c r="V77" s="4"/>
      <c r="W77" s="4"/>
      <c r="X77" s="4"/>
      <c r="Y77" s="176"/>
      <c r="Z77" s="4"/>
      <c r="AC77" s="4"/>
      <c r="AD77" s="4"/>
      <c r="AE77" s="4"/>
      <c r="AF77" s="4"/>
      <c r="AG77" s="4"/>
      <c r="AH77" s="4"/>
      <c r="AI77" s="4"/>
      <c r="AJ77" s="4"/>
      <c r="AK77" s="4"/>
      <c r="AL77" s="58" t="s">
        <v>96</v>
      </c>
      <c r="AM77" s="56" t="s">
        <v>91</v>
      </c>
      <c r="AN77" s="176"/>
      <c r="AO77" s="44" t="s">
        <v>29</v>
      </c>
      <c r="AP77" s="44" t="s">
        <v>76</v>
      </c>
      <c r="AQ77" s="4"/>
      <c r="AR77" s="4"/>
      <c r="AS77" s="4"/>
      <c r="AT77" s="4"/>
      <c r="AU77" s="4"/>
      <c r="AV77" s="46"/>
      <c r="AW77" s="4"/>
      <c r="AX77" s="4"/>
      <c r="AY77" s="50"/>
    </row>
    <row r="78" spans="1:51" ht="30">
      <c r="A78" s="258"/>
      <c r="B78" s="161" t="s">
        <v>15</v>
      </c>
      <c r="C78" s="161"/>
      <c r="D78" s="161"/>
      <c r="E78" s="4"/>
      <c r="H78" s="4"/>
      <c r="I78" s="4"/>
      <c r="J78" s="4"/>
      <c r="K78" s="4"/>
      <c r="L78" s="4"/>
      <c r="M78" s="4"/>
      <c r="N78" s="94"/>
      <c r="Q78" s="4"/>
      <c r="R78" s="4"/>
      <c r="S78" s="18"/>
      <c r="T78" s="18"/>
      <c r="U78" s="18"/>
      <c r="V78" s="4"/>
      <c r="W78" s="4"/>
      <c r="X78" s="4"/>
      <c r="Y78" s="176"/>
      <c r="Z78" s="227" t="s">
        <v>182</v>
      </c>
      <c r="AA78" s="228"/>
      <c r="AC78" s="4"/>
      <c r="AD78" s="4"/>
      <c r="AE78" s="4"/>
      <c r="AF78" s="4"/>
      <c r="AG78" s="4"/>
      <c r="AH78" s="4"/>
      <c r="AI78" s="4"/>
      <c r="AJ78" s="4"/>
      <c r="AK78" s="4"/>
      <c r="AL78" s="109" t="s">
        <v>97</v>
      </c>
      <c r="AM78" s="84" t="s">
        <v>92</v>
      </c>
      <c r="AN78" s="176"/>
      <c r="AO78" s="44" t="s">
        <v>30</v>
      </c>
      <c r="AP78" s="44" t="s">
        <v>79</v>
      </c>
      <c r="AQ78" s="4"/>
      <c r="AR78" s="4"/>
      <c r="AS78" s="4"/>
      <c r="AT78" s="4"/>
      <c r="AU78" s="4"/>
      <c r="AV78" s="46"/>
      <c r="AW78" s="4"/>
      <c r="AX78" s="4"/>
      <c r="AY78" s="50"/>
    </row>
    <row r="79" spans="1:51" ht="30">
      <c r="A79" s="258"/>
      <c r="B79" s="5" t="s">
        <v>10</v>
      </c>
      <c r="C79" s="8">
        <f>(C72-3)/3</f>
        <v>1.8453831014217492E-2</v>
      </c>
      <c r="D79" s="77">
        <f>C79*100</f>
        <v>1.8453831014217492</v>
      </c>
      <c r="E79" s="4"/>
      <c r="H79" s="4"/>
      <c r="I79" s="4"/>
      <c r="J79" s="4"/>
      <c r="K79" s="4"/>
      <c r="L79" s="4"/>
      <c r="M79" s="4"/>
      <c r="N79" s="94"/>
      <c r="Q79" s="4"/>
      <c r="R79" s="4"/>
      <c r="S79" s="18"/>
      <c r="T79" s="18"/>
      <c r="U79" s="18"/>
      <c r="V79" s="4"/>
      <c r="W79" s="4"/>
      <c r="X79" s="4"/>
      <c r="Y79" s="176"/>
      <c r="Z79" s="225" t="s">
        <v>208</v>
      </c>
      <c r="AA79" s="226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109" t="s">
        <v>98</v>
      </c>
      <c r="AM79" s="84" t="s">
        <v>93</v>
      </c>
      <c r="AN79" s="176"/>
      <c r="AO79" s="44" t="s">
        <v>31</v>
      </c>
      <c r="AP79" s="44" t="s">
        <v>82</v>
      </c>
      <c r="AQ79" s="4"/>
      <c r="AR79" s="4"/>
      <c r="AS79" s="4"/>
      <c r="AT79" s="4"/>
      <c r="AU79" s="4"/>
      <c r="AV79" s="46"/>
      <c r="AW79" s="4"/>
      <c r="AX79" s="4"/>
      <c r="AY79" s="50"/>
    </row>
    <row r="80" spans="1:51">
      <c r="A80" s="259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06"/>
      <c r="N80" s="49"/>
      <c r="O80" s="106"/>
      <c r="P80" s="106"/>
      <c r="Q80" s="106"/>
      <c r="R80" s="106"/>
      <c r="S80" s="79"/>
      <c r="T80" s="79"/>
      <c r="U80" s="79"/>
      <c r="V80" s="106"/>
      <c r="W80" s="106"/>
      <c r="X80" s="106"/>
      <c r="Y80" s="177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51"/>
    </row>
    <row r="82" spans="1:51" ht="20">
      <c r="A82" s="257"/>
      <c r="B82" s="168" t="s">
        <v>165</v>
      </c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  <c r="AY82" s="169"/>
    </row>
    <row r="83" spans="1:51" ht="20">
      <c r="A83" s="258"/>
      <c r="B83" s="35" t="s">
        <v>0</v>
      </c>
      <c r="C83" s="35" t="s">
        <v>1</v>
      </c>
      <c r="D83" s="35" t="s">
        <v>2</v>
      </c>
      <c r="E83" s="35" t="s">
        <v>3</v>
      </c>
      <c r="F83" s="170" t="s">
        <v>8</v>
      </c>
      <c r="G83" s="35" t="s">
        <v>0</v>
      </c>
      <c r="H83" s="35" t="s">
        <v>1</v>
      </c>
      <c r="I83" s="35" t="s">
        <v>2</v>
      </c>
      <c r="J83" s="35" t="s">
        <v>3</v>
      </c>
      <c r="K83" s="35" t="s">
        <v>4</v>
      </c>
      <c r="L83" s="10" t="s">
        <v>5</v>
      </c>
      <c r="M83" s="23"/>
      <c r="N83" s="94"/>
      <c r="O83" s="156" t="s">
        <v>114</v>
      </c>
      <c r="P83" s="157"/>
      <c r="Q83" s="3"/>
      <c r="R83" s="171" t="s">
        <v>46</v>
      </c>
      <c r="S83" s="172"/>
      <c r="T83" s="172"/>
      <c r="U83" s="173"/>
      <c r="V83" s="3"/>
      <c r="W83" s="174" t="s">
        <v>52</v>
      </c>
      <c r="X83" s="175"/>
      <c r="Y83" s="176"/>
      <c r="Z83" s="178" t="s">
        <v>48</v>
      </c>
      <c r="AA83" s="179"/>
      <c r="AB83" s="179"/>
      <c r="AC83" s="180"/>
      <c r="AD83" s="3"/>
      <c r="AE83" s="178" t="s">
        <v>54</v>
      </c>
      <c r="AF83" s="179"/>
      <c r="AG83" s="179"/>
      <c r="AH83" s="179"/>
      <c r="AI83" s="179"/>
      <c r="AJ83" s="180"/>
      <c r="AK83" s="3"/>
      <c r="AL83" s="174" t="s">
        <v>55</v>
      </c>
      <c r="AM83" s="175"/>
      <c r="AN83" s="176"/>
      <c r="AO83" s="178" t="s">
        <v>49</v>
      </c>
      <c r="AP83" s="179"/>
      <c r="AQ83" s="179"/>
      <c r="AR83" s="180"/>
      <c r="AS83" s="4"/>
      <c r="AT83" s="174" t="s">
        <v>51</v>
      </c>
      <c r="AU83" s="175"/>
      <c r="AV83" s="36"/>
      <c r="AW83" s="174" t="s">
        <v>27</v>
      </c>
      <c r="AX83" s="175"/>
      <c r="AY83" s="50"/>
    </row>
    <row r="84" spans="1:51" ht="30">
      <c r="A84" s="258"/>
      <c r="B84" s="35" t="s">
        <v>1</v>
      </c>
      <c r="C84" s="2">
        <v>1</v>
      </c>
      <c r="D84" s="37">
        <f>1/C85</f>
        <v>0.33333333333333331</v>
      </c>
      <c r="E84" s="37">
        <f>1/C86</f>
        <v>0.14285714285714285</v>
      </c>
      <c r="F84" s="170"/>
      <c r="G84" s="35" t="s">
        <v>1</v>
      </c>
      <c r="H84" s="38">
        <f>C84/C87</f>
        <v>9.0909090909090912E-2</v>
      </c>
      <c r="I84" s="37">
        <f>D84/D87</f>
        <v>5.2631578947368418E-2</v>
      </c>
      <c r="J84" s="37">
        <f>E84/E87</f>
        <v>0.10638297872340424</v>
      </c>
      <c r="K84" s="37">
        <f>SUM(H84:J84)</f>
        <v>0.24992364857986357</v>
      </c>
      <c r="L84" s="2">
        <f>K84/C89</f>
        <v>8.3307882859954524E-2</v>
      </c>
      <c r="M84" s="24"/>
      <c r="N84" s="94"/>
      <c r="O84" s="58" t="s">
        <v>17</v>
      </c>
      <c r="P84" s="56" t="s">
        <v>78</v>
      </c>
      <c r="Q84" s="18"/>
      <c r="R84" s="17" t="s">
        <v>26</v>
      </c>
      <c r="S84" s="35" t="s">
        <v>1</v>
      </c>
      <c r="T84" s="35" t="s">
        <v>2</v>
      </c>
      <c r="U84" s="35" t="s">
        <v>3</v>
      </c>
      <c r="V84" s="13"/>
      <c r="W84" s="32" t="s">
        <v>26</v>
      </c>
      <c r="X84" s="107" t="s">
        <v>53</v>
      </c>
      <c r="Y84" s="176"/>
      <c r="Z84" s="35" t="s">
        <v>32</v>
      </c>
      <c r="AA84" s="108" t="s">
        <v>47</v>
      </c>
      <c r="AB84" s="178" t="s">
        <v>43</v>
      </c>
      <c r="AC84" s="180"/>
      <c r="AD84" s="4"/>
      <c r="AE84" s="10" t="s">
        <v>26</v>
      </c>
      <c r="AF84" s="35" t="s">
        <v>35</v>
      </c>
      <c r="AG84" s="35" t="s">
        <v>36</v>
      </c>
      <c r="AH84" s="35" t="s">
        <v>37</v>
      </c>
      <c r="AI84" s="35" t="s">
        <v>97</v>
      </c>
      <c r="AJ84" s="35" t="s">
        <v>98</v>
      </c>
      <c r="AK84" s="4"/>
      <c r="AL84" s="10" t="s">
        <v>26</v>
      </c>
      <c r="AM84" s="107" t="s">
        <v>53</v>
      </c>
      <c r="AN84" s="176"/>
      <c r="AO84" s="10" t="s">
        <v>28</v>
      </c>
      <c r="AP84" s="10" t="s">
        <v>47</v>
      </c>
      <c r="AQ84" s="181" t="s">
        <v>43</v>
      </c>
      <c r="AR84" s="182"/>
      <c r="AS84" s="4"/>
      <c r="AT84" s="35" t="s">
        <v>26</v>
      </c>
      <c r="AU84" s="107" t="s">
        <v>53</v>
      </c>
      <c r="AV84" s="36"/>
      <c r="AW84" s="108" t="s">
        <v>26</v>
      </c>
      <c r="AX84" s="108" t="s">
        <v>50</v>
      </c>
      <c r="AY84" s="50"/>
    </row>
    <row r="85" spans="1:51">
      <c r="A85" s="258"/>
      <c r="B85" s="35" t="s">
        <v>2</v>
      </c>
      <c r="C85" s="37">
        <v>3</v>
      </c>
      <c r="D85" s="2">
        <v>1</v>
      </c>
      <c r="E85" s="37">
        <f>1/D86</f>
        <v>0.2</v>
      </c>
      <c r="F85" s="170"/>
      <c r="G85" s="35" t="s">
        <v>2</v>
      </c>
      <c r="H85" s="37">
        <f>C85/C87</f>
        <v>0.27272727272727271</v>
      </c>
      <c r="I85" s="38">
        <f>D85/D87</f>
        <v>0.15789473684210528</v>
      </c>
      <c r="J85" s="37">
        <f>E85/E87</f>
        <v>0.14893617021276595</v>
      </c>
      <c r="K85" s="37">
        <f>SUM(H85:J85)</f>
        <v>0.57955817978214397</v>
      </c>
      <c r="L85" s="2">
        <f>K85/C89</f>
        <v>0.19318605992738133</v>
      </c>
      <c r="M85" s="24"/>
      <c r="N85" s="94"/>
      <c r="O85" s="58" t="s">
        <v>18</v>
      </c>
      <c r="P85" s="56" t="s">
        <v>77</v>
      </c>
      <c r="Q85" s="18"/>
      <c r="R85" s="11" t="s">
        <v>17</v>
      </c>
      <c r="S85" s="9">
        <v>1</v>
      </c>
      <c r="T85" s="9">
        <v>-0.5</v>
      </c>
      <c r="U85" s="9">
        <v>0</v>
      </c>
      <c r="V85" s="3"/>
      <c r="W85" s="11" t="s">
        <v>17</v>
      </c>
      <c r="X85" s="1">
        <f>(S85*L84)+(T85*L85)+(U85*L86)</f>
        <v>-1.3285147103736142E-2</v>
      </c>
      <c r="Y85" s="176"/>
      <c r="Z85" s="15" t="s">
        <v>34</v>
      </c>
      <c r="AA85" s="15">
        <v>1</v>
      </c>
      <c r="AB85" s="15">
        <f>1/(1+AA85)</f>
        <v>0.5</v>
      </c>
      <c r="AC85" s="15"/>
      <c r="AD85" s="4"/>
      <c r="AE85" s="11" t="s">
        <v>17</v>
      </c>
      <c r="AF85" s="28">
        <v>0</v>
      </c>
      <c r="AG85" s="28">
        <v>0</v>
      </c>
      <c r="AH85" s="28">
        <v>-1</v>
      </c>
      <c r="AI85" s="28">
        <v>-1</v>
      </c>
      <c r="AJ85" s="28">
        <v>0</v>
      </c>
      <c r="AK85" s="4"/>
      <c r="AL85" s="11" t="s">
        <v>17</v>
      </c>
      <c r="AM85" s="1">
        <f>(AF85*AC86)+(AG85*AC87)+(AC88*AH85)+(AI85*AC90)+(AC91*AJ85)</f>
        <v>-0.83333333333333326</v>
      </c>
      <c r="AN85" s="176"/>
      <c r="AO85" s="15" t="s">
        <v>29</v>
      </c>
      <c r="AP85" s="15">
        <v>1</v>
      </c>
      <c r="AQ85" s="15">
        <f>1/(1+AP85)</f>
        <v>0.5</v>
      </c>
      <c r="AR85" s="15"/>
      <c r="AS85" s="4"/>
      <c r="AT85" s="11" t="s">
        <v>17</v>
      </c>
      <c r="AU85" s="1">
        <f>AR86</f>
        <v>0.5</v>
      </c>
      <c r="AV85" s="36"/>
      <c r="AW85" s="40" t="s">
        <v>63</v>
      </c>
      <c r="AX85" s="40">
        <v>0</v>
      </c>
      <c r="AY85" s="50"/>
    </row>
    <row r="86" spans="1:51" ht="30">
      <c r="A86" s="258"/>
      <c r="B86" s="35" t="s">
        <v>3</v>
      </c>
      <c r="C86" s="37">
        <v>7</v>
      </c>
      <c r="D86" s="37">
        <v>5</v>
      </c>
      <c r="E86" s="2">
        <v>1</v>
      </c>
      <c r="F86" s="170"/>
      <c r="G86" s="35" t="s">
        <v>3</v>
      </c>
      <c r="H86" s="37">
        <f>C86/C87</f>
        <v>0.63636363636363635</v>
      </c>
      <c r="I86" s="37">
        <f>D86/D87</f>
        <v>0.78947368421052633</v>
      </c>
      <c r="J86" s="38">
        <f>E86/E87</f>
        <v>0.74468085106382975</v>
      </c>
      <c r="K86" s="37">
        <f>SUM(H86:J86)</f>
        <v>2.1705181716379927</v>
      </c>
      <c r="L86" s="2">
        <f>K86/C89</f>
        <v>0.72350605721266426</v>
      </c>
      <c r="M86" s="24"/>
      <c r="N86" s="94"/>
      <c r="O86" s="58" t="s">
        <v>20</v>
      </c>
      <c r="P86" s="56" t="s">
        <v>80</v>
      </c>
      <c r="Q86" s="18"/>
      <c r="R86" s="11" t="s">
        <v>18</v>
      </c>
      <c r="S86" s="9">
        <v>-0.5</v>
      </c>
      <c r="T86" s="9">
        <v>1</v>
      </c>
      <c r="U86" s="9">
        <v>0</v>
      </c>
      <c r="V86" s="19"/>
      <c r="W86" s="11" t="s">
        <v>18</v>
      </c>
      <c r="X86" s="1">
        <f>(S86*L84)+(T86*L85)+(U86*L86)</f>
        <v>0.15153211849740406</v>
      </c>
      <c r="Y86" s="176"/>
      <c r="Z86" s="16" t="s">
        <v>35</v>
      </c>
      <c r="AA86" s="16" t="s">
        <v>44</v>
      </c>
      <c r="AB86" s="16">
        <v>1</v>
      </c>
      <c r="AC86" s="16">
        <f>AB86*AB85</f>
        <v>0.5</v>
      </c>
      <c r="AD86" s="4"/>
      <c r="AE86" s="11" t="s">
        <v>18</v>
      </c>
      <c r="AF86" s="28">
        <v>0</v>
      </c>
      <c r="AG86" s="28">
        <v>0</v>
      </c>
      <c r="AH86" s="28">
        <v>1</v>
      </c>
      <c r="AI86" s="28">
        <v>1</v>
      </c>
      <c r="AJ86" s="28">
        <v>0</v>
      </c>
      <c r="AK86" s="4"/>
      <c r="AL86" s="11" t="s">
        <v>18</v>
      </c>
      <c r="AM86" s="1">
        <f>(AF86*AC86)+(AG86*AC87)+(AC88*AH86)+(AI86*AC90)+(AC91*AJ86)</f>
        <v>0.83333333333333326</v>
      </c>
      <c r="AN86" s="176"/>
      <c r="AO86" s="16" t="s">
        <v>45</v>
      </c>
      <c r="AP86" s="16" t="s">
        <v>44</v>
      </c>
      <c r="AQ86" s="16">
        <v>1</v>
      </c>
      <c r="AR86" s="16">
        <f>AQ86*AQ85</f>
        <v>0.5</v>
      </c>
      <c r="AS86" s="4"/>
      <c r="AT86" s="11" t="s">
        <v>18</v>
      </c>
      <c r="AU86" s="1">
        <f>AR87</f>
        <v>0.5</v>
      </c>
      <c r="AV86" s="36"/>
      <c r="AW86" s="40" t="s">
        <v>16</v>
      </c>
      <c r="AX86" s="41">
        <v>0</v>
      </c>
      <c r="AY86" s="50"/>
    </row>
    <row r="87" spans="1:51">
      <c r="A87" s="258"/>
      <c r="B87" s="107" t="s">
        <v>4</v>
      </c>
      <c r="C87" s="39">
        <f>SUM(C84:C86)</f>
        <v>11</v>
      </c>
      <c r="D87" s="39">
        <f>SUM(D84:D86)</f>
        <v>6.333333333333333</v>
      </c>
      <c r="E87" s="39">
        <f>SUM(E84:E86)</f>
        <v>1.342857142857143</v>
      </c>
      <c r="F87" s="170"/>
      <c r="G87" s="107" t="s">
        <v>4</v>
      </c>
      <c r="H87" s="39">
        <f>SUM(H84:H86)</f>
        <v>1</v>
      </c>
      <c r="I87" s="39">
        <f>SUM(I84:I86)</f>
        <v>1</v>
      </c>
      <c r="J87" s="39">
        <f>SUM(J84:J86)</f>
        <v>1</v>
      </c>
      <c r="K87" s="39">
        <f>SUM(K84:K86)</f>
        <v>3</v>
      </c>
      <c r="L87" s="39">
        <f>SUM(L84:L86)</f>
        <v>1</v>
      </c>
      <c r="M87" s="25"/>
      <c r="N87" s="94"/>
      <c r="O87" s="58" t="s">
        <v>21</v>
      </c>
      <c r="P87" s="56" t="s">
        <v>81</v>
      </c>
      <c r="Q87" s="18"/>
      <c r="R87" s="11" t="s">
        <v>20</v>
      </c>
      <c r="S87" s="9">
        <v>0</v>
      </c>
      <c r="T87" s="9">
        <v>0.5</v>
      </c>
      <c r="U87" s="9">
        <v>0</v>
      </c>
      <c r="V87" s="19"/>
      <c r="W87" s="11" t="s">
        <v>20</v>
      </c>
      <c r="X87" s="1">
        <f>(S87*L84)+(T87*L85)+(U87*L86)</f>
        <v>9.6593029963690666E-2</v>
      </c>
      <c r="Y87" s="176"/>
      <c r="Z87" s="16" t="s">
        <v>36</v>
      </c>
      <c r="AA87" s="16" t="s">
        <v>44</v>
      </c>
      <c r="AB87" s="16">
        <v>1</v>
      </c>
      <c r="AC87" s="16">
        <f>AB87*AB85</f>
        <v>0.5</v>
      </c>
      <c r="AD87" s="4"/>
      <c r="AE87" s="11" t="s">
        <v>20</v>
      </c>
      <c r="AF87" s="28">
        <v>0</v>
      </c>
      <c r="AG87" s="28">
        <v>0</v>
      </c>
      <c r="AH87" s="28">
        <v>1</v>
      </c>
      <c r="AI87" s="28">
        <v>0</v>
      </c>
      <c r="AJ87" s="28">
        <v>0</v>
      </c>
      <c r="AK87" s="4"/>
      <c r="AL87" s="11" t="s">
        <v>20</v>
      </c>
      <c r="AM87" s="1">
        <f>(AF87*AC86)+(AG87*AC87)+(AH87*AC88)+(AI87*AC90)+(AJ87*AC91)</f>
        <v>0.5</v>
      </c>
      <c r="AN87" s="176"/>
      <c r="AO87" s="16" t="s">
        <v>58</v>
      </c>
      <c r="AP87" s="16" t="s">
        <v>44</v>
      </c>
      <c r="AQ87" s="16">
        <v>1</v>
      </c>
      <c r="AR87" s="16">
        <f>AQ87*AQ85</f>
        <v>0.5</v>
      </c>
      <c r="AS87" s="4"/>
      <c r="AT87" s="11" t="s">
        <v>20</v>
      </c>
      <c r="AU87" s="1">
        <f>AR89</f>
        <v>0.33333333333333331</v>
      </c>
      <c r="AV87" s="36"/>
      <c r="AW87" s="42" t="s">
        <v>17</v>
      </c>
      <c r="AX87" s="42">
        <f>X85+AM85+AU85</f>
        <v>-0.34661848043706944</v>
      </c>
      <c r="AY87" s="50"/>
    </row>
    <row r="88" spans="1:51" ht="45">
      <c r="A88" s="258"/>
      <c r="B88" s="54"/>
      <c r="C88" s="54"/>
      <c r="D88" s="54"/>
      <c r="E88" s="54"/>
      <c r="F88" s="54"/>
      <c r="G88" s="54"/>
      <c r="H88" s="54"/>
      <c r="I88" s="54"/>
      <c r="J88" s="54"/>
      <c r="M88" s="47"/>
      <c r="N88" s="94"/>
      <c r="O88" s="58" t="s">
        <v>23</v>
      </c>
      <c r="P88" s="56" t="s">
        <v>83</v>
      </c>
      <c r="Q88" s="4"/>
      <c r="R88" s="11" t="s">
        <v>21</v>
      </c>
      <c r="S88" s="9">
        <v>0</v>
      </c>
      <c r="T88" s="9">
        <v>-0.5</v>
      </c>
      <c r="U88" s="9">
        <v>0</v>
      </c>
      <c r="V88" s="19"/>
      <c r="W88" s="11" t="s">
        <v>21</v>
      </c>
      <c r="X88" s="1">
        <f>(S88*L84)+(T88*L85)+(U88*L86)</f>
        <v>-9.6593029963690666E-2</v>
      </c>
      <c r="Y88" s="176"/>
      <c r="Z88" s="16" t="s">
        <v>37</v>
      </c>
      <c r="AA88" s="16" t="s">
        <v>44</v>
      </c>
      <c r="AB88" s="16">
        <v>1</v>
      </c>
      <c r="AC88" s="16">
        <f>AB88*AB85</f>
        <v>0.5</v>
      </c>
      <c r="AD88" s="4"/>
      <c r="AE88" s="11" t="s">
        <v>21</v>
      </c>
      <c r="AF88" s="28">
        <v>0</v>
      </c>
      <c r="AG88" s="28">
        <v>0</v>
      </c>
      <c r="AH88" s="28">
        <v>-1</v>
      </c>
      <c r="AI88" s="28">
        <v>0</v>
      </c>
      <c r="AJ88" s="28">
        <v>0</v>
      </c>
      <c r="AK88" s="4"/>
      <c r="AL88" s="11" t="s">
        <v>21</v>
      </c>
      <c r="AM88" s="1">
        <f>(AF88*AC86)+(AG88*AC87)+(AH88*AC88)+(AI88*AC90)+(AJ88*AC91)</f>
        <v>-0.5</v>
      </c>
      <c r="AN88" s="176"/>
      <c r="AO88" s="15" t="s">
        <v>30</v>
      </c>
      <c r="AP88" s="15">
        <v>2</v>
      </c>
      <c r="AQ88" s="15">
        <f>1/(1+AP88)</f>
        <v>0.33333333333333331</v>
      </c>
      <c r="AR88" s="15"/>
      <c r="AS88" s="4"/>
      <c r="AT88" s="11" t="s">
        <v>21</v>
      </c>
      <c r="AU88" s="1">
        <f>AR90</f>
        <v>0.33333333333333331</v>
      </c>
      <c r="AV88" s="36"/>
      <c r="AW88" s="42" t="s">
        <v>18</v>
      </c>
      <c r="AX88" s="42">
        <f>X86+AM86++AU86</f>
        <v>1.4848654518307374</v>
      </c>
      <c r="AY88" s="50"/>
    </row>
    <row r="89" spans="1:51" ht="30">
      <c r="A89" s="258"/>
      <c r="B89" s="108" t="s">
        <v>6</v>
      </c>
      <c r="C89" s="35">
        <v>3</v>
      </c>
      <c r="D89" s="4"/>
      <c r="E89" s="4"/>
      <c r="F89" s="4"/>
      <c r="G89" s="4"/>
      <c r="H89" s="4"/>
      <c r="I89" s="4"/>
      <c r="J89" s="4"/>
      <c r="M89" s="4"/>
      <c r="N89" s="94"/>
      <c r="O89" s="58" t="s">
        <v>24</v>
      </c>
      <c r="P89" s="56" t="s">
        <v>84</v>
      </c>
      <c r="Q89" s="4"/>
      <c r="R89" s="11" t="s">
        <v>23</v>
      </c>
      <c r="S89" s="9">
        <v>1</v>
      </c>
      <c r="T89" s="9">
        <v>0</v>
      </c>
      <c r="U89" s="9">
        <v>-0.5</v>
      </c>
      <c r="V89" s="19"/>
      <c r="W89" s="11" t="s">
        <v>23</v>
      </c>
      <c r="X89" s="1">
        <f>(S89*L84)+(T89*L85)+(U89*L86)</f>
        <v>-0.27844514574637758</v>
      </c>
      <c r="Y89" s="176"/>
      <c r="Z89" s="31" t="s">
        <v>96</v>
      </c>
      <c r="AA89" s="31">
        <v>2</v>
      </c>
      <c r="AB89" s="31">
        <f>1/(1+AA89)</f>
        <v>0.33333333333333331</v>
      </c>
      <c r="AC89" s="31"/>
      <c r="AD89" s="4"/>
      <c r="AE89" s="11" t="s">
        <v>23</v>
      </c>
      <c r="AF89" s="28">
        <v>0</v>
      </c>
      <c r="AG89" s="28">
        <v>0</v>
      </c>
      <c r="AH89" s="28">
        <v>0</v>
      </c>
      <c r="AI89" s="28">
        <v>-1</v>
      </c>
      <c r="AJ89" s="28">
        <v>0</v>
      </c>
      <c r="AK89" s="4"/>
      <c r="AL89" s="11" t="s">
        <v>23</v>
      </c>
      <c r="AM89" s="1">
        <f>(AC86*AF89)+(AG89*AC87)+(AC88*AH89)+(AI89*AC90)+(AC91*AJ89)</f>
        <v>-0.33333333333333331</v>
      </c>
      <c r="AN89" s="176"/>
      <c r="AO89" s="16" t="s">
        <v>59</v>
      </c>
      <c r="AP89" s="16" t="s">
        <v>44</v>
      </c>
      <c r="AQ89" s="16">
        <v>1</v>
      </c>
      <c r="AR89" s="16">
        <f>AQ89*AQ88</f>
        <v>0.33333333333333331</v>
      </c>
      <c r="AS89" s="4"/>
      <c r="AT89" s="11" t="s">
        <v>23</v>
      </c>
      <c r="AU89" s="1">
        <f>AR92</f>
        <v>0.25</v>
      </c>
      <c r="AV89" s="36"/>
      <c r="AW89" s="41" t="s">
        <v>19</v>
      </c>
      <c r="AX89" s="41">
        <v>0</v>
      </c>
      <c r="AY89" s="50"/>
    </row>
    <row r="90" spans="1:51">
      <c r="A90" s="258"/>
      <c r="B90" s="53"/>
      <c r="C90" s="53"/>
      <c r="D90" s="53"/>
      <c r="E90" s="53"/>
      <c r="F90" s="53"/>
      <c r="G90" s="53"/>
      <c r="H90" s="53"/>
      <c r="I90" s="53"/>
      <c r="J90" s="53"/>
      <c r="M90" s="26"/>
      <c r="N90" s="94"/>
      <c r="O90" s="4"/>
      <c r="P90" s="4"/>
      <c r="Q90" s="4"/>
      <c r="R90" s="11" t="s">
        <v>24</v>
      </c>
      <c r="S90" s="9">
        <v>-0.5</v>
      </c>
      <c r="T90" s="9">
        <v>0</v>
      </c>
      <c r="U90" s="9">
        <v>1</v>
      </c>
      <c r="V90" s="19"/>
      <c r="W90" s="11" t="s">
        <v>24</v>
      </c>
      <c r="X90" s="1">
        <f>(S90*L84)+(T90*67)+(U90*L86)</f>
        <v>0.68185211578268701</v>
      </c>
      <c r="Y90" s="176"/>
      <c r="Z90" s="16" t="s">
        <v>97</v>
      </c>
      <c r="AA90" s="16" t="s">
        <v>44</v>
      </c>
      <c r="AB90" s="16">
        <v>1</v>
      </c>
      <c r="AC90" s="16">
        <f>AB90*AB89</f>
        <v>0.33333333333333331</v>
      </c>
      <c r="AD90" s="4"/>
      <c r="AE90" s="11" t="s">
        <v>24</v>
      </c>
      <c r="AF90" s="28">
        <v>0</v>
      </c>
      <c r="AG90" s="28">
        <v>0</v>
      </c>
      <c r="AH90" s="28">
        <v>0</v>
      </c>
      <c r="AI90" s="28">
        <v>1</v>
      </c>
      <c r="AJ90" s="28">
        <v>0</v>
      </c>
      <c r="AK90" s="4"/>
      <c r="AL90" s="11" t="s">
        <v>24</v>
      </c>
      <c r="AM90" s="1">
        <f>(AC86*AF90)+(AC87*AG90)+(AC88*AH90)+(AI90*AC90)+(AC91*AJ90)</f>
        <v>0.33333333333333331</v>
      </c>
      <c r="AN90" s="176"/>
      <c r="AO90" s="16" t="s">
        <v>60</v>
      </c>
      <c r="AP90" s="16" t="s">
        <v>44</v>
      </c>
      <c r="AQ90" s="16">
        <v>1</v>
      </c>
      <c r="AR90" s="16">
        <f>AQ90*AQ88</f>
        <v>0.33333333333333331</v>
      </c>
      <c r="AS90" s="4"/>
      <c r="AT90" s="11" t="s">
        <v>24</v>
      </c>
      <c r="AU90" s="1">
        <f>AR93</f>
        <v>0.25</v>
      </c>
      <c r="AV90" s="36"/>
      <c r="AW90" s="42" t="s">
        <v>20</v>
      </c>
      <c r="AX90" s="42">
        <f>X87+AM87+AU87</f>
        <v>0.92992636329702405</v>
      </c>
      <c r="AY90" s="50"/>
    </row>
    <row r="91" spans="1:51">
      <c r="A91" s="258"/>
      <c r="B91" s="183" t="s">
        <v>14</v>
      </c>
      <c r="C91" s="183"/>
      <c r="D91" s="4"/>
      <c r="E91" s="35" t="s">
        <v>38</v>
      </c>
      <c r="F91" s="35" t="s">
        <v>39</v>
      </c>
      <c r="G91" s="35" t="s">
        <v>40</v>
      </c>
      <c r="H91" s="10" t="s">
        <v>41</v>
      </c>
      <c r="I91" s="10" t="s">
        <v>42</v>
      </c>
      <c r="J91" s="4"/>
      <c r="M91" s="4"/>
      <c r="N91" s="94"/>
      <c r="O91" s="156" t="s">
        <v>112</v>
      </c>
      <c r="P91" s="157"/>
      <c r="Q91" s="4"/>
      <c r="R91" s="33"/>
      <c r="S91" s="25"/>
      <c r="T91" s="25"/>
      <c r="U91" s="25"/>
      <c r="V91" s="30"/>
      <c r="W91" s="29"/>
      <c r="X91" s="29"/>
      <c r="Y91" s="176"/>
      <c r="Z91" s="16" t="s">
        <v>98</v>
      </c>
      <c r="AA91" s="16" t="s">
        <v>44</v>
      </c>
      <c r="AB91" s="16">
        <v>1</v>
      </c>
      <c r="AC91" s="16">
        <f>AB91*AB89</f>
        <v>0.33333333333333331</v>
      </c>
      <c r="AD91" s="4"/>
      <c r="AE91" s="29"/>
      <c r="AF91" s="25"/>
      <c r="AG91" s="25"/>
      <c r="AH91" s="25"/>
      <c r="AI91" s="25"/>
      <c r="AJ91" s="25"/>
      <c r="AK91" s="4"/>
      <c r="AL91" s="29"/>
      <c r="AM91" s="29"/>
      <c r="AN91" s="176"/>
      <c r="AO91" s="15" t="s">
        <v>31</v>
      </c>
      <c r="AP91" s="15">
        <v>3</v>
      </c>
      <c r="AQ91" s="15">
        <f>1/(1+AP91)</f>
        <v>0.25</v>
      </c>
      <c r="AR91" s="15"/>
      <c r="AS91" s="4"/>
      <c r="AT91" s="29"/>
      <c r="AU91" s="29"/>
      <c r="AV91" s="46"/>
      <c r="AW91" s="42" t="s">
        <v>21</v>
      </c>
      <c r="AX91" s="42">
        <f>X88+AM88+AU88</f>
        <v>-0.26325969663035736</v>
      </c>
      <c r="AY91" s="50"/>
    </row>
    <row r="92" spans="1:51" ht="30">
      <c r="A92" s="258"/>
      <c r="B92" s="108" t="s">
        <v>7</v>
      </c>
      <c r="C92" s="76">
        <f>SUM(L84*C87,L85*D87,L86*E87)</f>
        <v>3.1114637011613495</v>
      </c>
      <c r="D92" s="4"/>
      <c r="E92" s="35">
        <v>1</v>
      </c>
      <c r="F92" s="35">
        <v>3</v>
      </c>
      <c r="G92" s="35">
        <v>5</v>
      </c>
      <c r="H92" s="35">
        <v>7</v>
      </c>
      <c r="I92" s="35">
        <v>9</v>
      </c>
      <c r="J92" s="4"/>
      <c r="M92" s="4"/>
      <c r="N92" s="94"/>
      <c r="O92" s="57" t="s">
        <v>99</v>
      </c>
      <c r="P92" s="56" t="s">
        <v>102</v>
      </c>
      <c r="Q92" s="4"/>
      <c r="R92" s="33"/>
      <c r="S92" s="25"/>
      <c r="T92" s="25"/>
      <c r="U92" s="25"/>
      <c r="V92" s="30"/>
      <c r="W92" s="29"/>
      <c r="X92" s="29"/>
      <c r="Y92" s="176"/>
      <c r="Z92" s="30"/>
      <c r="AA92" s="30"/>
      <c r="AB92" s="30"/>
      <c r="AC92" s="30"/>
      <c r="AD92" s="4"/>
      <c r="AE92" s="29"/>
      <c r="AF92" s="25"/>
      <c r="AG92" s="25"/>
      <c r="AH92" s="25"/>
      <c r="AI92" s="25"/>
      <c r="AJ92" s="25"/>
      <c r="AK92" s="4"/>
      <c r="AL92" s="156" t="s">
        <v>115</v>
      </c>
      <c r="AM92" s="157"/>
      <c r="AN92" s="176"/>
      <c r="AO92" s="16" t="s">
        <v>61</v>
      </c>
      <c r="AP92" s="16" t="s">
        <v>44</v>
      </c>
      <c r="AQ92" s="16">
        <v>1</v>
      </c>
      <c r="AR92" s="16">
        <f>AQ92*AQ91</f>
        <v>0.25</v>
      </c>
      <c r="AS92" s="4"/>
      <c r="AT92" s="29"/>
      <c r="AU92" s="29"/>
      <c r="AV92" s="46"/>
      <c r="AW92" s="41" t="s">
        <v>22</v>
      </c>
      <c r="AX92" s="41">
        <v>0</v>
      </c>
      <c r="AY92" s="50"/>
    </row>
    <row r="93" spans="1:51" ht="30">
      <c r="A93" s="258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26"/>
      <c r="N93" s="94"/>
      <c r="O93" s="57" t="s">
        <v>100</v>
      </c>
      <c r="P93" s="56" t="s">
        <v>103</v>
      </c>
      <c r="Q93" s="4"/>
      <c r="R93" s="4"/>
      <c r="S93" s="18"/>
      <c r="T93" s="18"/>
      <c r="U93" s="18"/>
      <c r="V93" s="19"/>
      <c r="W93" s="4"/>
      <c r="X93" s="4"/>
      <c r="Y93" s="176"/>
      <c r="Z93" s="30"/>
      <c r="AA93" s="30"/>
      <c r="AB93" s="30"/>
      <c r="AC93" s="30"/>
      <c r="AD93" s="4"/>
      <c r="AE93" s="29"/>
      <c r="AF93" s="25"/>
      <c r="AG93" s="25"/>
      <c r="AH93" s="25"/>
      <c r="AI93" s="25"/>
      <c r="AJ93" s="25"/>
      <c r="AK93" s="4"/>
      <c r="AL93" s="58" t="s">
        <v>34</v>
      </c>
      <c r="AM93" s="56" t="s">
        <v>87</v>
      </c>
      <c r="AN93" s="176"/>
      <c r="AO93" s="16" t="s">
        <v>62</v>
      </c>
      <c r="AP93" s="16" t="s">
        <v>44</v>
      </c>
      <c r="AQ93" s="16">
        <v>1</v>
      </c>
      <c r="AR93" s="16">
        <f>AQ93*AQ91</f>
        <v>0.25</v>
      </c>
      <c r="AS93" s="4"/>
      <c r="AT93" s="29"/>
      <c r="AU93" s="29"/>
      <c r="AV93" s="46"/>
      <c r="AW93" s="42" t="s">
        <v>23</v>
      </c>
      <c r="AX93" s="42">
        <f>X89+AM89+AU89</f>
        <v>-0.36177847907971095</v>
      </c>
      <c r="AY93" s="50"/>
    </row>
    <row r="94" spans="1:51" ht="30">
      <c r="A94" s="258"/>
      <c r="B94" s="185" t="s">
        <v>11</v>
      </c>
      <c r="C94" s="186"/>
      <c r="D94" s="6" t="s">
        <v>12</v>
      </c>
      <c r="E94" s="6">
        <v>1</v>
      </c>
      <c r="F94" s="6">
        <v>2</v>
      </c>
      <c r="G94" s="6">
        <v>3</v>
      </c>
      <c r="H94" s="6">
        <v>4</v>
      </c>
      <c r="I94" s="6">
        <v>5</v>
      </c>
      <c r="J94" s="6">
        <v>6</v>
      </c>
      <c r="K94" s="6">
        <v>7</v>
      </c>
      <c r="L94" s="6">
        <v>9</v>
      </c>
      <c r="M94" s="6">
        <v>10</v>
      </c>
      <c r="N94" s="94"/>
      <c r="O94" s="57" t="s">
        <v>101</v>
      </c>
      <c r="P94" s="56" t="s">
        <v>104</v>
      </c>
      <c r="Q94" s="4"/>
      <c r="R94" s="4"/>
      <c r="S94" s="18"/>
      <c r="T94" s="18"/>
      <c r="U94" s="18"/>
      <c r="V94" s="4"/>
      <c r="W94" s="4"/>
      <c r="X94" s="4"/>
      <c r="Y94" s="176"/>
      <c r="AB94" s="30"/>
      <c r="AC94" s="30"/>
      <c r="AD94" s="4"/>
      <c r="AE94" s="29"/>
      <c r="AF94" s="25"/>
      <c r="AG94" s="25"/>
      <c r="AH94" s="25"/>
      <c r="AI94" s="25"/>
      <c r="AJ94" s="25"/>
      <c r="AK94" s="4"/>
      <c r="AL94" s="109" t="s">
        <v>35</v>
      </c>
      <c r="AM94" s="84" t="s">
        <v>88</v>
      </c>
      <c r="AN94" s="176"/>
      <c r="AO94" s="19"/>
      <c r="AP94" s="19"/>
      <c r="AQ94" s="19"/>
      <c r="AR94" s="19"/>
      <c r="AS94" s="4"/>
      <c r="AT94" s="29"/>
      <c r="AU94" s="29"/>
      <c r="AV94" s="46"/>
      <c r="AW94" s="42" t="s">
        <v>24</v>
      </c>
      <c r="AX94" s="42">
        <f>X90+AM90+AU90</f>
        <v>1.2651854491160204</v>
      </c>
      <c r="AY94" s="50"/>
    </row>
    <row r="95" spans="1:51">
      <c r="A95" s="258"/>
      <c r="B95" s="187"/>
      <c r="C95" s="188"/>
      <c r="D95" s="6" t="s">
        <v>13</v>
      </c>
      <c r="E95" s="35">
        <v>0</v>
      </c>
      <c r="F95" s="35">
        <v>0</v>
      </c>
      <c r="G95" s="35">
        <v>0.57999999999999996</v>
      </c>
      <c r="H95" s="35">
        <v>0.9</v>
      </c>
      <c r="I95" s="35">
        <v>1.1200000000000001</v>
      </c>
      <c r="J95" s="35">
        <v>1.24</v>
      </c>
      <c r="K95" s="35">
        <v>1.32</v>
      </c>
      <c r="L95" s="35">
        <v>1.46</v>
      </c>
      <c r="M95" s="35">
        <v>1.49</v>
      </c>
      <c r="N95" s="94"/>
      <c r="Q95" s="4"/>
      <c r="R95" s="4"/>
      <c r="S95" s="18"/>
      <c r="T95" s="18"/>
      <c r="U95" s="18"/>
      <c r="V95" s="4"/>
      <c r="W95" s="4"/>
      <c r="X95" s="4"/>
      <c r="Y95" s="176"/>
      <c r="AB95" s="30"/>
      <c r="AC95" s="30"/>
      <c r="AD95" s="4"/>
      <c r="AE95" s="29"/>
      <c r="AF95" s="25"/>
      <c r="AG95" s="25"/>
      <c r="AH95" s="25"/>
      <c r="AI95" s="25"/>
      <c r="AJ95" s="25"/>
      <c r="AK95" s="4"/>
      <c r="AL95" s="109" t="s">
        <v>36</v>
      </c>
      <c r="AM95" s="84" t="s">
        <v>89</v>
      </c>
      <c r="AN95" s="176"/>
      <c r="AO95" s="30"/>
      <c r="AP95" s="30"/>
      <c r="AQ95" s="30"/>
      <c r="AR95" s="30"/>
      <c r="AS95" s="4"/>
      <c r="AT95" s="29"/>
      <c r="AU95" s="29"/>
      <c r="AV95" s="46"/>
      <c r="AW95" s="41" t="s">
        <v>25</v>
      </c>
      <c r="AX95" s="41">
        <v>0</v>
      </c>
      <c r="AY95" s="50"/>
    </row>
    <row r="96" spans="1:51">
      <c r="A96" s="258"/>
      <c r="B96" s="189" t="s">
        <v>9</v>
      </c>
      <c r="C96" s="190"/>
      <c r="D96" s="7">
        <v>0.57999999999999996</v>
      </c>
      <c r="E96" s="191"/>
      <c r="F96" s="192"/>
      <c r="G96" s="192"/>
      <c r="H96" s="192"/>
      <c r="I96" s="192"/>
      <c r="J96" s="192"/>
      <c r="K96" s="48"/>
      <c r="L96" s="48"/>
      <c r="M96" s="48"/>
      <c r="N96" s="94"/>
      <c r="Q96" s="4"/>
      <c r="R96" s="4"/>
      <c r="S96" s="18"/>
      <c r="T96" s="18"/>
      <c r="U96" s="18"/>
      <c r="V96" s="4"/>
      <c r="W96" s="4"/>
      <c r="X96" s="4"/>
      <c r="Y96" s="176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109" t="s">
        <v>37</v>
      </c>
      <c r="AM96" s="84" t="s">
        <v>90</v>
      </c>
      <c r="AN96" s="176"/>
      <c r="AO96" s="156" t="s">
        <v>113</v>
      </c>
      <c r="AP96" s="157"/>
      <c r="AQ96" s="4"/>
      <c r="AR96" s="4"/>
      <c r="AS96" s="4"/>
      <c r="AT96" s="4"/>
      <c r="AU96" s="4"/>
      <c r="AV96" s="46"/>
      <c r="AW96" s="4"/>
      <c r="AX96" s="4"/>
      <c r="AY96" s="50"/>
    </row>
    <row r="97" spans="1:51" ht="30">
      <c r="A97" s="258"/>
      <c r="B97" s="52"/>
      <c r="C97" s="52"/>
      <c r="D97" s="52"/>
      <c r="E97" s="52"/>
      <c r="H97" s="52"/>
      <c r="I97" s="52"/>
      <c r="J97" s="52"/>
      <c r="K97" s="52"/>
      <c r="L97" s="52"/>
      <c r="M97" s="47"/>
      <c r="N97" s="94"/>
      <c r="Q97" s="4"/>
      <c r="R97" s="4"/>
      <c r="S97" s="18"/>
      <c r="T97" s="18"/>
      <c r="U97" s="18"/>
      <c r="V97" s="4"/>
      <c r="W97" s="4"/>
      <c r="X97" s="4"/>
      <c r="Y97" s="176"/>
      <c r="Z97" s="4"/>
      <c r="AC97" s="4"/>
      <c r="AD97" s="4"/>
      <c r="AE97" s="4"/>
      <c r="AF97" s="4"/>
      <c r="AG97" s="4"/>
      <c r="AH97" s="4"/>
      <c r="AI97" s="4"/>
      <c r="AJ97" s="4"/>
      <c r="AK97" s="4"/>
      <c r="AL97" s="58" t="s">
        <v>96</v>
      </c>
      <c r="AM97" s="56" t="s">
        <v>91</v>
      </c>
      <c r="AN97" s="176"/>
      <c r="AO97" s="44" t="s">
        <v>29</v>
      </c>
      <c r="AP97" s="44" t="s">
        <v>76</v>
      </c>
      <c r="AQ97" s="4"/>
      <c r="AR97" s="4"/>
      <c r="AS97" s="4"/>
      <c r="AT97" s="4"/>
      <c r="AU97" s="4"/>
      <c r="AV97" s="46"/>
      <c r="AW97" s="4"/>
      <c r="AX97" s="4"/>
      <c r="AY97" s="50"/>
    </row>
    <row r="98" spans="1:51" ht="30">
      <c r="A98" s="258"/>
      <c r="B98" s="161" t="s">
        <v>15</v>
      </c>
      <c r="C98" s="161"/>
      <c r="D98" s="161"/>
      <c r="E98" s="4"/>
      <c r="H98" s="4"/>
      <c r="I98" s="4"/>
      <c r="J98" s="4"/>
      <c r="K98" s="4"/>
      <c r="L98" s="4"/>
      <c r="M98" s="4"/>
      <c r="N98" s="94"/>
      <c r="Q98" s="4"/>
      <c r="R98" s="4"/>
      <c r="S98" s="18"/>
      <c r="T98" s="18"/>
      <c r="U98" s="18"/>
      <c r="V98" s="4"/>
      <c r="W98" s="4"/>
      <c r="X98" s="4"/>
      <c r="Y98" s="176"/>
      <c r="Z98" s="227" t="s">
        <v>182</v>
      </c>
      <c r="AA98" s="228"/>
      <c r="AC98" s="4"/>
      <c r="AD98" s="4"/>
      <c r="AE98" s="4"/>
      <c r="AF98" s="4"/>
      <c r="AG98" s="4"/>
      <c r="AH98" s="4"/>
      <c r="AI98" s="4"/>
      <c r="AJ98" s="4"/>
      <c r="AK98" s="4"/>
      <c r="AL98" s="109" t="s">
        <v>97</v>
      </c>
      <c r="AM98" s="84" t="s">
        <v>92</v>
      </c>
      <c r="AN98" s="176"/>
      <c r="AO98" s="44" t="s">
        <v>30</v>
      </c>
      <c r="AP98" s="44" t="s">
        <v>79</v>
      </c>
      <c r="AQ98" s="4"/>
      <c r="AR98" s="4"/>
      <c r="AS98" s="4"/>
      <c r="AT98" s="4"/>
      <c r="AU98" s="4"/>
      <c r="AV98" s="46"/>
      <c r="AW98" s="4"/>
      <c r="AX98" s="4"/>
      <c r="AY98" s="50"/>
    </row>
    <row r="99" spans="1:51" ht="30">
      <c r="A99" s="258"/>
      <c r="B99" s="5" t="s">
        <v>10</v>
      </c>
      <c r="C99" s="8">
        <f>(C92-3)/3</f>
        <v>3.7154567053783172E-2</v>
      </c>
      <c r="D99" s="77">
        <f>C99*100</f>
        <v>3.7154567053783172</v>
      </c>
      <c r="E99" s="4"/>
      <c r="H99" s="4"/>
      <c r="I99" s="4"/>
      <c r="J99" s="4"/>
      <c r="K99" s="4"/>
      <c r="L99" s="4"/>
      <c r="M99" s="4"/>
      <c r="N99" s="94"/>
      <c r="Q99" s="4"/>
      <c r="R99" s="4"/>
      <c r="S99" s="18"/>
      <c r="T99" s="18"/>
      <c r="U99" s="18"/>
      <c r="V99" s="4"/>
      <c r="W99" s="4"/>
      <c r="X99" s="4"/>
      <c r="Y99" s="176"/>
      <c r="Z99" s="225" t="s">
        <v>208</v>
      </c>
      <c r="AA99" s="226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109" t="s">
        <v>98</v>
      </c>
      <c r="AM99" s="84" t="s">
        <v>93</v>
      </c>
      <c r="AN99" s="176"/>
      <c r="AO99" s="44" t="s">
        <v>31</v>
      </c>
      <c r="AP99" s="44" t="s">
        <v>82</v>
      </c>
      <c r="AQ99" s="4"/>
      <c r="AR99" s="4"/>
      <c r="AS99" s="4"/>
      <c r="AT99" s="4"/>
      <c r="AU99" s="4"/>
      <c r="AV99" s="46"/>
      <c r="AW99" s="4"/>
      <c r="AX99" s="4"/>
      <c r="AY99" s="50"/>
    </row>
    <row r="100" spans="1:51">
      <c r="A100" s="259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06"/>
      <c r="N100" s="49"/>
      <c r="O100" s="106"/>
      <c r="P100" s="106"/>
      <c r="Q100" s="106"/>
      <c r="R100" s="106"/>
      <c r="S100" s="79"/>
      <c r="T100" s="79"/>
      <c r="U100" s="79"/>
      <c r="V100" s="106"/>
      <c r="W100" s="106"/>
      <c r="X100" s="106"/>
      <c r="Y100" s="177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51"/>
    </row>
    <row r="102" spans="1:51" ht="20">
      <c r="A102" s="257"/>
      <c r="B102" s="168" t="s">
        <v>170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9"/>
    </row>
    <row r="103" spans="1:51" ht="20">
      <c r="A103" s="258"/>
      <c r="B103" s="35" t="s">
        <v>0</v>
      </c>
      <c r="C103" s="35" t="s">
        <v>1</v>
      </c>
      <c r="D103" s="35" t="s">
        <v>2</v>
      </c>
      <c r="E103" s="35" t="s">
        <v>3</v>
      </c>
      <c r="F103" s="170" t="s">
        <v>8</v>
      </c>
      <c r="G103" s="35" t="s">
        <v>0</v>
      </c>
      <c r="H103" s="35" t="s">
        <v>1</v>
      </c>
      <c r="I103" s="35" t="s">
        <v>2</v>
      </c>
      <c r="J103" s="35" t="s">
        <v>3</v>
      </c>
      <c r="K103" s="35" t="s">
        <v>4</v>
      </c>
      <c r="L103" s="10" t="s">
        <v>5</v>
      </c>
      <c r="M103" s="23"/>
      <c r="N103" s="94"/>
      <c r="O103" s="156" t="s">
        <v>114</v>
      </c>
      <c r="P103" s="157"/>
      <c r="Q103" s="3"/>
      <c r="R103" s="171" t="s">
        <v>46</v>
      </c>
      <c r="S103" s="172"/>
      <c r="T103" s="172"/>
      <c r="U103" s="173"/>
      <c r="V103" s="3"/>
      <c r="W103" s="174" t="s">
        <v>52</v>
      </c>
      <c r="X103" s="175"/>
      <c r="Y103" s="176"/>
      <c r="Z103" s="178" t="s">
        <v>48</v>
      </c>
      <c r="AA103" s="179"/>
      <c r="AB103" s="179"/>
      <c r="AC103" s="180"/>
      <c r="AD103" s="3"/>
      <c r="AE103" s="178" t="s">
        <v>54</v>
      </c>
      <c r="AF103" s="179"/>
      <c r="AG103" s="179"/>
      <c r="AH103" s="179"/>
      <c r="AI103" s="179"/>
      <c r="AJ103" s="180"/>
      <c r="AK103" s="3"/>
      <c r="AL103" s="174" t="s">
        <v>55</v>
      </c>
      <c r="AM103" s="175"/>
      <c r="AN103" s="176"/>
      <c r="AO103" s="178" t="s">
        <v>49</v>
      </c>
      <c r="AP103" s="179"/>
      <c r="AQ103" s="179"/>
      <c r="AR103" s="180"/>
      <c r="AS103" s="4"/>
      <c r="AT103" s="174" t="s">
        <v>51</v>
      </c>
      <c r="AU103" s="175"/>
      <c r="AV103" s="36"/>
      <c r="AW103" s="174" t="s">
        <v>27</v>
      </c>
      <c r="AX103" s="175"/>
      <c r="AY103" s="50"/>
    </row>
    <row r="104" spans="1:51" ht="30">
      <c r="A104" s="258"/>
      <c r="B104" s="35" t="s">
        <v>1</v>
      </c>
      <c r="C104" s="2">
        <v>1</v>
      </c>
      <c r="D104" s="37">
        <f>1/C105</f>
        <v>0.33333333333333331</v>
      </c>
      <c r="E104" s="37">
        <f>1/C106</f>
        <v>0.2</v>
      </c>
      <c r="F104" s="170"/>
      <c r="G104" s="35" t="s">
        <v>1</v>
      </c>
      <c r="H104" s="38">
        <f>C104/C107</f>
        <v>0.1111111111111111</v>
      </c>
      <c r="I104" s="37">
        <f>D104/D107</f>
        <v>3.9999999999999994E-2</v>
      </c>
      <c r="J104" s="37">
        <f>E104/E107</f>
        <v>0.14893617021276595</v>
      </c>
      <c r="K104" s="37">
        <f>SUM(H104:J104)</f>
        <v>0.30004728132387704</v>
      </c>
      <c r="L104" s="2">
        <f>K104/C109</f>
        <v>0.10001576044129235</v>
      </c>
      <c r="M104" s="24"/>
      <c r="N104" s="94"/>
      <c r="O104" s="58" t="s">
        <v>17</v>
      </c>
      <c r="P104" s="56" t="s">
        <v>78</v>
      </c>
      <c r="Q104" s="18"/>
      <c r="R104" s="17" t="s">
        <v>26</v>
      </c>
      <c r="S104" s="35" t="s">
        <v>1</v>
      </c>
      <c r="T104" s="35" t="s">
        <v>2</v>
      </c>
      <c r="U104" s="35" t="s">
        <v>3</v>
      </c>
      <c r="V104" s="13"/>
      <c r="W104" s="32" t="s">
        <v>26</v>
      </c>
      <c r="X104" s="107" t="s">
        <v>53</v>
      </c>
      <c r="Y104" s="176"/>
      <c r="Z104" s="35" t="s">
        <v>32</v>
      </c>
      <c r="AA104" s="108" t="s">
        <v>47</v>
      </c>
      <c r="AB104" s="178" t="s">
        <v>43</v>
      </c>
      <c r="AC104" s="180"/>
      <c r="AD104" s="4"/>
      <c r="AE104" s="10" t="s">
        <v>26</v>
      </c>
      <c r="AF104" s="35" t="s">
        <v>35</v>
      </c>
      <c r="AG104" s="35" t="s">
        <v>36</v>
      </c>
      <c r="AH104" s="35" t="s">
        <v>37</v>
      </c>
      <c r="AI104" s="35" t="s">
        <v>97</v>
      </c>
      <c r="AJ104" s="35" t="s">
        <v>98</v>
      </c>
      <c r="AK104" s="4"/>
      <c r="AL104" s="10" t="s">
        <v>26</v>
      </c>
      <c r="AM104" s="107" t="s">
        <v>53</v>
      </c>
      <c r="AN104" s="176"/>
      <c r="AO104" s="10" t="s">
        <v>28</v>
      </c>
      <c r="AP104" s="10" t="s">
        <v>47</v>
      </c>
      <c r="AQ104" s="181" t="s">
        <v>43</v>
      </c>
      <c r="AR104" s="182"/>
      <c r="AS104" s="4"/>
      <c r="AT104" s="35" t="s">
        <v>26</v>
      </c>
      <c r="AU104" s="107" t="s">
        <v>53</v>
      </c>
      <c r="AV104" s="36"/>
      <c r="AW104" s="108" t="s">
        <v>26</v>
      </c>
      <c r="AX104" s="108" t="s">
        <v>50</v>
      </c>
      <c r="AY104" s="50"/>
    </row>
    <row r="105" spans="1:51">
      <c r="A105" s="258"/>
      <c r="B105" s="35" t="s">
        <v>2</v>
      </c>
      <c r="C105" s="37">
        <v>3</v>
      </c>
      <c r="D105" s="2">
        <v>1</v>
      </c>
      <c r="E105" s="37">
        <f>1/D106</f>
        <v>0.14285714285714285</v>
      </c>
      <c r="F105" s="170"/>
      <c r="G105" s="35" t="s">
        <v>2</v>
      </c>
      <c r="H105" s="37">
        <f>C105/C107</f>
        <v>0.33333333333333331</v>
      </c>
      <c r="I105" s="38">
        <f>D105/D107</f>
        <v>0.12</v>
      </c>
      <c r="J105" s="37">
        <f>E105/E107</f>
        <v>0.10638297872340424</v>
      </c>
      <c r="K105" s="37">
        <f>SUM(H105:J105)</f>
        <v>0.55971631205673755</v>
      </c>
      <c r="L105" s="2">
        <f>K105/C109</f>
        <v>0.18657210401891253</v>
      </c>
      <c r="M105" s="24"/>
      <c r="N105" s="94"/>
      <c r="O105" s="58" t="s">
        <v>18</v>
      </c>
      <c r="P105" s="56" t="s">
        <v>77</v>
      </c>
      <c r="Q105" s="18"/>
      <c r="R105" s="11" t="s">
        <v>17</v>
      </c>
      <c r="S105" s="9">
        <v>1</v>
      </c>
      <c r="T105" s="9">
        <v>-0.5</v>
      </c>
      <c r="U105" s="9">
        <v>0</v>
      </c>
      <c r="V105" s="3"/>
      <c r="W105" s="11" t="s">
        <v>17</v>
      </c>
      <c r="X105" s="1">
        <f>(S105*L104)+(T105*L105)+(U105*L106)</f>
        <v>6.7297084318360817E-3</v>
      </c>
      <c r="Y105" s="176"/>
      <c r="Z105" s="15" t="s">
        <v>34</v>
      </c>
      <c r="AA105" s="15">
        <v>1</v>
      </c>
      <c r="AB105" s="15">
        <f>1/(1+AA105)</f>
        <v>0.5</v>
      </c>
      <c r="AC105" s="15"/>
      <c r="AD105" s="4"/>
      <c r="AE105" s="11" t="s">
        <v>17</v>
      </c>
      <c r="AF105" s="28">
        <v>0</v>
      </c>
      <c r="AG105" s="28">
        <v>0</v>
      </c>
      <c r="AH105" s="28">
        <v>-1</v>
      </c>
      <c r="AI105" s="28">
        <v>-1</v>
      </c>
      <c r="AJ105" s="28">
        <v>0</v>
      </c>
      <c r="AK105" s="4"/>
      <c r="AL105" s="11" t="s">
        <v>17</v>
      </c>
      <c r="AM105" s="1">
        <f>(AF105*AC106)+(AG105*AC107)+(AC108*AH105)+(AI105*AC110)+(AC111*AJ105)</f>
        <v>-0.83333333333333326</v>
      </c>
      <c r="AN105" s="176"/>
      <c r="AO105" s="15" t="s">
        <v>29</v>
      </c>
      <c r="AP105" s="15">
        <v>1</v>
      </c>
      <c r="AQ105" s="15">
        <f>1/(1+AP105)</f>
        <v>0.5</v>
      </c>
      <c r="AR105" s="15"/>
      <c r="AS105" s="4"/>
      <c r="AT105" s="11" t="s">
        <v>17</v>
      </c>
      <c r="AU105" s="1">
        <f>AR106</f>
        <v>0.5</v>
      </c>
      <c r="AV105" s="36"/>
      <c r="AW105" s="40" t="s">
        <v>63</v>
      </c>
      <c r="AX105" s="40">
        <v>0</v>
      </c>
      <c r="AY105" s="50"/>
    </row>
    <row r="106" spans="1:51" ht="30">
      <c r="A106" s="258"/>
      <c r="B106" s="35" t="s">
        <v>3</v>
      </c>
      <c r="C106" s="37">
        <v>5</v>
      </c>
      <c r="D106" s="37">
        <v>7</v>
      </c>
      <c r="E106" s="2">
        <v>1</v>
      </c>
      <c r="F106" s="170"/>
      <c r="G106" s="35" t="s">
        <v>3</v>
      </c>
      <c r="H106" s="37">
        <f>C106/C107</f>
        <v>0.55555555555555558</v>
      </c>
      <c r="I106" s="37">
        <f>D106/D107</f>
        <v>0.84</v>
      </c>
      <c r="J106" s="38">
        <f>E106/E107</f>
        <v>0.74468085106382975</v>
      </c>
      <c r="K106" s="37">
        <f>SUM(H106:J106)</f>
        <v>2.1402364066193855</v>
      </c>
      <c r="L106" s="2">
        <f>K106/C109</f>
        <v>0.71341213553979521</v>
      </c>
      <c r="M106" s="24"/>
      <c r="N106" s="94"/>
      <c r="O106" s="58" t="s">
        <v>20</v>
      </c>
      <c r="P106" s="56" t="s">
        <v>80</v>
      </c>
      <c r="Q106" s="18"/>
      <c r="R106" s="11" t="s">
        <v>18</v>
      </c>
      <c r="S106" s="9">
        <v>-0.5</v>
      </c>
      <c r="T106" s="9">
        <v>1</v>
      </c>
      <c r="U106" s="9">
        <v>0</v>
      </c>
      <c r="V106" s="19"/>
      <c r="W106" s="11" t="s">
        <v>18</v>
      </c>
      <c r="X106" s="1">
        <f>(S106*L104)+(T106*L105)+(U106*L106)</f>
        <v>0.13656422379826635</v>
      </c>
      <c r="Y106" s="176"/>
      <c r="Z106" s="16" t="s">
        <v>35</v>
      </c>
      <c r="AA106" s="16" t="s">
        <v>44</v>
      </c>
      <c r="AB106" s="16">
        <v>1</v>
      </c>
      <c r="AC106" s="16">
        <f>AB106*AB105</f>
        <v>0.5</v>
      </c>
      <c r="AD106" s="4"/>
      <c r="AE106" s="11" t="s">
        <v>18</v>
      </c>
      <c r="AF106" s="28">
        <v>0</v>
      </c>
      <c r="AG106" s="28">
        <v>0</v>
      </c>
      <c r="AH106" s="28">
        <v>1</v>
      </c>
      <c r="AI106" s="28">
        <v>1</v>
      </c>
      <c r="AJ106" s="28">
        <v>0</v>
      </c>
      <c r="AK106" s="4"/>
      <c r="AL106" s="11" t="s">
        <v>18</v>
      </c>
      <c r="AM106" s="1">
        <f>(AF106*AC106)+(AG106*AC107)+(AC108*AH106)+(AI106*AC110)+(AC111*AJ106)</f>
        <v>0.83333333333333326</v>
      </c>
      <c r="AN106" s="176"/>
      <c r="AO106" s="16" t="s">
        <v>45</v>
      </c>
      <c r="AP106" s="16" t="s">
        <v>44</v>
      </c>
      <c r="AQ106" s="16">
        <v>1</v>
      </c>
      <c r="AR106" s="16">
        <f>AQ106*AQ105</f>
        <v>0.5</v>
      </c>
      <c r="AS106" s="4"/>
      <c r="AT106" s="11" t="s">
        <v>18</v>
      </c>
      <c r="AU106" s="1">
        <f>AR107</f>
        <v>0.5</v>
      </c>
      <c r="AV106" s="36"/>
      <c r="AW106" s="40" t="s">
        <v>16</v>
      </c>
      <c r="AX106" s="41">
        <v>0</v>
      </c>
      <c r="AY106" s="50"/>
    </row>
    <row r="107" spans="1:51">
      <c r="A107" s="258"/>
      <c r="B107" s="107" t="s">
        <v>4</v>
      </c>
      <c r="C107" s="39">
        <f>SUM(C104:C106)</f>
        <v>9</v>
      </c>
      <c r="D107" s="39">
        <f>SUM(D104:D106)</f>
        <v>8.3333333333333339</v>
      </c>
      <c r="E107" s="39">
        <f>SUM(E104:E106)</f>
        <v>1.342857142857143</v>
      </c>
      <c r="F107" s="170"/>
      <c r="G107" s="107" t="s">
        <v>4</v>
      </c>
      <c r="H107" s="39">
        <f>SUM(H104:H106)</f>
        <v>1</v>
      </c>
      <c r="I107" s="39">
        <f>SUM(I104:I106)</f>
        <v>1</v>
      </c>
      <c r="J107" s="39">
        <f>SUM(J104:J106)</f>
        <v>1</v>
      </c>
      <c r="K107" s="39">
        <f>SUM(K104:K106)</f>
        <v>3</v>
      </c>
      <c r="L107" s="39">
        <f>SUM(L104:L106)</f>
        <v>1</v>
      </c>
      <c r="M107" s="25"/>
      <c r="N107" s="94"/>
      <c r="O107" s="58" t="s">
        <v>21</v>
      </c>
      <c r="P107" s="56" t="s">
        <v>81</v>
      </c>
      <c r="Q107" s="18"/>
      <c r="R107" s="11" t="s">
        <v>20</v>
      </c>
      <c r="S107" s="9">
        <v>0</v>
      </c>
      <c r="T107" s="9">
        <v>0.5</v>
      </c>
      <c r="U107" s="9">
        <v>0</v>
      </c>
      <c r="V107" s="19"/>
      <c r="W107" s="11" t="s">
        <v>20</v>
      </c>
      <c r="X107" s="1">
        <f>(S107*L104)+(T107*L105)+(U107*L106)</f>
        <v>9.3286052009456263E-2</v>
      </c>
      <c r="Y107" s="176"/>
      <c r="Z107" s="16" t="s">
        <v>36</v>
      </c>
      <c r="AA107" s="16" t="s">
        <v>44</v>
      </c>
      <c r="AB107" s="16">
        <v>1</v>
      </c>
      <c r="AC107" s="16">
        <f>AB107*AB105</f>
        <v>0.5</v>
      </c>
      <c r="AD107" s="4"/>
      <c r="AE107" s="11" t="s">
        <v>20</v>
      </c>
      <c r="AF107" s="28">
        <v>0</v>
      </c>
      <c r="AG107" s="28">
        <v>0</v>
      </c>
      <c r="AH107" s="28">
        <v>1</v>
      </c>
      <c r="AI107" s="28">
        <v>0</v>
      </c>
      <c r="AJ107" s="28">
        <v>0</v>
      </c>
      <c r="AK107" s="4"/>
      <c r="AL107" s="11" t="s">
        <v>20</v>
      </c>
      <c r="AM107" s="1">
        <f>(AF107*AC106)+(AG107*AC107)+(AH107*AC108)+(AI107*AC110)+(AJ107*AC111)</f>
        <v>0.5</v>
      </c>
      <c r="AN107" s="176"/>
      <c r="AO107" s="16" t="s">
        <v>58</v>
      </c>
      <c r="AP107" s="16" t="s">
        <v>44</v>
      </c>
      <c r="AQ107" s="16">
        <v>1</v>
      </c>
      <c r="AR107" s="16">
        <f>AQ107*AQ105</f>
        <v>0.5</v>
      </c>
      <c r="AS107" s="4"/>
      <c r="AT107" s="11" t="s">
        <v>20</v>
      </c>
      <c r="AU107" s="1">
        <f>AR109</f>
        <v>0.33333333333333331</v>
      </c>
      <c r="AV107" s="36"/>
      <c r="AW107" s="42" t="s">
        <v>17</v>
      </c>
      <c r="AX107" s="42">
        <f>X105+AM105+AU105</f>
        <v>-0.32660362490149719</v>
      </c>
      <c r="AY107" s="50"/>
    </row>
    <row r="108" spans="1:51" ht="45">
      <c r="A108" s="258"/>
      <c r="B108" s="54"/>
      <c r="C108" s="54"/>
      <c r="D108" s="54"/>
      <c r="E108" s="54"/>
      <c r="F108" s="54"/>
      <c r="G108" s="54"/>
      <c r="H108" s="54"/>
      <c r="I108" s="54"/>
      <c r="J108" s="54"/>
      <c r="M108" s="47"/>
      <c r="N108" s="94"/>
      <c r="O108" s="58" t="s">
        <v>23</v>
      </c>
      <c r="P108" s="56" t="s">
        <v>83</v>
      </c>
      <c r="Q108" s="4"/>
      <c r="R108" s="11" t="s">
        <v>21</v>
      </c>
      <c r="S108" s="9">
        <v>0</v>
      </c>
      <c r="T108" s="9">
        <v>-0.5</v>
      </c>
      <c r="U108" s="9">
        <v>0</v>
      </c>
      <c r="V108" s="19"/>
      <c r="W108" s="11" t="s">
        <v>21</v>
      </c>
      <c r="X108" s="1">
        <f>(S108*L104)+(T108*L105)+(U108*L106)</f>
        <v>-9.3286052009456263E-2</v>
      </c>
      <c r="Y108" s="176"/>
      <c r="Z108" s="16" t="s">
        <v>37</v>
      </c>
      <c r="AA108" s="16" t="s">
        <v>44</v>
      </c>
      <c r="AB108" s="16">
        <v>1</v>
      </c>
      <c r="AC108" s="16">
        <f>AB108*AB105</f>
        <v>0.5</v>
      </c>
      <c r="AD108" s="4"/>
      <c r="AE108" s="11" t="s">
        <v>21</v>
      </c>
      <c r="AF108" s="28">
        <v>0</v>
      </c>
      <c r="AG108" s="28">
        <v>0</v>
      </c>
      <c r="AH108" s="28">
        <v>-1</v>
      </c>
      <c r="AI108" s="28">
        <v>0</v>
      </c>
      <c r="AJ108" s="28">
        <v>0</v>
      </c>
      <c r="AK108" s="4"/>
      <c r="AL108" s="11" t="s">
        <v>21</v>
      </c>
      <c r="AM108" s="1">
        <f>(AF108*AC106)+(AG108*AC107)+(AH108*AC108)+(AI108*AC110)+(AJ108*AC111)</f>
        <v>-0.5</v>
      </c>
      <c r="AN108" s="176"/>
      <c r="AO108" s="15" t="s">
        <v>30</v>
      </c>
      <c r="AP108" s="15">
        <v>2</v>
      </c>
      <c r="AQ108" s="15">
        <f>1/(1+AP108)</f>
        <v>0.33333333333333331</v>
      </c>
      <c r="AR108" s="15"/>
      <c r="AS108" s="4"/>
      <c r="AT108" s="11" t="s">
        <v>21</v>
      </c>
      <c r="AU108" s="1">
        <f>AR110</f>
        <v>0.33333333333333331</v>
      </c>
      <c r="AV108" s="36"/>
      <c r="AW108" s="42" t="s">
        <v>18</v>
      </c>
      <c r="AX108" s="42">
        <f>X106+AM106++AU106</f>
        <v>1.4698975571315995</v>
      </c>
      <c r="AY108" s="50"/>
    </row>
    <row r="109" spans="1:51" ht="30">
      <c r="A109" s="258"/>
      <c r="B109" s="108" t="s">
        <v>6</v>
      </c>
      <c r="C109" s="35">
        <v>3</v>
      </c>
      <c r="D109" s="4"/>
      <c r="E109" s="4"/>
      <c r="F109" s="4"/>
      <c r="G109" s="4"/>
      <c r="H109" s="4"/>
      <c r="I109" s="4"/>
      <c r="J109" s="4"/>
      <c r="M109" s="4"/>
      <c r="N109" s="94"/>
      <c r="O109" s="58" t="s">
        <v>24</v>
      </c>
      <c r="P109" s="56" t="s">
        <v>84</v>
      </c>
      <c r="Q109" s="4"/>
      <c r="R109" s="11" t="s">
        <v>23</v>
      </c>
      <c r="S109" s="9">
        <v>1</v>
      </c>
      <c r="T109" s="9">
        <v>0</v>
      </c>
      <c r="U109" s="9">
        <v>-0.5</v>
      </c>
      <c r="V109" s="19"/>
      <c r="W109" s="11" t="s">
        <v>23</v>
      </c>
      <c r="X109" s="1">
        <f>(S109*L104)+(T109*L105)+(U109*L106)</f>
        <v>-0.25669030732860526</v>
      </c>
      <c r="Y109" s="176"/>
      <c r="Z109" s="31" t="s">
        <v>96</v>
      </c>
      <c r="AA109" s="31">
        <v>2</v>
      </c>
      <c r="AB109" s="31">
        <f>1/(1+AA109)</f>
        <v>0.33333333333333331</v>
      </c>
      <c r="AC109" s="31"/>
      <c r="AD109" s="4"/>
      <c r="AE109" s="11" t="s">
        <v>23</v>
      </c>
      <c r="AF109" s="28">
        <v>0</v>
      </c>
      <c r="AG109" s="28">
        <v>0</v>
      </c>
      <c r="AH109" s="28">
        <v>0</v>
      </c>
      <c r="AI109" s="28">
        <v>-1</v>
      </c>
      <c r="AJ109" s="28">
        <v>0</v>
      </c>
      <c r="AK109" s="4"/>
      <c r="AL109" s="11" t="s">
        <v>23</v>
      </c>
      <c r="AM109" s="1">
        <f>(AC106*AF109)+(AG109*AC107)+(AC108*AH109)+(AI109*AC110)+(AC111*AJ109)</f>
        <v>-0.33333333333333331</v>
      </c>
      <c r="AN109" s="176"/>
      <c r="AO109" s="16" t="s">
        <v>59</v>
      </c>
      <c r="AP109" s="16" t="s">
        <v>44</v>
      </c>
      <c r="AQ109" s="16">
        <v>1</v>
      </c>
      <c r="AR109" s="16">
        <f>AQ109*AQ108</f>
        <v>0.33333333333333331</v>
      </c>
      <c r="AS109" s="4"/>
      <c r="AT109" s="11" t="s">
        <v>23</v>
      </c>
      <c r="AU109" s="1">
        <f>AR112</f>
        <v>0.25</v>
      </c>
      <c r="AV109" s="36"/>
      <c r="AW109" s="41" t="s">
        <v>19</v>
      </c>
      <c r="AX109" s="41">
        <v>0</v>
      </c>
      <c r="AY109" s="50"/>
    </row>
    <row r="110" spans="1:51">
      <c r="A110" s="258"/>
      <c r="B110" s="53"/>
      <c r="C110" s="53"/>
      <c r="D110" s="53"/>
      <c r="E110" s="53"/>
      <c r="F110" s="53"/>
      <c r="G110" s="53"/>
      <c r="H110" s="53"/>
      <c r="I110" s="53"/>
      <c r="J110" s="53"/>
      <c r="M110" s="26"/>
      <c r="N110" s="94"/>
      <c r="O110" s="4"/>
      <c r="P110" s="4"/>
      <c r="Q110" s="4"/>
      <c r="R110" s="11" t="s">
        <v>24</v>
      </c>
      <c r="S110" s="9">
        <v>-0.5</v>
      </c>
      <c r="T110" s="9">
        <v>0</v>
      </c>
      <c r="U110" s="9">
        <v>1</v>
      </c>
      <c r="V110" s="19"/>
      <c r="W110" s="11" t="s">
        <v>24</v>
      </c>
      <c r="X110" s="1">
        <f>(S110*L104)+(T110*67)+(U110*L106)</f>
        <v>0.66340425531914904</v>
      </c>
      <c r="Y110" s="176"/>
      <c r="Z110" s="16" t="s">
        <v>97</v>
      </c>
      <c r="AA110" s="16" t="s">
        <v>44</v>
      </c>
      <c r="AB110" s="16">
        <v>1</v>
      </c>
      <c r="AC110" s="16">
        <f>AB110*AB109</f>
        <v>0.33333333333333331</v>
      </c>
      <c r="AD110" s="4"/>
      <c r="AE110" s="11" t="s">
        <v>24</v>
      </c>
      <c r="AF110" s="28">
        <v>0</v>
      </c>
      <c r="AG110" s="28">
        <v>0</v>
      </c>
      <c r="AH110" s="28">
        <v>0</v>
      </c>
      <c r="AI110" s="28">
        <v>1</v>
      </c>
      <c r="AJ110" s="28">
        <v>0</v>
      </c>
      <c r="AK110" s="4"/>
      <c r="AL110" s="11" t="s">
        <v>24</v>
      </c>
      <c r="AM110" s="1">
        <f>(AC106*AF110)+(AC107*AG110)+(AC108*AH110)+(AI110*AC110)+(AC111*AJ110)</f>
        <v>0.33333333333333331</v>
      </c>
      <c r="AN110" s="176"/>
      <c r="AO110" s="16" t="s">
        <v>60</v>
      </c>
      <c r="AP110" s="16" t="s">
        <v>44</v>
      </c>
      <c r="AQ110" s="16">
        <v>1</v>
      </c>
      <c r="AR110" s="16">
        <f>AQ110*AQ108</f>
        <v>0.33333333333333331</v>
      </c>
      <c r="AS110" s="4"/>
      <c r="AT110" s="11" t="s">
        <v>24</v>
      </c>
      <c r="AU110" s="1">
        <f>AR113</f>
        <v>0.25</v>
      </c>
      <c r="AV110" s="36"/>
      <c r="AW110" s="42" t="s">
        <v>20</v>
      </c>
      <c r="AX110" s="42">
        <f>X107+AM107+AU107</f>
        <v>0.92661938534278954</v>
      </c>
      <c r="AY110" s="50"/>
    </row>
    <row r="111" spans="1:51">
      <c r="A111" s="258"/>
      <c r="B111" s="183" t="s">
        <v>14</v>
      </c>
      <c r="C111" s="183"/>
      <c r="D111" s="4"/>
      <c r="E111" s="35" t="s">
        <v>38</v>
      </c>
      <c r="F111" s="35" t="s">
        <v>39</v>
      </c>
      <c r="G111" s="35" t="s">
        <v>40</v>
      </c>
      <c r="H111" s="10" t="s">
        <v>41</v>
      </c>
      <c r="I111" s="10" t="s">
        <v>42</v>
      </c>
      <c r="J111" s="4"/>
      <c r="M111" s="4"/>
      <c r="N111" s="94"/>
      <c r="O111" s="156" t="s">
        <v>112</v>
      </c>
      <c r="P111" s="157"/>
      <c r="Q111" s="4"/>
      <c r="R111" s="33"/>
      <c r="S111" s="25"/>
      <c r="T111" s="25"/>
      <c r="U111" s="25"/>
      <c r="V111" s="30"/>
      <c r="W111" s="29"/>
      <c r="X111" s="29"/>
      <c r="Y111" s="176"/>
      <c r="Z111" s="16" t="s">
        <v>98</v>
      </c>
      <c r="AA111" s="16" t="s">
        <v>44</v>
      </c>
      <c r="AB111" s="16">
        <v>1</v>
      </c>
      <c r="AC111" s="16">
        <f>AB111*AB109</f>
        <v>0.33333333333333331</v>
      </c>
      <c r="AD111" s="4"/>
      <c r="AE111" s="29"/>
      <c r="AF111" s="25"/>
      <c r="AG111" s="25"/>
      <c r="AH111" s="25"/>
      <c r="AI111" s="25"/>
      <c r="AJ111" s="25"/>
      <c r="AK111" s="4"/>
      <c r="AL111" s="29"/>
      <c r="AM111" s="29"/>
      <c r="AN111" s="176"/>
      <c r="AO111" s="15" t="s">
        <v>31</v>
      </c>
      <c r="AP111" s="15">
        <v>3</v>
      </c>
      <c r="AQ111" s="15">
        <f>1/(1+AP111)</f>
        <v>0.25</v>
      </c>
      <c r="AR111" s="15"/>
      <c r="AS111" s="4"/>
      <c r="AT111" s="29"/>
      <c r="AU111" s="29"/>
      <c r="AV111" s="46"/>
      <c r="AW111" s="42" t="s">
        <v>21</v>
      </c>
      <c r="AX111" s="42">
        <f>X108+AM108+AU108</f>
        <v>-0.25995271867612296</v>
      </c>
      <c r="AY111" s="50"/>
    </row>
    <row r="112" spans="1:51" ht="30">
      <c r="A112" s="258"/>
      <c r="B112" s="108" t="s">
        <v>7</v>
      </c>
      <c r="C112" s="76">
        <f>SUM(L104*C107,L105*D107,L106*E107)</f>
        <v>3.4129199594731512</v>
      </c>
      <c r="D112" s="4"/>
      <c r="E112" s="35">
        <v>1</v>
      </c>
      <c r="F112" s="35">
        <v>3</v>
      </c>
      <c r="G112" s="35">
        <v>5</v>
      </c>
      <c r="H112" s="35">
        <v>7</v>
      </c>
      <c r="I112" s="35">
        <v>9</v>
      </c>
      <c r="J112" s="4"/>
      <c r="M112" s="4"/>
      <c r="N112" s="94"/>
      <c r="O112" s="57" t="s">
        <v>99</v>
      </c>
      <c r="P112" s="56" t="s">
        <v>102</v>
      </c>
      <c r="Q112" s="4"/>
      <c r="R112" s="33"/>
      <c r="S112" s="25"/>
      <c r="T112" s="25"/>
      <c r="U112" s="25"/>
      <c r="V112" s="30"/>
      <c r="W112" s="29"/>
      <c r="X112" s="29"/>
      <c r="Y112" s="176"/>
      <c r="Z112" s="30"/>
      <c r="AA112" s="30"/>
      <c r="AB112" s="30"/>
      <c r="AC112" s="30"/>
      <c r="AD112" s="4"/>
      <c r="AE112" s="29"/>
      <c r="AF112" s="25"/>
      <c r="AG112" s="25"/>
      <c r="AH112" s="25"/>
      <c r="AI112" s="25"/>
      <c r="AJ112" s="25"/>
      <c r="AK112" s="4"/>
      <c r="AL112" s="156" t="s">
        <v>115</v>
      </c>
      <c r="AM112" s="157"/>
      <c r="AN112" s="176"/>
      <c r="AO112" s="16" t="s">
        <v>61</v>
      </c>
      <c r="AP112" s="16" t="s">
        <v>44</v>
      </c>
      <c r="AQ112" s="16">
        <v>1</v>
      </c>
      <c r="AR112" s="16">
        <f>AQ112*AQ111</f>
        <v>0.25</v>
      </c>
      <c r="AS112" s="4"/>
      <c r="AT112" s="29"/>
      <c r="AU112" s="29"/>
      <c r="AV112" s="46"/>
      <c r="AW112" s="41" t="s">
        <v>22</v>
      </c>
      <c r="AX112" s="41">
        <v>0</v>
      </c>
      <c r="AY112" s="50"/>
    </row>
    <row r="113" spans="1:51" ht="30">
      <c r="A113" s="258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26"/>
      <c r="N113" s="94"/>
      <c r="O113" s="57" t="s">
        <v>100</v>
      </c>
      <c r="P113" s="56" t="s">
        <v>103</v>
      </c>
      <c r="Q113" s="4"/>
      <c r="R113" s="4"/>
      <c r="S113" s="18"/>
      <c r="T113" s="18"/>
      <c r="U113" s="18"/>
      <c r="V113" s="19"/>
      <c r="W113" s="4"/>
      <c r="X113" s="4"/>
      <c r="Y113" s="176"/>
      <c r="Z113" s="30"/>
      <c r="AA113" s="30"/>
      <c r="AB113" s="30"/>
      <c r="AC113" s="30"/>
      <c r="AD113" s="4"/>
      <c r="AE113" s="29"/>
      <c r="AF113" s="25"/>
      <c r="AG113" s="25"/>
      <c r="AH113" s="25"/>
      <c r="AI113" s="25"/>
      <c r="AJ113" s="25"/>
      <c r="AK113" s="4"/>
      <c r="AL113" s="58" t="s">
        <v>34</v>
      </c>
      <c r="AM113" s="56" t="s">
        <v>87</v>
      </c>
      <c r="AN113" s="176"/>
      <c r="AO113" s="16" t="s">
        <v>62</v>
      </c>
      <c r="AP113" s="16" t="s">
        <v>44</v>
      </c>
      <c r="AQ113" s="16">
        <v>1</v>
      </c>
      <c r="AR113" s="16">
        <f>AQ113*AQ111</f>
        <v>0.25</v>
      </c>
      <c r="AS113" s="4"/>
      <c r="AT113" s="29"/>
      <c r="AU113" s="29"/>
      <c r="AV113" s="46"/>
      <c r="AW113" s="42" t="s">
        <v>23</v>
      </c>
      <c r="AX113" s="42">
        <f>X109+AM109+AU109</f>
        <v>-0.34002364066193858</v>
      </c>
      <c r="AY113" s="50"/>
    </row>
    <row r="114" spans="1:51" ht="30">
      <c r="A114" s="258"/>
      <c r="B114" s="185" t="s">
        <v>11</v>
      </c>
      <c r="C114" s="186"/>
      <c r="D114" s="6" t="s">
        <v>12</v>
      </c>
      <c r="E114" s="6">
        <v>1</v>
      </c>
      <c r="F114" s="6">
        <v>2</v>
      </c>
      <c r="G114" s="6">
        <v>3</v>
      </c>
      <c r="H114" s="6">
        <v>4</v>
      </c>
      <c r="I114" s="6">
        <v>5</v>
      </c>
      <c r="J114" s="6">
        <v>6</v>
      </c>
      <c r="K114" s="6">
        <v>7</v>
      </c>
      <c r="L114" s="6">
        <v>9</v>
      </c>
      <c r="M114" s="6">
        <v>10</v>
      </c>
      <c r="N114" s="94"/>
      <c r="O114" s="57" t="s">
        <v>101</v>
      </c>
      <c r="P114" s="56" t="s">
        <v>104</v>
      </c>
      <c r="Q114" s="4"/>
      <c r="R114" s="4"/>
      <c r="S114" s="18"/>
      <c r="T114" s="18"/>
      <c r="U114" s="18"/>
      <c r="V114" s="4"/>
      <c r="W114" s="4"/>
      <c r="X114" s="4"/>
      <c r="Y114" s="176"/>
      <c r="AB114" s="30"/>
      <c r="AC114" s="30"/>
      <c r="AD114" s="4"/>
      <c r="AE114" s="29"/>
      <c r="AF114" s="25"/>
      <c r="AG114" s="25"/>
      <c r="AH114" s="25"/>
      <c r="AI114" s="25"/>
      <c r="AJ114" s="25"/>
      <c r="AK114" s="4"/>
      <c r="AL114" s="109" t="s">
        <v>35</v>
      </c>
      <c r="AM114" s="84" t="s">
        <v>88</v>
      </c>
      <c r="AN114" s="176"/>
      <c r="AO114" s="19"/>
      <c r="AP114" s="19"/>
      <c r="AQ114" s="19"/>
      <c r="AR114" s="19"/>
      <c r="AS114" s="4"/>
      <c r="AT114" s="29"/>
      <c r="AU114" s="29"/>
      <c r="AV114" s="46"/>
      <c r="AW114" s="42" t="s">
        <v>24</v>
      </c>
      <c r="AX114" s="42">
        <f>X110+AM110+AU110</f>
        <v>1.2467375886524823</v>
      </c>
      <c r="AY114" s="50"/>
    </row>
    <row r="115" spans="1:51">
      <c r="A115" s="258"/>
      <c r="B115" s="187"/>
      <c r="C115" s="188"/>
      <c r="D115" s="6" t="s">
        <v>13</v>
      </c>
      <c r="E115" s="35">
        <v>0</v>
      </c>
      <c r="F115" s="35">
        <v>0</v>
      </c>
      <c r="G115" s="35">
        <v>0.57999999999999996</v>
      </c>
      <c r="H115" s="35">
        <v>0.9</v>
      </c>
      <c r="I115" s="35">
        <v>1.1200000000000001</v>
      </c>
      <c r="J115" s="35">
        <v>1.24</v>
      </c>
      <c r="K115" s="35">
        <v>1.32</v>
      </c>
      <c r="L115" s="35">
        <v>1.46</v>
      </c>
      <c r="M115" s="35">
        <v>1.49</v>
      </c>
      <c r="N115" s="94"/>
      <c r="Q115" s="4"/>
      <c r="R115" s="4"/>
      <c r="S115" s="18"/>
      <c r="T115" s="18"/>
      <c r="U115" s="18"/>
      <c r="V115" s="4"/>
      <c r="W115" s="4"/>
      <c r="X115" s="4"/>
      <c r="Y115" s="176"/>
      <c r="AB115" s="30"/>
      <c r="AC115" s="30"/>
      <c r="AD115" s="4"/>
      <c r="AE115" s="29"/>
      <c r="AF115" s="25"/>
      <c r="AG115" s="25"/>
      <c r="AH115" s="25"/>
      <c r="AI115" s="25"/>
      <c r="AJ115" s="25"/>
      <c r="AK115" s="4"/>
      <c r="AL115" s="109" t="s">
        <v>36</v>
      </c>
      <c r="AM115" s="84" t="s">
        <v>89</v>
      </c>
      <c r="AN115" s="176"/>
      <c r="AO115" s="30"/>
      <c r="AP115" s="30"/>
      <c r="AQ115" s="30"/>
      <c r="AR115" s="30"/>
      <c r="AS115" s="4"/>
      <c r="AT115" s="29"/>
      <c r="AU115" s="29"/>
      <c r="AV115" s="46"/>
      <c r="AW115" s="41" t="s">
        <v>25</v>
      </c>
      <c r="AX115" s="41">
        <v>0</v>
      </c>
      <c r="AY115" s="50"/>
    </row>
    <row r="116" spans="1:51">
      <c r="A116" s="258"/>
      <c r="B116" s="189" t="s">
        <v>9</v>
      </c>
      <c r="C116" s="190"/>
      <c r="D116" s="7">
        <v>0.57999999999999996</v>
      </c>
      <c r="E116" s="191"/>
      <c r="F116" s="192"/>
      <c r="G116" s="192"/>
      <c r="H116" s="192"/>
      <c r="I116" s="192"/>
      <c r="J116" s="192"/>
      <c r="K116" s="48"/>
      <c r="L116" s="48"/>
      <c r="M116" s="48"/>
      <c r="N116" s="94"/>
      <c r="Q116" s="4"/>
      <c r="R116" s="4"/>
      <c r="S116" s="18"/>
      <c r="T116" s="18"/>
      <c r="U116" s="18"/>
      <c r="V116" s="4"/>
      <c r="W116" s="4"/>
      <c r="X116" s="4"/>
      <c r="Y116" s="176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109" t="s">
        <v>37</v>
      </c>
      <c r="AM116" s="84" t="s">
        <v>90</v>
      </c>
      <c r="AN116" s="176"/>
      <c r="AO116" s="156" t="s">
        <v>113</v>
      </c>
      <c r="AP116" s="157"/>
      <c r="AQ116" s="4"/>
      <c r="AR116" s="4"/>
      <c r="AS116" s="4"/>
      <c r="AT116" s="4"/>
      <c r="AU116" s="4"/>
      <c r="AV116" s="46"/>
      <c r="AW116" s="4"/>
      <c r="AX116" s="4"/>
      <c r="AY116" s="50"/>
    </row>
    <row r="117" spans="1:51" ht="30">
      <c r="A117" s="258"/>
      <c r="B117" s="52"/>
      <c r="C117" s="52"/>
      <c r="D117" s="52"/>
      <c r="E117" s="52"/>
      <c r="H117" s="52"/>
      <c r="I117" s="52"/>
      <c r="J117" s="52"/>
      <c r="K117" s="52"/>
      <c r="L117" s="52"/>
      <c r="M117" s="47"/>
      <c r="N117" s="94"/>
      <c r="Q117" s="4"/>
      <c r="R117" s="4"/>
      <c r="S117" s="18"/>
      <c r="T117" s="18"/>
      <c r="U117" s="18"/>
      <c r="V117" s="4"/>
      <c r="W117" s="4"/>
      <c r="X117" s="4"/>
      <c r="Y117" s="176"/>
      <c r="Z117" s="4"/>
      <c r="AC117" s="4"/>
      <c r="AD117" s="4"/>
      <c r="AE117" s="4"/>
      <c r="AF117" s="4"/>
      <c r="AG117" s="4"/>
      <c r="AH117" s="4"/>
      <c r="AI117" s="4"/>
      <c r="AJ117" s="4"/>
      <c r="AK117" s="4"/>
      <c r="AL117" s="58" t="s">
        <v>96</v>
      </c>
      <c r="AM117" s="56" t="s">
        <v>91</v>
      </c>
      <c r="AN117" s="176"/>
      <c r="AO117" s="44" t="s">
        <v>29</v>
      </c>
      <c r="AP117" s="44" t="s">
        <v>76</v>
      </c>
      <c r="AQ117" s="4"/>
      <c r="AR117" s="4"/>
      <c r="AS117" s="4"/>
      <c r="AT117" s="4"/>
      <c r="AU117" s="4"/>
      <c r="AV117" s="46"/>
      <c r="AW117" s="4"/>
      <c r="AX117" s="4"/>
      <c r="AY117" s="50"/>
    </row>
    <row r="118" spans="1:51" ht="30">
      <c r="A118" s="258"/>
      <c r="B118" s="161" t="s">
        <v>15</v>
      </c>
      <c r="C118" s="161"/>
      <c r="D118" s="161"/>
      <c r="E118" s="4"/>
      <c r="H118" s="4"/>
      <c r="I118" s="4"/>
      <c r="J118" s="4"/>
      <c r="K118" s="4"/>
      <c r="L118" s="4"/>
      <c r="M118" s="4"/>
      <c r="N118" s="94"/>
      <c r="Q118" s="4"/>
      <c r="R118" s="4"/>
      <c r="S118" s="18"/>
      <c r="T118" s="18"/>
      <c r="U118" s="18"/>
      <c r="V118" s="4"/>
      <c r="W118" s="4"/>
      <c r="X118" s="4"/>
      <c r="Y118" s="176"/>
      <c r="Z118" s="227" t="s">
        <v>182</v>
      </c>
      <c r="AA118" s="228"/>
      <c r="AC118" s="4"/>
      <c r="AD118" s="4"/>
      <c r="AE118" s="4"/>
      <c r="AF118" s="4"/>
      <c r="AG118" s="4"/>
      <c r="AH118" s="4"/>
      <c r="AI118" s="4"/>
      <c r="AJ118" s="4"/>
      <c r="AK118" s="4"/>
      <c r="AL118" s="109" t="s">
        <v>97</v>
      </c>
      <c r="AM118" s="84" t="s">
        <v>92</v>
      </c>
      <c r="AN118" s="176"/>
      <c r="AO118" s="44" t="s">
        <v>30</v>
      </c>
      <c r="AP118" s="44" t="s">
        <v>79</v>
      </c>
      <c r="AQ118" s="4"/>
      <c r="AR118" s="4"/>
      <c r="AS118" s="4"/>
      <c r="AT118" s="4"/>
      <c r="AU118" s="4"/>
      <c r="AV118" s="46"/>
      <c r="AW118" s="4"/>
      <c r="AX118" s="4"/>
      <c r="AY118" s="50"/>
    </row>
    <row r="119" spans="1:51" ht="30">
      <c r="A119" s="258"/>
      <c r="B119" s="5" t="s">
        <v>10</v>
      </c>
      <c r="C119" s="8">
        <f>(C112-3)/3</f>
        <v>0.13763998649105039</v>
      </c>
      <c r="D119" s="77">
        <f>C119*100</f>
        <v>13.763998649105039</v>
      </c>
      <c r="E119" s="4"/>
      <c r="H119" s="4"/>
      <c r="I119" s="4"/>
      <c r="J119" s="4"/>
      <c r="K119" s="4"/>
      <c r="L119" s="4"/>
      <c r="M119" s="4"/>
      <c r="N119" s="94"/>
      <c r="Q119" s="4"/>
      <c r="R119" s="4"/>
      <c r="S119" s="18"/>
      <c r="T119" s="18"/>
      <c r="U119" s="18"/>
      <c r="V119" s="4"/>
      <c r="W119" s="4"/>
      <c r="X119" s="4"/>
      <c r="Y119" s="176"/>
      <c r="Z119" s="225" t="s">
        <v>208</v>
      </c>
      <c r="AA119" s="226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109" t="s">
        <v>98</v>
      </c>
      <c r="AM119" s="84" t="s">
        <v>93</v>
      </c>
      <c r="AN119" s="176"/>
      <c r="AO119" s="44" t="s">
        <v>31</v>
      </c>
      <c r="AP119" s="44" t="s">
        <v>82</v>
      </c>
      <c r="AQ119" s="4"/>
      <c r="AR119" s="4"/>
      <c r="AS119" s="4"/>
      <c r="AT119" s="4"/>
      <c r="AU119" s="4"/>
      <c r="AV119" s="46"/>
      <c r="AW119" s="4"/>
      <c r="AX119" s="4"/>
      <c r="AY119" s="50"/>
    </row>
    <row r="120" spans="1:51">
      <c r="A120" s="259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06"/>
      <c r="N120" s="49"/>
      <c r="O120" s="106"/>
      <c r="P120" s="106"/>
      <c r="Q120" s="106"/>
      <c r="R120" s="106"/>
      <c r="S120" s="79"/>
      <c r="T120" s="79"/>
      <c r="U120" s="79"/>
      <c r="V120" s="106"/>
      <c r="W120" s="106"/>
      <c r="X120" s="106"/>
      <c r="Y120" s="177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51"/>
    </row>
  </sheetData>
  <mergeCells count="169">
    <mergeCell ref="AO3:AR3"/>
    <mergeCell ref="AT3:AU3"/>
    <mergeCell ref="AW3:AX3"/>
    <mergeCell ref="AB4:AC4"/>
    <mergeCell ref="AQ4:AR4"/>
    <mergeCell ref="AO16:AP16"/>
    <mergeCell ref="A1:AY1"/>
    <mergeCell ref="A2:A20"/>
    <mergeCell ref="B2:AY2"/>
    <mergeCell ref="F3:F7"/>
    <mergeCell ref="O3:P3"/>
    <mergeCell ref="R3:U3"/>
    <mergeCell ref="W3:X3"/>
    <mergeCell ref="Y3:Y20"/>
    <mergeCell ref="Z3:AC3"/>
    <mergeCell ref="AE3:AJ3"/>
    <mergeCell ref="B11:C11"/>
    <mergeCell ref="O11:P11"/>
    <mergeCell ref="AL12:AM12"/>
    <mergeCell ref="B13:L13"/>
    <mergeCell ref="B14:C15"/>
    <mergeCell ref="B16:C16"/>
    <mergeCell ref="E16:J16"/>
    <mergeCell ref="AL3:AM3"/>
    <mergeCell ref="AN3:AN19"/>
    <mergeCell ref="B18:D18"/>
    <mergeCell ref="Z18:AA18"/>
    <mergeCell ref="Z19:AA19"/>
    <mergeCell ref="B20:L20"/>
    <mergeCell ref="A22:A40"/>
    <mergeCell ref="B22:AY22"/>
    <mergeCell ref="F23:F27"/>
    <mergeCell ref="O23:P23"/>
    <mergeCell ref="R23:U23"/>
    <mergeCell ref="W23:X23"/>
    <mergeCell ref="B33:L33"/>
    <mergeCell ref="B34:C35"/>
    <mergeCell ref="B36:C36"/>
    <mergeCell ref="E36:J36"/>
    <mergeCell ref="AO36:AP36"/>
    <mergeCell ref="B38:D38"/>
    <mergeCell ref="Z38:AA38"/>
    <mergeCell ref="AT23:AU23"/>
    <mergeCell ref="AW23:AX23"/>
    <mergeCell ref="AB24:AC24"/>
    <mergeCell ref="AQ24:AR24"/>
    <mergeCell ref="B31:C31"/>
    <mergeCell ref="O31:P31"/>
    <mergeCell ref="Y23:Y40"/>
    <mergeCell ref="Z23:AC23"/>
    <mergeCell ref="AE23:AJ23"/>
    <mergeCell ref="AL23:AM23"/>
    <mergeCell ref="AN23:AN39"/>
    <mergeCell ref="AO23:AR23"/>
    <mergeCell ref="AL32:AM32"/>
    <mergeCell ref="Z39:AA39"/>
    <mergeCell ref="AO43:AR43"/>
    <mergeCell ref="AT43:AU43"/>
    <mergeCell ref="AW43:AX43"/>
    <mergeCell ref="AB44:AC44"/>
    <mergeCell ref="AQ44:AR44"/>
    <mergeCell ref="AO56:AP56"/>
    <mergeCell ref="B40:L40"/>
    <mergeCell ref="A42:A60"/>
    <mergeCell ref="B42:AY42"/>
    <mergeCell ref="F43:F47"/>
    <mergeCell ref="O43:P43"/>
    <mergeCell ref="R43:U43"/>
    <mergeCell ref="W43:X43"/>
    <mergeCell ref="Y43:Y60"/>
    <mergeCell ref="Z43:AC43"/>
    <mergeCell ref="AE43:AJ43"/>
    <mergeCell ref="B51:C51"/>
    <mergeCell ref="O51:P51"/>
    <mergeCell ref="AL52:AM52"/>
    <mergeCell ref="B53:L53"/>
    <mergeCell ref="B54:C55"/>
    <mergeCell ref="B56:C56"/>
    <mergeCell ref="E56:J56"/>
    <mergeCell ref="AL43:AM43"/>
    <mergeCell ref="AN43:AN59"/>
    <mergeCell ref="B58:D58"/>
    <mergeCell ref="Z58:AA58"/>
    <mergeCell ref="Z59:AA59"/>
    <mergeCell ref="B60:L60"/>
    <mergeCell ref="A62:A80"/>
    <mergeCell ref="B62:AY62"/>
    <mergeCell ref="F63:F67"/>
    <mergeCell ref="O63:P63"/>
    <mergeCell ref="R63:U63"/>
    <mergeCell ref="W63:X63"/>
    <mergeCell ref="B73:L73"/>
    <mergeCell ref="B74:C75"/>
    <mergeCell ref="B76:C76"/>
    <mergeCell ref="E76:J76"/>
    <mergeCell ref="AO76:AP76"/>
    <mergeCell ref="B78:D78"/>
    <mergeCell ref="Z78:AA78"/>
    <mergeCell ref="AT63:AU63"/>
    <mergeCell ref="AW63:AX63"/>
    <mergeCell ref="AB64:AC64"/>
    <mergeCell ref="AQ64:AR64"/>
    <mergeCell ref="B71:C71"/>
    <mergeCell ref="O71:P71"/>
    <mergeCell ref="Y63:Y80"/>
    <mergeCell ref="Z63:AC63"/>
    <mergeCell ref="AE63:AJ63"/>
    <mergeCell ref="AL63:AM63"/>
    <mergeCell ref="AN63:AN79"/>
    <mergeCell ref="AO63:AR63"/>
    <mergeCell ref="AL72:AM72"/>
    <mergeCell ref="Z79:AA79"/>
    <mergeCell ref="AO83:AR83"/>
    <mergeCell ref="AT83:AU83"/>
    <mergeCell ref="AW83:AX83"/>
    <mergeCell ref="AB84:AC84"/>
    <mergeCell ref="AQ84:AR84"/>
    <mergeCell ref="AO96:AP96"/>
    <mergeCell ref="B80:L80"/>
    <mergeCell ref="A82:A100"/>
    <mergeCell ref="B82:AY82"/>
    <mergeCell ref="F83:F87"/>
    <mergeCell ref="O83:P83"/>
    <mergeCell ref="R83:U83"/>
    <mergeCell ref="W83:X83"/>
    <mergeCell ref="Y83:Y100"/>
    <mergeCell ref="Z83:AC83"/>
    <mergeCell ref="AE83:AJ83"/>
    <mergeCell ref="B91:C91"/>
    <mergeCell ref="O91:P91"/>
    <mergeCell ref="AL92:AM92"/>
    <mergeCell ref="B93:L93"/>
    <mergeCell ref="B94:C95"/>
    <mergeCell ref="B96:C96"/>
    <mergeCell ref="E96:J96"/>
    <mergeCell ref="AL83:AM83"/>
    <mergeCell ref="AN83:AN99"/>
    <mergeCell ref="B98:D98"/>
    <mergeCell ref="A102:A120"/>
    <mergeCell ref="B102:AY102"/>
    <mergeCell ref="F103:F107"/>
    <mergeCell ref="O103:P103"/>
    <mergeCell ref="R103:U103"/>
    <mergeCell ref="W103:X103"/>
    <mergeCell ref="AW103:AX103"/>
    <mergeCell ref="AB104:AC104"/>
    <mergeCell ref="AQ104:AR104"/>
    <mergeCell ref="B111:C111"/>
    <mergeCell ref="O111:P111"/>
    <mergeCell ref="Y103:Y120"/>
    <mergeCell ref="Z103:AC103"/>
    <mergeCell ref="AE103:AJ103"/>
    <mergeCell ref="AL103:AM103"/>
    <mergeCell ref="AN103:AN119"/>
    <mergeCell ref="AO103:AR103"/>
    <mergeCell ref="AL112:AM112"/>
    <mergeCell ref="Z119:AA119"/>
    <mergeCell ref="B120:L120"/>
    <mergeCell ref="B113:L113"/>
    <mergeCell ref="B114:C115"/>
    <mergeCell ref="B116:C116"/>
    <mergeCell ref="E116:J116"/>
    <mergeCell ref="AO116:AP116"/>
    <mergeCell ref="B118:D118"/>
    <mergeCell ref="Z118:AA118"/>
    <mergeCell ref="AT103:AU103"/>
    <mergeCell ref="Z98:AA98"/>
    <mergeCell ref="Z99:AA99"/>
    <mergeCell ref="B100:L10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9" sqref="G9"/>
    </sheetView>
  </sheetViews>
  <sheetFormatPr baseColWidth="10" defaultRowHeight="15" x14ac:dyDescent="0"/>
  <sheetData>
    <row r="1" spans="1:7">
      <c r="A1" s="234" t="s">
        <v>128</v>
      </c>
      <c r="B1" s="234" t="s">
        <v>114</v>
      </c>
      <c r="C1" s="234"/>
      <c r="D1" s="234"/>
      <c r="E1" s="234"/>
      <c r="F1" s="234"/>
      <c r="G1" s="235"/>
    </row>
    <row r="2" spans="1:7">
      <c r="A2" s="234"/>
      <c r="B2" s="236" t="s">
        <v>76</v>
      </c>
      <c r="C2" s="236"/>
      <c r="D2" s="236" t="s">
        <v>79</v>
      </c>
      <c r="E2" s="236"/>
      <c r="F2" s="236" t="s">
        <v>82</v>
      </c>
      <c r="G2" s="237"/>
    </row>
    <row r="3" spans="1:7" ht="60">
      <c r="A3" s="6" t="s">
        <v>57</v>
      </c>
      <c r="B3" s="105" t="s">
        <v>143</v>
      </c>
      <c r="C3" s="105" t="s">
        <v>144</v>
      </c>
      <c r="D3" s="105" t="s">
        <v>145</v>
      </c>
      <c r="E3" s="105" t="s">
        <v>146</v>
      </c>
      <c r="F3" s="105" t="s">
        <v>154</v>
      </c>
      <c r="G3" s="89" t="s">
        <v>155</v>
      </c>
    </row>
    <row r="4" spans="1:7">
      <c r="A4" s="35" t="s">
        <v>131</v>
      </c>
      <c r="B4" s="37"/>
      <c r="C4" s="122" t="s">
        <v>121</v>
      </c>
      <c r="D4" s="122" t="s">
        <v>121</v>
      </c>
      <c r="E4" s="37"/>
      <c r="F4" s="37"/>
      <c r="G4" s="122" t="s">
        <v>121</v>
      </c>
    </row>
    <row r="5" spans="1:7">
      <c r="A5" s="35" t="s">
        <v>129</v>
      </c>
      <c r="B5" s="37"/>
      <c r="C5" s="122" t="s">
        <v>121</v>
      </c>
      <c r="D5" s="122" t="s">
        <v>121</v>
      </c>
      <c r="E5" s="37"/>
      <c r="F5" s="37"/>
      <c r="G5" s="122" t="s">
        <v>121</v>
      </c>
    </row>
    <row r="6" spans="1:7">
      <c r="A6" s="35" t="s">
        <v>130</v>
      </c>
      <c r="B6" s="37"/>
      <c r="C6" s="122" t="s">
        <v>121</v>
      </c>
      <c r="D6" s="122" t="s">
        <v>121</v>
      </c>
      <c r="E6" s="37"/>
      <c r="F6" s="37"/>
      <c r="G6" s="122" t="s">
        <v>121</v>
      </c>
    </row>
    <row r="7" spans="1:7">
      <c r="A7" s="35" t="s">
        <v>132</v>
      </c>
      <c r="B7" s="37"/>
      <c r="C7" s="122" t="s">
        <v>121</v>
      </c>
      <c r="D7" s="122" t="s">
        <v>121</v>
      </c>
      <c r="E7" s="37"/>
      <c r="F7" s="37"/>
      <c r="G7" s="122" t="s">
        <v>121</v>
      </c>
    </row>
    <row r="8" spans="1:7">
      <c r="A8" s="35" t="s">
        <v>133</v>
      </c>
      <c r="B8" s="37"/>
      <c r="C8" s="122" t="s">
        <v>121</v>
      </c>
      <c r="D8" s="122" t="s">
        <v>121</v>
      </c>
      <c r="E8" s="37"/>
      <c r="F8" s="37"/>
      <c r="G8" s="122" t="s">
        <v>121</v>
      </c>
    </row>
    <row r="9" spans="1:7">
      <c r="A9" s="81" t="s">
        <v>134</v>
      </c>
      <c r="B9" s="37"/>
      <c r="C9" s="122" t="s">
        <v>121</v>
      </c>
      <c r="D9" s="122" t="s">
        <v>121</v>
      </c>
      <c r="E9" s="37"/>
      <c r="F9" s="37"/>
      <c r="G9" s="122" t="s">
        <v>121</v>
      </c>
    </row>
    <row r="10" spans="1:7">
      <c r="G10" s="78"/>
    </row>
    <row r="11" spans="1:7">
      <c r="A11" s="243" t="s">
        <v>128</v>
      </c>
      <c r="B11" s="245" t="s">
        <v>127</v>
      </c>
      <c r="C11" s="246"/>
      <c r="D11" s="246"/>
      <c r="E11" s="246"/>
      <c r="F11" s="246"/>
      <c r="G11" s="246"/>
    </row>
    <row r="12" spans="1:7">
      <c r="A12" s="244"/>
      <c r="B12" s="248"/>
      <c r="C12" s="249"/>
      <c r="D12" s="249"/>
      <c r="E12" s="249"/>
      <c r="F12" s="249"/>
      <c r="G12" s="249"/>
    </row>
    <row r="13" spans="1:7">
      <c r="A13" s="105" t="s">
        <v>57</v>
      </c>
      <c r="B13" s="251"/>
      <c r="C13" s="252"/>
      <c r="D13" s="252"/>
      <c r="E13" s="252"/>
      <c r="F13" s="252"/>
      <c r="G13" s="252"/>
    </row>
    <row r="14" spans="1:7">
      <c r="A14" s="108" t="s">
        <v>131</v>
      </c>
      <c r="B14" s="239" t="s">
        <v>142</v>
      </c>
      <c r="C14" s="240"/>
      <c r="D14" s="241"/>
      <c r="E14" s="11" t="s">
        <v>326</v>
      </c>
      <c r="F14" s="11" t="s">
        <v>201</v>
      </c>
      <c r="G14" s="9" t="s">
        <v>207</v>
      </c>
    </row>
    <row r="15" spans="1:7">
      <c r="A15" s="108" t="s">
        <v>129</v>
      </c>
      <c r="B15" s="239" t="s">
        <v>142</v>
      </c>
      <c r="C15" s="240"/>
      <c r="D15" s="241"/>
      <c r="E15" s="11" t="s">
        <v>326</v>
      </c>
      <c r="F15" s="40" t="s">
        <v>202</v>
      </c>
      <c r="G15" s="9" t="s">
        <v>207</v>
      </c>
    </row>
    <row r="16" spans="1:7">
      <c r="A16" s="108" t="s">
        <v>130</v>
      </c>
      <c r="B16" s="239" t="s">
        <v>142</v>
      </c>
      <c r="C16" s="240"/>
      <c r="D16" s="241"/>
      <c r="E16" s="11" t="s">
        <v>326</v>
      </c>
      <c r="F16" s="40" t="s">
        <v>203</v>
      </c>
      <c r="G16" s="9" t="s">
        <v>207</v>
      </c>
    </row>
    <row r="17" spans="1:7">
      <c r="A17" s="108" t="s">
        <v>132</v>
      </c>
      <c r="B17" s="239" t="s">
        <v>142</v>
      </c>
      <c r="C17" s="240"/>
      <c r="D17" s="241"/>
      <c r="E17" s="11" t="s">
        <v>326</v>
      </c>
      <c r="F17" s="40" t="s">
        <v>204</v>
      </c>
      <c r="G17" s="9" t="s">
        <v>207</v>
      </c>
    </row>
    <row r="18" spans="1:7">
      <c r="A18" s="108" t="s">
        <v>133</v>
      </c>
      <c r="B18" s="239" t="s">
        <v>142</v>
      </c>
      <c r="C18" s="240"/>
      <c r="D18" s="241"/>
      <c r="E18" s="11" t="s">
        <v>326</v>
      </c>
      <c r="F18" s="40" t="s">
        <v>205</v>
      </c>
      <c r="G18" s="9" t="s">
        <v>207</v>
      </c>
    </row>
    <row r="19" spans="1:7">
      <c r="A19" s="108" t="s">
        <v>134</v>
      </c>
      <c r="B19" s="239" t="s">
        <v>142</v>
      </c>
      <c r="C19" s="240"/>
      <c r="D19" s="241"/>
      <c r="E19" s="11" t="s">
        <v>326</v>
      </c>
      <c r="F19" s="40" t="s">
        <v>206</v>
      </c>
      <c r="G19" s="9" t="s">
        <v>207</v>
      </c>
    </row>
  </sheetData>
  <mergeCells count="13">
    <mergeCell ref="A1:A2"/>
    <mergeCell ref="B1:G1"/>
    <mergeCell ref="B2:C2"/>
    <mergeCell ref="D2:E2"/>
    <mergeCell ref="F2:G2"/>
    <mergeCell ref="B19:D19"/>
    <mergeCell ref="B16:D16"/>
    <mergeCell ref="B17:D17"/>
    <mergeCell ref="B18:D18"/>
    <mergeCell ref="A11:A12"/>
    <mergeCell ref="B11:G13"/>
    <mergeCell ref="B14:D14"/>
    <mergeCell ref="B15:D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0"/>
  <sheetViews>
    <sheetView topLeftCell="J80" workbookViewId="0">
      <selection activeCell="X66" sqref="X66"/>
    </sheetView>
  </sheetViews>
  <sheetFormatPr baseColWidth="10" defaultRowHeight="15" x14ac:dyDescent="0"/>
  <cols>
    <col min="1" max="1" width="1.1640625" customWidth="1"/>
    <col min="11" max="11" width="8.33203125" customWidth="1"/>
    <col min="13" max="13" width="5.5" customWidth="1"/>
    <col min="14" max="14" width="1.6640625" customWidth="1"/>
    <col min="15" max="15" width="6.33203125" customWidth="1"/>
    <col min="17" max="17" width="2" customWidth="1"/>
    <col min="22" max="22" width="2" customWidth="1"/>
    <col min="25" max="25" width="1.5" customWidth="1"/>
    <col min="26" max="26" width="9.1640625" customWidth="1"/>
    <col min="27" max="27" width="14.33203125" customWidth="1"/>
    <col min="28" max="28" width="7" customWidth="1"/>
    <col min="29" max="29" width="7.1640625" customWidth="1"/>
    <col min="30" max="30" width="2.33203125" customWidth="1"/>
    <col min="31" max="31" width="8.1640625" customWidth="1"/>
    <col min="32" max="32" width="5.83203125" customWidth="1"/>
    <col min="33" max="33" width="5.1640625" customWidth="1"/>
    <col min="34" max="34" width="5.5" customWidth="1"/>
    <col min="35" max="35" width="4.5" customWidth="1"/>
    <col min="36" max="36" width="4" customWidth="1"/>
    <col min="37" max="37" width="1.33203125" customWidth="1"/>
    <col min="38" max="38" width="8" customWidth="1"/>
    <col min="40" max="40" width="2.1640625" customWidth="1"/>
    <col min="45" max="45" width="1.6640625" customWidth="1"/>
    <col min="46" max="46" width="8.6640625" customWidth="1"/>
    <col min="47" max="47" width="8.5" customWidth="1"/>
    <col min="48" max="48" width="1.5" customWidth="1"/>
    <col min="49" max="49" width="7.5" customWidth="1"/>
    <col min="51" max="51" width="1.6640625" customWidth="1"/>
  </cols>
  <sheetData>
    <row r="1" spans="1:51" ht="25">
      <c r="A1" s="231" t="s">
        <v>199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3"/>
    </row>
    <row r="2" spans="1:51" ht="20">
      <c r="A2" s="165"/>
      <c r="B2" s="168" t="s">
        <v>137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9"/>
    </row>
    <row r="3" spans="1:51" ht="43" customHeight="1">
      <c r="A3" s="166"/>
      <c r="B3" s="35" t="s">
        <v>0</v>
      </c>
      <c r="C3" s="35" t="s">
        <v>1</v>
      </c>
      <c r="D3" s="35" t="s">
        <v>2</v>
      </c>
      <c r="E3" s="35" t="s">
        <v>3</v>
      </c>
      <c r="F3" s="170" t="s">
        <v>8</v>
      </c>
      <c r="G3" s="35" t="s">
        <v>0</v>
      </c>
      <c r="H3" s="35" t="s">
        <v>1</v>
      </c>
      <c r="I3" s="35" t="s">
        <v>2</v>
      </c>
      <c r="J3" s="35" t="s">
        <v>3</v>
      </c>
      <c r="K3" s="35" t="s">
        <v>4</v>
      </c>
      <c r="L3" s="10" t="s">
        <v>5</v>
      </c>
      <c r="M3" s="23"/>
      <c r="N3" s="46"/>
      <c r="O3" s="156" t="s">
        <v>114</v>
      </c>
      <c r="P3" s="157"/>
      <c r="Q3" s="3"/>
      <c r="R3" s="171" t="s">
        <v>46</v>
      </c>
      <c r="S3" s="172"/>
      <c r="T3" s="172"/>
      <c r="U3" s="173"/>
      <c r="V3" s="3"/>
      <c r="W3" s="174" t="s">
        <v>52</v>
      </c>
      <c r="X3" s="175"/>
      <c r="Y3" s="176"/>
      <c r="Z3" s="178" t="s">
        <v>48</v>
      </c>
      <c r="AA3" s="179"/>
      <c r="AB3" s="179"/>
      <c r="AC3" s="180"/>
      <c r="AD3" s="3"/>
      <c r="AE3" s="178" t="s">
        <v>54</v>
      </c>
      <c r="AF3" s="179"/>
      <c r="AG3" s="179"/>
      <c r="AH3" s="179"/>
      <c r="AI3" s="179"/>
      <c r="AJ3" s="180"/>
      <c r="AK3" s="3"/>
      <c r="AL3" s="174" t="s">
        <v>55</v>
      </c>
      <c r="AM3" s="175"/>
      <c r="AN3" s="176"/>
      <c r="AO3" s="178" t="s">
        <v>49</v>
      </c>
      <c r="AP3" s="179"/>
      <c r="AQ3" s="179"/>
      <c r="AR3" s="180"/>
      <c r="AS3" s="4"/>
      <c r="AT3" s="174" t="s">
        <v>51</v>
      </c>
      <c r="AU3" s="175"/>
      <c r="AV3" s="36"/>
      <c r="AW3" s="174" t="s">
        <v>27</v>
      </c>
      <c r="AX3" s="175"/>
      <c r="AY3" s="50"/>
    </row>
    <row r="4" spans="1:51" ht="30">
      <c r="A4" s="166"/>
      <c r="B4" s="35" t="s">
        <v>1</v>
      </c>
      <c r="C4" s="2">
        <v>1</v>
      </c>
      <c r="D4" s="37">
        <v>1</v>
      </c>
      <c r="E4" s="37">
        <v>1</v>
      </c>
      <c r="F4" s="170"/>
      <c r="G4" s="35" t="s">
        <v>1</v>
      </c>
      <c r="H4" s="38">
        <f>C4/C7</f>
        <v>0.33333333333333331</v>
      </c>
      <c r="I4" s="37">
        <f>D4/D7</f>
        <v>0.33333333333333331</v>
      </c>
      <c r="J4" s="37">
        <f>E4/E7</f>
        <v>0.33333333333333331</v>
      </c>
      <c r="K4" s="37">
        <f>SUM(H4:J4)</f>
        <v>1</v>
      </c>
      <c r="L4" s="2">
        <f>K4/C9</f>
        <v>0.33333333333333331</v>
      </c>
      <c r="M4" s="24"/>
      <c r="N4" s="46"/>
      <c r="O4" s="58" t="s">
        <v>17</v>
      </c>
      <c r="P4" s="56" t="s">
        <v>78</v>
      </c>
      <c r="Q4" s="18"/>
      <c r="R4" s="17" t="s">
        <v>26</v>
      </c>
      <c r="S4" s="35" t="s">
        <v>1</v>
      </c>
      <c r="T4" s="35" t="s">
        <v>2</v>
      </c>
      <c r="U4" s="35" t="s">
        <v>3</v>
      </c>
      <c r="V4" s="13"/>
      <c r="W4" s="32" t="s">
        <v>26</v>
      </c>
      <c r="X4" s="72" t="s">
        <v>53</v>
      </c>
      <c r="Y4" s="176"/>
      <c r="Z4" s="35" t="s">
        <v>32</v>
      </c>
      <c r="AA4" s="71" t="s">
        <v>47</v>
      </c>
      <c r="AB4" s="178" t="s">
        <v>43</v>
      </c>
      <c r="AC4" s="180"/>
      <c r="AD4" s="4"/>
      <c r="AE4" s="10" t="s">
        <v>26</v>
      </c>
      <c r="AF4" s="35" t="s">
        <v>35</v>
      </c>
      <c r="AG4" s="35" t="s">
        <v>36</v>
      </c>
      <c r="AH4" s="35" t="s">
        <v>37</v>
      </c>
      <c r="AI4" s="35" t="s">
        <v>97</v>
      </c>
      <c r="AJ4" s="35" t="s">
        <v>98</v>
      </c>
      <c r="AK4" s="4"/>
      <c r="AL4" s="10" t="s">
        <v>26</v>
      </c>
      <c r="AM4" s="72" t="s">
        <v>53</v>
      </c>
      <c r="AN4" s="176"/>
      <c r="AO4" s="10" t="s">
        <v>28</v>
      </c>
      <c r="AP4" s="10" t="s">
        <v>47</v>
      </c>
      <c r="AQ4" s="181" t="s">
        <v>43</v>
      </c>
      <c r="AR4" s="182"/>
      <c r="AS4" s="4"/>
      <c r="AT4" s="35" t="s">
        <v>26</v>
      </c>
      <c r="AU4" s="72" t="s">
        <v>53</v>
      </c>
      <c r="AV4" s="36"/>
      <c r="AW4" s="71" t="s">
        <v>26</v>
      </c>
      <c r="AX4" s="71" t="s">
        <v>50</v>
      </c>
      <c r="AY4" s="50"/>
    </row>
    <row r="5" spans="1:51">
      <c r="A5" s="166"/>
      <c r="B5" s="35" t="s">
        <v>2</v>
      </c>
      <c r="C5" s="37">
        <f>1/D4</f>
        <v>1</v>
      </c>
      <c r="D5" s="2">
        <v>1</v>
      </c>
      <c r="E5" s="37">
        <v>1</v>
      </c>
      <c r="F5" s="170"/>
      <c r="G5" s="35" t="s">
        <v>2</v>
      </c>
      <c r="H5" s="37">
        <f>C5/C7</f>
        <v>0.33333333333333331</v>
      </c>
      <c r="I5" s="38">
        <f>D5/D7</f>
        <v>0.33333333333333331</v>
      </c>
      <c r="J5" s="37">
        <f>E5/E7</f>
        <v>0.33333333333333331</v>
      </c>
      <c r="K5" s="37">
        <f>SUM(H5:J5)</f>
        <v>1</v>
      </c>
      <c r="L5" s="2">
        <f>K5/C9</f>
        <v>0.33333333333333331</v>
      </c>
      <c r="M5" s="24"/>
      <c r="N5" s="46"/>
      <c r="O5" s="58" t="s">
        <v>18</v>
      </c>
      <c r="P5" s="56" t="s">
        <v>77</v>
      </c>
      <c r="Q5" s="18"/>
      <c r="R5" s="11" t="s">
        <v>17</v>
      </c>
      <c r="S5" s="9">
        <v>1</v>
      </c>
      <c r="T5" s="9">
        <v>-0.5</v>
      </c>
      <c r="U5" s="9">
        <v>0</v>
      </c>
      <c r="V5" s="3"/>
      <c r="W5" s="11" t="s">
        <v>17</v>
      </c>
      <c r="X5" s="1">
        <f>(S5*L4)+(T5*L5)+(U5*L6)</f>
        <v>0.16666666666666666</v>
      </c>
      <c r="Y5" s="176"/>
      <c r="Z5" s="15" t="s">
        <v>34</v>
      </c>
      <c r="AA5" s="15">
        <v>1</v>
      </c>
      <c r="AB5" s="15">
        <f>1/(1+AA5)</f>
        <v>0.5</v>
      </c>
      <c r="AC5" s="15"/>
      <c r="AD5" s="4"/>
      <c r="AE5" s="11" t="s">
        <v>17</v>
      </c>
      <c r="AF5" s="28">
        <v>0</v>
      </c>
      <c r="AG5" s="28">
        <v>0</v>
      </c>
      <c r="AH5" s="28">
        <v>-1</v>
      </c>
      <c r="AI5" s="28">
        <v>0</v>
      </c>
      <c r="AJ5" s="28">
        <v>1</v>
      </c>
      <c r="AK5" s="4"/>
      <c r="AL5" s="11" t="s">
        <v>17</v>
      </c>
      <c r="AM5" s="1">
        <f>(AF5*AC6)+(AG5*AC7)+(AC8*AH5)+(AI5*AC10)+(AC11*AJ5)</f>
        <v>0</v>
      </c>
      <c r="AN5" s="176"/>
      <c r="AO5" s="15" t="s">
        <v>29</v>
      </c>
      <c r="AP5" s="15">
        <v>1</v>
      </c>
      <c r="AQ5" s="15">
        <f>1/(1+AP5)</f>
        <v>0.5</v>
      </c>
      <c r="AR5" s="15"/>
      <c r="AS5" s="4"/>
      <c r="AT5" s="11" t="s">
        <v>17</v>
      </c>
      <c r="AU5" s="1">
        <f>AR6</f>
        <v>0.5</v>
      </c>
      <c r="AV5" s="36"/>
      <c r="AW5" s="40" t="s">
        <v>63</v>
      </c>
      <c r="AX5" s="40">
        <v>0</v>
      </c>
      <c r="AY5" s="50"/>
    </row>
    <row r="6" spans="1:51" ht="30">
      <c r="A6" s="166"/>
      <c r="B6" s="35" t="s">
        <v>3</v>
      </c>
      <c r="C6" s="37">
        <f>1/E4</f>
        <v>1</v>
      </c>
      <c r="D6" s="37">
        <f>1/E5</f>
        <v>1</v>
      </c>
      <c r="E6" s="2">
        <v>1</v>
      </c>
      <c r="F6" s="170"/>
      <c r="G6" s="35" t="s">
        <v>3</v>
      </c>
      <c r="H6" s="37">
        <f>C6/C7</f>
        <v>0.33333333333333331</v>
      </c>
      <c r="I6" s="37">
        <f>D6/D7</f>
        <v>0.33333333333333331</v>
      </c>
      <c r="J6" s="38">
        <f>E6/E7</f>
        <v>0.33333333333333331</v>
      </c>
      <c r="K6" s="37">
        <f>SUM(H6:J6)</f>
        <v>1</v>
      </c>
      <c r="L6" s="2">
        <f>K6/C9</f>
        <v>0.33333333333333331</v>
      </c>
      <c r="M6" s="24"/>
      <c r="N6" s="46"/>
      <c r="O6" s="58" t="s">
        <v>20</v>
      </c>
      <c r="P6" s="56" t="s">
        <v>80</v>
      </c>
      <c r="Q6" s="18"/>
      <c r="R6" s="11" t="s">
        <v>18</v>
      </c>
      <c r="S6" s="9">
        <v>-0.5</v>
      </c>
      <c r="T6" s="9">
        <v>1</v>
      </c>
      <c r="U6" s="9">
        <v>0</v>
      </c>
      <c r="V6" s="19"/>
      <c r="W6" s="11" t="s">
        <v>18</v>
      </c>
      <c r="X6" s="1">
        <f>(S6*L4)+(T6*L5)+(U6*L6)</f>
        <v>0.16666666666666666</v>
      </c>
      <c r="Y6" s="176"/>
      <c r="Z6" s="16" t="s">
        <v>35</v>
      </c>
      <c r="AA6" s="16" t="s">
        <v>44</v>
      </c>
      <c r="AB6" s="16">
        <v>1</v>
      </c>
      <c r="AC6" s="16">
        <f>AB6*AB5</f>
        <v>0.5</v>
      </c>
      <c r="AD6" s="4"/>
      <c r="AE6" s="11" t="s">
        <v>18</v>
      </c>
      <c r="AF6" s="28">
        <v>0</v>
      </c>
      <c r="AG6" s="28">
        <v>0</v>
      </c>
      <c r="AH6" s="28">
        <v>1</v>
      </c>
      <c r="AI6" s="28">
        <v>0</v>
      </c>
      <c r="AJ6" s="28">
        <v>-1</v>
      </c>
      <c r="AK6" s="4"/>
      <c r="AL6" s="11" t="s">
        <v>18</v>
      </c>
      <c r="AM6" s="1">
        <f>(AF6*AC6)+(AG6*AC7)+(AC8*AH6)+(AI6*AC10)+(AC11*AJ6)</f>
        <v>0</v>
      </c>
      <c r="AN6" s="176"/>
      <c r="AO6" s="16" t="s">
        <v>45</v>
      </c>
      <c r="AP6" s="16" t="s">
        <v>44</v>
      </c>
      <c r="AQ6" s="16">
        <v>1</v>
      </c>
      <c r="AR6" s="16">
        <f>AQ6*AQ5</f>
        <v>0.5</v>
      </c>
      <c r="AS6" s="4"/>
      <c r="AT6" s="11" t="s">
        <v>18</v>
      </c>
      <c r="AU6" s="1">
        <f>AR7</f>
        <v>0.5</v>
      </c>
      <c r="AV6" s="36"/>
      <c r="AW6" s="40" t="s">
        <v>16</v>
      </c>
      <c r="AX6" s="41">
        <v>0</v>
      </c>
      <c r="AY6" s="50"/>
    </row>
    <row r="7" spans="1:51">
      <c r="A7" s="166"/>
      <c r="B7" s="72" t="s">
        <v>4</v>
      </c>
      <c r="C7" s="39">
        <f>SUM(C4:C6)</f>
        <v>3</v>
      </c>
      <c r="D7" s="39">
        <f>SUM(D4:D6)</f>
        <v>3</v>
      </c>
      <c r="E7" s="39">
        <f>SUM(E4:E6)</f>
        <v>3</v>
      </c>
      <c r="F7" s="170"/>
      <c r="G7" s="72" t="s">
        <v>4</v>
      </c>
      <c r="H7" s="39">
        <f>SUM(H4:H6)</f>
        <v>1</v>
      </c>
      <c r="I7" s="39">
        <f>SUM(I4:I6)</f>
        <v>1</v>
      </c>
      <c r="J7" s="39">
        <f>SUM(J4:J6)</f>
        <v>1</v>
      </c>
      <c r="K7" s="39">
        <f>SUM(K4:K6)</f>
        <v>3</v>
      </c>
      <c r="L7" s="39">
        <f>SUM(L4:L6)</f>
        <v>1</v>
      </c>
      <c r="M7" s="25"/>
      <c r="N7" s="46"/>
      <c r="O7" s="58" t="s">
        <v>21</v>
      </c>
      <c r="P7" s="56" t="s">
        <v>81</v>
      </c>
      <c r="Q7" s="18"/>
      <c r="R7" s="11" t="s">
        <v>20</v>
      </c>
      <c r="S7" s="9">
        <v>0</v>
      </c>
      <c r="T7" s="9">
        <v>0.5</v>
      </c>
      <c r="U7" s="9">
        <v>0</v>
      </c>
      <c r="V7" s="19"/>
      <c r="W7" s="11" t="s">
        <v>20</v>
      </c>
      <c r="X7" s="1">
        <f>(S7*L4)+(T7*L5)+(U7*L6)</f>
        <v>0.16666666666666666</v>
      </c>
      <c r="Y7" s="176"/>
      <c r="Z7" s="16" t="s">
        <v>36</v>
      </c>
      <c r="AA7" s="16" t="s">
        <v>44</v>
      </c>
      <c r="AB7" s="16">
        <v>1</v>
      </c>
      <c r="AC7" s="16">
        <f>AB7*AB5</f>
        <v>0.5</v>
      </c>
      <c r="AD7" s="4"/>
      <c r="AE7" s="11" t="s">
        <v>20</v>
      </c>
      <c r="AF7" s="28">
        <v>0</v>
      </c>
      <c r="AG7" s="28">
        <v>0</v>
      </c>
      <c r="AH7" s="28">
        <v>1</v>
      </c>
      <c r="AI7" s="28">
        <v>0</v>
      </c>
      <c r="AJ7" s="28">
        <v>0</v>
      </c>
      <c r="AK7" s="4"/>
      <c r="AL7" s="11" t="s">
        <v>20</v>
      </c>
      <c r="AM7" s="1">
        <f>(AF7*AC6)+(AG7*AC7)+(AH7*AC8)+(AI7*AC10)+(AJ7*AC11)</f>
        <v>0.5</v>
      </c>
      <c r="AN7" s="176"/>
      <c r="AO7" s="16" t="s">
        <v>58</v>
      </c>
      <c r="AP7" s="16" t="s">
        <v>44</v>
      </c>
      <c r="AQ7" s="16">
        <v>1</v>
      </c>
      <c r="AR7" s="16">
        <f>AQ7*AQ5</f>
        <v>0.5</v>
      </c>
      <c r="AS7" s="4"/>
      <c r="AT7" s="11" t="s">
        <v>20</v>
      </c>
      <c r="AU7" s="1">
        <f>AR9</f>
        <v>0.5</v>
      </c>
      <c r="AV7" s="36"/>
      <c r="AW7" s="42" t="s">
        <v>17</v>
      </c>
      <c r="AX7" s="42">
        <f>X5+AM5+AU5</f>
        <v>0.66666666666666663</v>
      </c>
      <c r="AY7" s="50"/>
    </row>
    <row r="8" spans="1:51" ht="45">
      <c r="A8" s="166"/>
      <c r="B8" s="54"/>
      <c r="C8" s="54"/>
      <c r="D8" s="54"/>
      <c r="E8" s="54"/>
      <c r="F8" s="54"/>
      <c r="G8" s="54"/>
      <c r="H8" s="54"/>
      <c r="I8" s="54"/>
      <c r="J8" s="54"/>
      <c r="M8" s="47"/>
      <c r="N8" s="46"/>
      <c r="O8" s="58" t="s">
        <v>23</v>
      </c>
      <c r="P8" s="56" t="s">
        <v>83</v>
      </c>
      <c r="Q8" s="4"/>
      <c r="R8" s="11" t="s">
        <v>21</v>
      </c>
      <c r="S8" s="9">
        <v>0</v>
      </c>
      <c r="T8" s="9">
        <v>-0.5</v>
      </c>
      <c r="U8" s="9">
        <v>0</v>
      </c>
      <c r="V8" s="19"/>
      <c r="W8" s="11" t="s">
        <v>21</v>
      </c>
      <c r="X8" s="1">
        <f>(S8*L4)+(T8*L5)+(U8*L6)</f>
        <v>-0.16666666666666666</v>
      </c>
      <c r="Y8" s="176"/>
      <c r="Z8" s="16" t="s">
        <v>37</v>
      </c>
      <c r="AA8" s="16" t="s">
        <v>44</v>
      </c>
      <c r="AB8" s="16">
        <v>1</v>
      </c>
      <c r="AC8" s="16">
        <f>AB8*AB5</f>
        <v>0.5</v>
      </c>
      <c r="AD8" s="4"/>
      <c r="AE8" s="11" t="s">
        <v>21</v>
      </c>
      <c r="AF8" s="28">
        <v>0</v>
      </c>
      <c r="AG8" s="28">
        <v>0</v>
      </c>
      <c r="AH8" s="28">
        <v>-1</v>
      </c>
      <c r="AI8" s="28">
        <v>0</v>
      </c>
      <c r="AJ8" s="28">
        <v>0</v>
      </c>
      <c r="AK8" s="4"/>
      <c r="AL8" s="11" t="s">
        <v>21</v>
      </c>
      <c r="AM8" s="1">
        <f>(AF8*AC6)+(AG8*AC7)+(AH8*AC8)+(AI8*AC10)+(AJ8*AC11)</f>
        <v>-0.5</v>
      </c>
      <c r="AN8" s="176"/>
      <c r="AO8" s="15" t="s">
        <v>30</v>
      </c>
      <c r="AP8" s="15">
        <v>1</v>
      </c>
      <c r="AQ8" s="15">
        <f>1/(1+AP8)</f>
        <v>0.5</v>
      </c>
      <c r="AR8" s="15"/>
      <c r="AS8" s="4"/>
      <c r="AT8" s="11" t="s">
        <v>21</v>
      </c>
      <c r="AU8" s="1">
        <f>AR10</f>
        <v>0.5</v>
      </c>
      <c r="AV8" s="36"/>
      <c r="AW8" s="42" t="s">
        <v>18</v>
      </c>
      <c r="AX8" s="42">
        <f>X6+AM6++AU6</f>
        <v>0.66666666666666663</v>
      </c>
      <c r="AY8" s="50"/>
    </row>
    <row r="9" spans="1:51" ht="30">
      <c r="A9" s="166"/>
      <c r="B9" s="71" t="s">
        <v>6</v>
      </c>
      <c r="C9" s="35">
        <v>3</v>
      </c>
      <c r="D9" s="4"/>
      <c r="E9" s="4"/>
      <c r="F9" s="4"/>
      <c r="G9" s="4"/>
      <c r="H9" s="4"/>
      <c r="I9" s="4"/>
      <c r="J9" s="4"/>
      <c r="M9" s="4"/>
      <c r="N9" s="46"/>
      <c r="O9" s="58" t="s">
        <v>24</v>
      </c>
      <c r="P9" s="56" t="s">
        <v>84</v>
      </c>
      <c r="Q9" s="4"/>
      <c r="R9" s="11" t="s">
        <v>23</v>
      </c>
      <c r="S9" s="9">
        <v>1</v>
      </c>
      <c r="T9" s="9">
        <v>0</v>
      </c>
      <c r="U9" s="9">
        <v>-0.5</v>
      </c>
      <c r="V9" s="19"/>
      <c r="W9" s="11" t="s">
        <v>23</v>
      </c>
      <c r="X9" s="1">
        <f>(S9*L4)+(T9*L5)+(U9*L6)</f>
        <v>0.16666666666666666</v>
      </c>
      <c r="Y9" s="176"/>
      <c r="Z9" s="31" t="s">
        <v>96</v>
      </c>
      <c r="AA9" s="31">
        <v>1</v>
      </c>
      <c r="AB9" s="31">
        <f>1/(1+AA9)</f>
        <v>0.5</v>
      </c>
      <c r="AC9" s="31"/>
      <c r="AD9" s="4"/>
      <c r="AE9" s="11" t="s">
        <v>23</v>
      </c>
      <c r="AF9" s="28">
        <v>0</v>
      </c>
      <c r="AG9" s="28">
        <v>0</v>
      </c>
      <c r="AH9" s="28">
        <v>0</v>
      </c>
      <c r="AI9" s="28">
        <v>0</v>
      </c>
      <c r="AJ9" s="28">
        <v>1</v>
      </c>
      <c r="AK9" s="4"/>
      <c r="AL9" s="11" t="s">
        <v>23</v>
      </c>
      <c r="AM9" s="1">
        <f>(AC6*AF9)+(AG9*AC7)+(AC8*AH9)+(AI9*AC10)+(AC11*AJ9)</f>
        <v>0.5</v>
      </c>
      <c r="AN9" s="176"/>
      <c r="AO9" s="16" t="s">
        <v>59</v>
      </c>
      <c r="AP9" s="16" t="s">
        <v>44</v>
      </c>
      <c r="AQ9" s="16">
        <v>1</v>
      </c>
      <c r="AR9" s="16">
        <f>AQ9*AQ8</f>
        <v>0.5</v>
      </c>
      <c r="AS9" s="4"/>
      <c r="AT9" s="11" t="s">
        <v>23</v>
      </c>
      <c r="AU9" s="1">
        <f>AR12</f>
        <v>0.5</v>
      </c>
      <c r="AV9" s="36"/>
      <c r="AW9" s="41" t="s">
        <v>19</v>
      </c>
      <c r="AX9" s="41">
        <v>0</v>
      </c>
      <c r="AY9" s="50"/>
    </row>
    <row r="10" spans="1:51">
      <c r="A10" s="166"/>
      <c r="B10" s="53"/>
      <c r="C10" s="53"/>
      <c r="D10" s="53"/>
      <c r="E10" s="53"/>
      <c r="F10" s="53"/>
      <c r="G10" s="53"/>
      <c r="H10" s="53"/>
      <c r="I10" s="53"/>
      <c r="J10" s="53"/>
      <c r="M10" s="26"/>
      <c r="N10" s="46"/>
      <c r="O10" s="4"/>
      <c r="P10" s="4"/>
      <c r="Q10" s="4"/>
      <c r="R10" s="11" t="s">
        <v>24</v>
      </c>
      <c r="S10" s="9">
        <v>-0.5</v>
      </c>
      <c r="T10" s="9">
        <v>0</v>
      </c>
      <c r="U10" s="9">
        <v>1</v>
      </c>
      <c r="V10" s="19"/>
      <c r="W10" s="11" t="s">
        <v>24</v>
      </c>
      <c r="X10" s="1">
        <f>(S10*L4)+(T10*67)+(U10*L6)</f>
        <v>0.16666666666666666</v>
      </c>
      <c r="Y10" s="176"/>
      <c r="Z10" s="16" t="s">
        <v>97</v>
      </c>
      <c r="AA10" s="16" t="s">
        <v>44</v>
      </c>
      <c r="AB10" s="16">
        <v>1</v>
      </c>
      <c r="AC10" s="16">
        <f>AB10*AB9</f>
        <v>0.5</v>
      </c>
      <c r="AD10" s="4"/>
      <c r="AE10" s="11" t="s">
        <v>24</v>
      </c>
      <c r="AF10" s="28">
        <v>0</v>
      </c>
      <c r="AG10" s="28">
        <v>0</v>
      </c>
      <c r="AH10" s="28">
        <v>0</v>
      </c>
      <c r="AI10" s="28">
        <v>0</v>
      </c>
      <c r="AJ10" s="28">
        <v>-1</v>
      </c>
      <c r="AK10" s="4"/>
      <c r="AL10" s="11" t="s">
        <v>24</v>
      </c>
      <c r="AM10" s="1">
        <f>(AC6*AF10)+(AC7*AG10)+(AC8*AH10)+(AI10*AC10)+(AC11*AJ10)</f>
        <v>-0.5</v>
      </c>
      <c r="AN10" s="176"/>
      <c r="AO10" s="16" t="s">
        <v>60</v>
      </c>
      <c r="AP10" s="16" t="s">
        <v>44</v>
      </c>
      <c r="AQ10" s="16">
        <v>1</v>
      </c>
      <c r="AR10" s="16">
        <f>AQ10*AQ8</f>
        <v>0.5</v>
      </c>
      <c r="AS10" s="4"/>
      <c r="AT10" s="11" t="s">
        <v>24</v>
      </c>
      <c r="AU10" s="1">
        <f>AR13</f>
        <v>0.5</v>
      </c>
      <c r="AV10" s="36"/>
      <c r="AW10" s="42" t="s">
        <v>20</v>
      </c>
      <c r="AX10" s="42">
        <f>X7+AM7+AU7</f>
        <v>1.1666666666666665</v>
      </c>
      <c r="AY10" s="50"/>
    </row>
    <row r="11" spans="1:51">
      <c r="A11" s="166"/>
      <c r="B11" s="183" t="s">
        <v>14</v>
      </c>
      <c r="C11" s="183"/>
      <c r="D11" s="4"/>
      <c r="E11" s="35" t="s">
        <v>38</v>
      </c>
      <c r="F11" s="35" t="s">
        <v>39</v>
      </c>
      <c r="G11" s="35" t="s">
        <v>40</v>
      </c>
      <c r="H11" s="10" t="s">
        <v>41</v>
      </c>
      <c r="I11" s="10" t="s">
        <v>42</v>
      </c>
      <c r="J11" s="4"/>
      <c r="M11" s="4"/>
      <c r="N11" s="46"/>
      <c r="O11" s="156" t="s">
        <v>112</v>
      </c>
      <c r="P11" s="157"/>
      <c r="Q11" s="4"/>
      <c r="R11" s="33"/>
      <c r="S11" s="25"/>
      <c r="T11" s="25"/>
      <c r="U11" s="25"/>
      <c r="V11" s="30"/>
      <c r="W11" s="29"/>
      <c r="X11" s="29"/>
      <c r="Y11" s="176"/>
      <c r="Z11" s="16" t="s">
        <v>98</v>
      </c>
      <c r="AA11" s="16" t="s">
        <v>44</v>
      </c>
      <c r="AB11" s="16">
        <v>1</v>
      </c>
      <c r="AC11" s="16">
        <f>AB11*AB9</f>
        <v>0.5</v>
      </c>
      <c r="AD11" s="4"/>
      <c r="AE11" s="29"/>
      <c r="AF11" s="25"/>
      <c r="AG11" s="25"/>
      <c r="AH11" s="25"/>
      <c r="AI11" s="25"/>
      <c r="AJ11" s="25"/>
      <c r="AK11" s="4"/>
      <c r="AL11" s="29"/>
      <c r="AM11" s="29"/>
      <c r="AN11" s="176"/>
      <c r="AO11" s="15" t="s">
        <v>31</v>
      </c>
      <c r="AP11" s="15">
        <v>1</v>
      </c>
      <c r="AQ11" s="15">
        <f>1/(1+AP11)</f>
        <v>0.5</v>
      </c>
      <c r="AR11" s="15"/>
      <c r="AS11" s="4"/>
      <c r="AT11" s="29"/>
      <c r="AU11" s="29"/>
      <c r="AV11" s="46"/>
      <c r="AW11" s="42" t="s">
        <v>21</v>
      </c>
      <c r="AX11" s="42">
        <f>X8+AM8+AU8</f>
        <v>-0.16666666666666663</v>
      </c>
      <c r="AY11" s="50"/>
    </row>
    <row r="12" spans="1:51" ht="30">
      <c r="A12" s="166"/>
      <c r="B12" s="71" t="s">
        <v>7</v>
      </c>
      <c r="C12" s="76">
        <f>SUM(L4*C7,L5*D7,L6*E7)</f>
        <v>3</v>
      </c>
      <c r="D12" s="4"/>
      <c r="E12" s="35">
        <v>1</v>
      </c>
      <c r="F12" s="35">
        <v>3</v>
      </c>
      <c r="G12" s="35">
        <v>5</v>
      </c>
      <c r="H12" s="35">
        <v>7</v>
      </c>
      <c r="I12" s="35">
        <v>9</v>
      </c>
      <c r="J12" s="4"/>
      <c r="M12" s="4"/>
      <c r="N12" s="46"/>
      <c r="O12" s="57" t="s">
        <v>99</v>
      </c>
      <c r="P12" s="56" t="s">
        <v>102</v>
      </c>
      <c r="Q12" s="4"/>
      <c r="R12" s="33"/>
      <c r="S12" s="25"/>
      <c r="T12" s="25"/>
      <c r="U12" s="25"/>
      <c r="V12" s="30"/>
      <c r="W12" s="29"/>
      <c r="X12" s="29"/>
      <c r="Y12" s="176"/>
      <c r="Z12" s="30"/>
      <c r="AA12" s="30"/>
      <c r="AB12" s="30"/>
      <c r="AC12" s="30"/>
      <c r="AD12" s="4"/>
      <c r="AE12" s="29"/>
      <c r="AF12" s="25"/>
      <c r="AG12" s="25"/>
      <c r="AH12" s="25"/>
      <c r="AI12" s="25"/>
      <c r="AJ12" s="25"/>
      <c r="AK12" s="4"/>
      <c r="AL12" s="156" t="s">
        <v>115</v>
      </c>
      <c r="AM12" s="157"/>
      <c r="AN12" s="176"/>
      <c r="AO12" s="16" t="s">
        <v>61</v>
      </c>
      <c r="AP12" s="16" t="s">
        <v>44</v>
      </c>
      <c r="AQ12" s="16">
        <v>1</v>
      </c>
      <c r="AR12" s="16">
        <f>AQ12*AQ11</f>
        <v>0.5</v>
      </c>
      <c r="AS12" s="4"/>
      <c r="AT12" s="29"/>
      <c r="AU12" s="29"/>
      <c r="AV12" s="46"/>
      <c r="AW12" s="41" t="s">
        <v>22</v>
      </c>
      <c r="AX12" s="41">
        <v>0</v>
      </c>
      <c r="AY12" s="50"/>
    </row>
    <row r="13" spans="1:51" ht="30">
      <c r="A13" s="166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26"/>
      <c r="N13" s="46"/>
      <c r="O13" s="57" t="s">
        <v>100</v>
      </c>
      <c r="P13" s="56" t="s">
        <v>103</v>
      </c>
      <c r="Q13" s="4"/>
      <c r="R13" s="4"/>
      <c r="S13" s="18"/>
      <c r="T13" s="18"/>
      <c r="U13" s="18"/>
      <c r="V13" s="19"/>
      <c r="W13" s="4"/>
      <c r="X13" s="4"/>
      <c r="Y13" s="176"/>
      <c r="Z13" s="30"/>
      <c r="AA13" s="30"/>
      <c r="AB13" s="30"/>
      <c r="AC13" s="30"/>
      <c r="AD13" s="4"/>
      <c r="AE13" s="29"/>
      <c r="AF13" s="25"/>
      <c r="AG13" s="25"/>
      <c r="AH13" s="25"/>
      <c r="AI13" s="25"/>
      <c r="AJ13" s="25"/>
      <c r="AK13" s="4"/>
      <c r="AL13" s="58" t="s">
        <v>34</v>
      </c>
      <c r="AM13" s="56" t="s">
        <v>87</v>
      </c>
      <c r="AN13" s="176"/>
      <c r="AO13" s="16" t="s">
        <v>62</v>
      </c>
      <c r="AP13" s="16" t="s">
        <v>44</v>
      </c>
      <c r="AQ13" s="16">
        <v>1</v>
      </c>
      <c r="AR13" s="16">
        <f>AQ13*AQ11</f>
        <v>0.5</v>
      </c>
      <c r="AS13" s="4"/>
      <c r="AT13" s="29"/>
      <c r="AU13" s="29"/>
      <c r="AV13" s="46"/>
      <c r="AW13" s="42" t="s">
        <v>23</v>
      </c>
      <c r="AX13" s="42">
        <f>X9+AM9+AU9</f>
        <v>1.1666666666666665</v>
      </c>
      <c r="AY13" s="50"/>
    </row>
    <row r="14" spans="1:51" ht="30">
      <c r="A14" s="166"/>
      <c r="B14" s="185" t="s">
        <v>11</v>
      </c>
      <c r="C14" s="186"/>
      <c r="D14" s="6" t="s">
        <v>12</v>
      </c>
      <c r="E14" s="6">
        <v>1</v>
      </c>
      <c r="F14" s="6">
        <v>2</v>
      </c>
      <c r="G14" s="6">
        <v>3</v>
      </c>
      <c r="H14" s="6">
        <v>4</v>
      </c>
      <c r="I14" s="6">
        <v>5</v>
      </c>
      <c r="J14" s="6">
        <v>6</v>
      </c>
      <c r="K14" s="6">
        <v>7</v>
      </c>
      <c r="L14" s="6">
        <v>9</v>
      </c>
      <c r="M14" s="6">
        <v>10</v>
      </c>
      <c r="N14" s="46"/>
      <c r="O14" s="57" t="s">
        <v>101</v>
      </c>
      <c r="P14" s="56" t="s">
        <v>104</v>
      </c>
      <c r="Q14" s="4"/>
      <c r="R14" s="4"/>
      <c r="S14" s="18"/>
      <c r="T14" s="18"/>
      <c r="U14" s="18"/>
      <c r="V14" s="4"/>
      <c r="W14" s="4"/>
      <c r="X14" s="4"/>
      <c r="Y14" s="176"/>
      <c r="AB14" s="30"/>
      <c r="AC14" s="30"/>
      <c r="AD14" s="4"/>
      <c r="AE14" s="29"/>
      <c r="AF14" s="25"/>
      <c r="AG14" s="25"/>
      <c r="AH14" s="25"/>
      <c r="AI14" s="25"/>
      <c r="AJ14" s="25"/>
      <c r="AK14" s="4"/>
      <c r="AL14" s="83" t="s">
        <v>35</v>
      </c>
      <c r="AM14" s="84" t="s">
        <v>88</v>
      </c>
      <c r="AN14" s="176"/>
      <c r="AO14" s="19"/>
      <c r="AP14" s="19"/>
      <c r="AQ14" s="19"/>
      <c r="AR14" s="19"/>
      <c r="AS14" s="4"/>
      <c r="AT14" s="29"/>
      <c r="AU14" s="29"/>
      <c r="AV14" s="46"/>
      <c r="AW14" s="42" t="s">
        <v>24</v>
      </c>
      <c r="AX14" s="42">
        <f>X10+AM10+AU10</f>
        <v>0.16666666666666663</v>
      </c>
      <c r="AY14" s="50"/>
    </row>
    <row r="15" spans="1:51">
      <c r="A15" s="166"/>
      <c r="B15" s="187"/>
      <c r="C15" s="188"/>
      <c r="D15" s="6" t="s">
        <v>13</v>
      </c>
      <c r="E15" s="35">
        <v>0</v>
      </c>
      <c r="F15" s="35">
        <v>0</v>
      </c>
      <c r="G15" s="35">
        <v>0.57999999999999996</v>
      </c>
      <c r="H15" s="35">
        <v>0.9</v>
      </c>
      <c r="I15" s="35">
        <v>1.1200000000000001</v>
      </c>
      <c r="J15" s="35">
        <v>1.24</v>
      </c>
      <c r="K15" s="35">
        <v>1.32</v>
      </c>
      <c r="L15" s="35">
        <v>1.46</v>
      </c>
      <c r="M15" s="35">
        <v>1.49</v>
      </c>
      <c r="N15" s="46"/>
      <c r="Q15" s="4"/>
      <c r="R15" s="4"/>
      <c r="S15" s="18"/>
      <c r="T15" s="18"/>
      <c r="U15" s="18"/>
      <c r="V15" s="4"/>
      <c r="W15" s="4"/>
      <c r="X15" s="4"/>
      <c r="Y15" s="176"/>
      <c r="AB15" s="30"/>
      <c r="AC15" s="30"/>
      <c r="AD15" s="4"/>
      <c r="AE15" s="29"/>
      <c r="AF15" s="25"/>
      <c r="AG15" s="25"/>
      <c r="AH15" s="25"/>
      <c r="AI15" s="25"/>
      <c r="AJ15" s="25"/>
      <c r="AK15" s="4"/>
      <c r="AL15" s="83" t="s">
        <v>36</v>
      </c>
      <c r="AM15" s="84" t="s">
        <v>89</v>
      </c>
      <c r="AN15" s="176"/>
      <c r="AO15" s="30"/>
      <c r="AP15" s="30"/>
      <c r="AQ15" s="30"/>
      <c r="AR15" s="30"/>
      <c r="AS15" s="4"/>
      <c r="AT15" s="29"/>
      <c r="AU15" s="29"/>
      <c r="AV15" s="46"/>
      <c r="AW15" s="41" t="s">
        <v>25</v>
      </c>
      <c r="AX15" s="41">
        <v>0</v>
      </c>
      <c r="AY15" s="50"/>
    </row>
    <row r="16" spans="1:51">
      <c r="A16" s="166"/>
      <c r="B16" s="189" t="s">
        <v>9</v>
      </c>
      <c r="C16" s="190"/>
      <c r="D16" s="7">
        <v>0.57999999999999996</v>
      </c>
      <c r="E16" s="191"/>
      <c r="F16" s="192"/>
      <c r="G16" s="192"/>
      <c r="H16" s="192"/>
      <c r="I16" s="192"/>
      <c r="J16" s="192"/>
      <c r="K16" s="48"/>
      <c r="L16" s="48"/>
      <c r="M16" s="48"/>
      <c r="N16" s="46"/>
      <c r="Q16" s="4"/>
      <c r="R16" s="4"/>
      <c r="S16" s="18"/>
      <c r="T16" s="18"/>
      <c r="U16" s="18"/>
      <c r="V16" s="4"/>
      <c r="W16" s="4"/>
      <c r="X16" s="4"/>
      <c r="Y16" s="17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83" t="s">
        <v>37</v>
      </c>
      <c r="AM16" s="84" t="s">
        <v>90</v>
      </c>
      <c r="AN16" s="176"/>
      <c r="AO16" s="156" t="s">
        <v>113</v>
      </c>
      <c r="AP16" s="157"/>
      <c r="AQ16" s="4"/>
      <c r="AR16" s="4"/>
      <c r="AS16" s="4"/>
      <c r="AT16" s="4"/>
      <c r="AU16" s="4"/>
      <c r="AV16" s="46"/>
      <c r="AW16" s="4"/>
      <c r="AX16" s="4"/>
      <c r="AY16" s="50"/>
    </row>
    <row r="17" spans="1:51" ht="30">
      <c r="A17" s="166"/>
      <c r="B17" s="52"/>
      <c r="C17" s="52"/>
      <c r="D17" s="52"/>
      <c r="E17" s="52"/>
      <c r="H17" s="52"/>
      <c r="I17" s="52"/>
      <c r="J17" s="52"/>
      <c r="K17" s="52"/>
      <c r="L17" s="52"/>
      <c r="M17" s="47"/>
      <c r="N17" s="46"/>
      <c r="Q17" s="4"/>
      <c r="R17" s="4"/>
      <c r="S17" s="18"/>
      <c r="T17" s="18"/>
      <c r="U17" s="18"/>
      <c r="V17" s="4"/>
      <c r="W17" s="4"/>
      <c r="X17" s="4"/>
      <c r="Y17" s="176"/>
      <c r="Z17" s="4"/>
      <c r="AC17" s="4"/>
      <c r="AD17" s="4"/>
      <c r="AE17" s="4"/>
      <c r="AF17" s="4"/>
      <c r="AG17" s="4"/>
      <c r="AH17" s="4"/>
      <c r="AI17" s="4"/>
      <c r="AJ17" s="4"/>
      <c r="AK17" s="4"/>
      <c r="AL17" s="58" t="s">
        <v>96</v>
      </c>
      <c r="AM17" s="56" t="s">
        <v>91</v>
      </c>
      <c r="AN17" s="176"/>
      <c r="AO17" s="44" t="s">
        <v>29</v>
      </c>
      <c r="AP17" s="44" t="s">
        <v>76</v>
      </c>
      <c r="AQ17" s="4"/>
      <c r="AR17" s="4"/>
      <c r="AS17" s="4"/>
      <c r="AT17" s="4"/>
      <c r="AU17" s="4"/>
      <c r="AV17" s="46"/>
      <c r="AW17" s="4"/>
      <c r="AX17" s="4"/>
      <c r="AY17" s="50"/>
    </row>
    <row r="18" spans="1:51" ht="30">
      <c r="A18" s="166"/>
      <c r="B18" s="161" t="s">
        <v>15</v>
      </c>
      <c r="C18" s="161"/>
      <c r="D18" s="161"/>
      <c r="E18" s="4"/>
      <c r="H18" s="4"/>
      <c r="I18" s="4"/>
      <c r="J18" s="4"/>
      <c r="K18" s="4"/>
      <c r="L18" s="4"/>
      <c r="M18" s="4"/>
      <c r="N18" s="46"/>
      <c r="Q18" s="4"/>
      <c r="R18" s="4"/>
      <c r="S18" s="18"/>
      <c r="T18" s="18"/>
      <c r="U18" s="18"/>
      <c r="V18" s="4"/>
      <c r="W18" s="4"/>
      <c r="X18" s="4"/>
      <c r="Y18" s="176"/>
      <c r="Z18" s="227" t="s">
        <v>182</v>
      </c>
      <c r="AA18" s="228"/>
      <c r="AC18" s="4"/>
      <c r="AD18" s="4"/>
      <c r="AE18" s="4"/>
      <c r="AF18" s="4"/>
      <c r="AG18" s="4"/>
      <c r="AH18" s="4"/>
      <c r="AI18" s="4"/>
      <c r="AJ18" s="4"/>
      <c r="AK18" s="4"/>
      <c r="AL18" s="83" t="s">
        <v>97</v>
      </c>
      <c r="AM18" s="84" t="s">
        <v>92</v>
      </c>
      <c r="AN18" s="176"/>
      <c r="AO18" s="44" t="s">
        <v>30</v>
      </c>
      <c r="AP18" s="44" t="s">
        <v>79</v>
      </c>
      <c r="AQ18" s="4"/>
      <c r="AR18" s="4"/>
      <c r="AS18" s="4"/>
      <c r="AT18" s="4"/>
      <c r="AU18" s="4"/>
      <c r="AV18" s="46"/>
      <c r="AW18" s="4"/>
      <c r="AX18" s="4"/>
      <c r="AY18" s="50"/>
    </row>
    <row r="19" spans="1:51" ht="30">
      <c r="A19" s="166"/>
      <c r="B19" s="5" t="s">
        <v>10</v>
      </c>
      <c r="C19" s="8">
        <f>(C12-3)/3</f>
        <v>0</v>
      </c>
      <c r="D19" s="77">
        <f>C19*100</f>
        <v>0</v>
      </c>
      <c r="E19" s="4"/>
      <c r="H19" s="4"/>
      <c r="I19" s="4"/>
      <c r="J19" s="4"/>
      <c r="K19" s="4"/>
      <c r="L19" s="4"/>
      <c r="M19" s="4"/>
      <c r="N19" s="46"/>
      <c r="Q19" s="4"/>
      <c r="R19" s="4"/>
      <c r="S19" s="18"/>
      <c r="T19" s="18"/>
      <c r="U19" s="18"/>
      <c r="V19" s="4"/>
      <c r="W19" s="4"/>
      <c r="X19" s="4"/>
      <c r="Y19" s="176"/>
      <c r="Z19" s="225" t="s">
        <v>183</v>
      </c>
      <c r="AA19" s="226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83" t="s">
        <v>98</v>
      </c>
      <c r="AM19" s="84" t="s">
        <v>93</v>
      </c>
      <c r="AN19" s="176"/>
      <c r="AO19" s="44" t="s">
        <v>31</v>
      </c>
      <c r="AP19" s="44" t="s">
        <v>82</v>
      </c>
      <c r="AQ19" s="4"/>
      <c r="AR19" s="4"/>
      <c r="AS19" s="4"/>
      <c r="AT19" s="4"/>
      <c r="AU19" s="4"/>
      <c r="AV19" s="46"/>
      <c r="AW19" s="4"/>
      <c r="AX19" s="4"/>
      <c r="AY19" s="50"/>
    </row>
    <row r="20" spans="1:51">
      <c r="A20" s="167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69"/>
      <c r="N20" s="49"/>
      <c r="O20" s="69"/>
      <c r="P20" s="69"/>
      <c r="Q20" s="69"/>
      <c r="R20" s="69"/>
      <c r="S20" s="79"/>
      <c r="T20" s="79"/>
      <c r="U20" s="79"/>
      <c r="V20" s="69"/>
      <c r="W20" s="69"/>
      <c r="X20" s="69"/>
      <c r="Y20" s="177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51"/>
    </row>
    <row r="22" spans="1:51" ht="20">
      <c r="A22" s="165"/>
      <c r="B22" s="168" t="s">
        <v>140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9"/>
    </row>
    <row r="23" spans="1:51" ht="43" customHeight="1">
      <c r="A23" s="166"/>
      <c r="B23" s="35" t="s">
        <v>0</v>
      </c>
      <c r="C23" s="35" t="s">
        <v>1</v>
      </c>
      <c r="D23" s="35" t="s">
        <v>2</v>
      </c>
      <c r="E23" s="35" t="s">
        <v>3</v>
      </c>
      <c r="F23" s="170" t="s">
        <v>8</v>
      </c>
      <c r="G23" s="35" t="s">
        <v>0</v>
      </c>
      <c r="H23" s="35" t="s">
        <v>1</v>
      </c>
      <c r="I23" s="35" t="s">
        <v>2</v>
      </c>
      <c r="J23" s="35" t="s">
        <v>3</v>
      </c>
      <c r="K23" s="35" t="s">
        <v>4</v>
      </c>
      <c r="L23" s="10" t="s">
        <v>5</v>
      </c>
      <c r="M23" s="23"/>
      <c r="N23" s="46"/>
      <c r="O23" s="156" t="s">
        <v>114</v>
      </c>
      <c r="P23" s="157"/>
      <c r="Q23" s="3"/>
      <c r="R23" s="171" t="s">
        <v>46</v>
      </c>
      <c r="S23" s="172"/>
      <c r="T23" s="172"/>
      <c r="U23" s="173"/>
      <c r="V23" s="3"/>
      <c r="W23" s="174" t="s">
        <v>52</v>
      </c>
      <c r="X23" s="175"/>
      <c r="Y23" s="176"/>
      <c r="Z23" s="178" t="s">
        <v>48</v>
      </c>
      <c r="AA23" s="179"/>
      <c r="AB23" s="179"/>
      <c r="AC23" s="180"/>
      <c r="AD23" s="3"/>
      <c r="AE23" s="178" t="s">
        <v>54</v>
      </c>
      <c r="AF23" s="179"/>
      <c r="AG23" s="179"/>
      <c r="AH23" s="179"/>
      <c r="AI23" s="179"/>
      <c r="AJ23" s="180"/>
      <c r="AK23" s="3"/>
      <c r="AL23" s="174" t="s">
        <v>55</v>
      </c>
      <c r="AM23" s="175"/>
      <c r="AN23" s="176"/>
      <c r="AO23" s="178" t="s">
        <v>49</v>
      </c>
      <c r="AP23" s="179"/>
      <c r="AQ23" s="179"/>
      <c r="AR23" s="180"/>
      <c r="AS23" s="4"/>
      <c r="AT23" s="174" t="s">
        <v>51</v>
      </c>
      <c r="AU23" s="175"/>
      <c r="AV23" s="36"/>
      <c r="AW23" s="174" t="s">
        <v>27</v>
      </c>
      <c r="AX23" s="175"/>
      <c r="AY23" s="50"/>
    </row>
    <row r="24" spans="1:51" ht="30">
      <c r="A24" s="166"/>
      <c r="B24" s="35" t="s">
        <v>1</v>
      </c>
      <c r="C24" s="2">
        <v>1</v>
      </c>
      <c r="D24" s="37">
        <v>1</v>
      </c>
      <c r="E24" s="37">
        <v>1</v>
      </c>
      <c r="F24" s="170"/>
      <c r="G24" s="35" t="s">
        <v>1</v>
      </c>
      <c r="H24" s="38">
        <f>C24/C27</f>
        <v>0.33333333333333331</v>
      </c>
      <c r="I24" s="37">
        <f>D24/D27</f>
        <v>0.33333333333333331</v>
      </c>
      <c r="J24" s="37">
        <f>E24/E27</f>
        <v>0.33333333333333331</v>
      </c>
      <c r="K24" s="37">
        <f>SUM(H24:J24)</f>
        <v>1</v>
      </c>
      <c r="L24" s="2">
        <f>K24/C29</f>
        <v>0.33333333333333331</v>
      </c>
      <c r="M24" s="24"/>
      <c r="N24" s="46"/>
      <c r="O24" s="58" t="s">
        <v>17</v>
      </c>
      <c r="P24" s="56" t="s">
        <v>78</v>
      </c>
      <c r="Q24" s="18"/>
      <c r="R24" s="17" t="s">
        <v>26</v>
      </c>
      <c r="S24" s="35" t="s">
        <v>1</v>
      </c>
      <c r="T24" s="35" t="s">
        <v>2</v>
      </c>
      <c r="U24" s="35" t="s">
        <v>3</v>
      </c>
      <c r="V24" s="13"/>
      <c r="W24" s="32" t="s">
        <v>26</v>
      </c>
      <c r="X24" s="72" t="s">
        <v>53</v>
      </c>
      <c r="Y24" s="176"/>
      <c r="Z24" s="35" t="s">
        <v>32</v>
      </c>
      <c r="AA24" s="71" t="s">
        <v>47</v>
      </c>
      <c r="AB24" s="178" t="s">
        <v>43</v>
      </c>
      <c r="AC24" s="180"/>
      <c r="AD24" s="4"/>
      <c r="AE24" s="10" t="s">
        <v>26</v>
      </c>
      <c r="AF24" s="35" t="s">
        <v>35</v>
      </c>
      <c r="AG24" s="35" t="s">
        <v>36</v>
      </c>
      <c r="AH24" s="35" t="s">
        <v>37</v>
      </c>
      <c r="AI24" s="35" t="s">
        <v>97</v>
      </c>
      <c r="AJ24" s="35" t="s">
        <v>98</v>
      </c>
      <c r="AK24" s="4"/>
      <c r="AL24" s="10" t="s">
        <v>26</v>
      </c>
      <c r="AM24" s="72" t="s">
        <v>53</v>
      </c>
      <c r="AN24" s="176"/>
      <c r="AO24" s="10" t="s">
        <v>28</v>
      </c>
      <c r="AP24" s="10" t="s">
        <v>47</v>
      </c>
      <c r="AQ24" s="181" t="s">
        <v>43</v>
      </c>
      <c r="AR24" s="182"/>
      <c r="AS24" s="4"/>
      <c r="AT24" s="35" t="s">
        <v>26</v>
      </c>
      <c r="AU24" s="72" t="s">
        <v>53</v>
      </c>
      <c r="AV24" s="36"/>
      <c r="AW24" s="71" t="s">
        <v>26</v>
      </c>
      <c r="AX24" s="71" t="s">
        <v>50</v>
      </c>
      <c r="AY24" s="50"/>
    </row>
    <row r="25" spans="1:51">
      <c r="A25" s="166"/>
      <c r="B25" s="35" t="s">
        <v>2</v>
      </c>
      <c r="C25" s="37">
        <f>1/D24</f>
        <v>1</v>
      </c>
      <c r="D25" s="2">
        <v>1</v>
      </c>
      <c r="E25" s="37">
        <v>1</v>
      </c>
      <c r="F25" s="170"/>
      <c r="G25" s="35" t="s">
        <v>2</v>
      </c>
      <c r="H25" s="37">
        <f>C25/C27</f>
        <v>0.33333333333333331</v>
      </c>
      <c r="I25" s="38">
        <f>D25/D27</f>
        <v>0.33333333333333331</v>
      </c>
      <c r="J25" s="37">
        <f>E25/E27</f>
        <v>0.33333333333333331</v>
      </c>
      <c r="K25" s="37">
        <f>SUM(H25:J25)</f>
        <v>1</v>
      </c>
      <c r="L25" s="2">
        <f>K25/C29</f>
        <v>0.33333333333333331</v>
      </c>
      <c r="M25" s="24"/>
      <c r="N25" s="46"/>
      <c r="O25" s="58" t="s">
        <v>18</v>
      </c>
      <c r="P25" s="56" t="s">
        <v>77</v>
      </c>
      <c r="Q25" s="18"/>
      <c r="R25" s="11" t="s">
        <v>17</v>
      </c>
      <c r="S25" s="9">
        <v>1</v>
      </c>
      <c r="T25" s="9">
        <v>-0.5</v>
      </c>
      <c r="U25" s="9">
        <v>0</v>
      </c>
      <c r="V25" s="3"/>
      <c r="W25" s="11" t="s">
        <v>17</v>
      </c>
      <c r="X25" s="1">
        <f>(S25*L24)+(T25*L25)+(U25*L26)</f>
        <v>0.16666666666666666</v>
      </c>
      <c r="Y25" s="176"/>
      <c r="Z25" s="15" t="s">
        <v>34</v>
      </c>
      <c r="AA25" s="15">
        <v>1</v>
      </c>
      <c r="AB25" s="15">
        <f>1/(1+AA25)</f>
        <v>0.5</v>
      </c>
      <c r="AC25" s="15"/>
      <c r="AD25" s="4"/>
      <c r="AE25" s="11" t="s">
        <v>17</v>
      </c>
      <c r="AF25" s="28">
        <v>0</v>
      </c>
      <c r="AG25" s="28">
        <v>0</v>
      </c>
      <c r="AH25" s="28">
        <v>-1</v>
      </c>
      <c r="AI25" s="28">
        <v>0</v>
      </c>
      <c r="AJ25" s="28">
        <v>0</v>
      </c>
      <c r="AK25" s="4"/>
      <c r="AL25" s="11" t="s">
        <v>17</v>
      </c>
      <c r="AM25" s="1">
        <f>(AF25*AC26)+(AG25*AC27)+(AC28*AH25)+(AI25*AC30)+(AC31*AJ25)</f>
        <v>-0.5</v>
      </c>
      <c r="AN25" s="176"/>
      <c r="AO25" s="15" t="s">
        <v>29</v>
      </c>
      <c r="AP25" s="15">
        <v>1</v>
      </c>
      <c r="AQ25" s="15">
        <f>1/(1+AP25)</f>
        <v>0.5</v>
      </c>
      <c r="AR25" s="15"/>
      <c r="AS25" s="4"/>
      <c r="AT25" s="11" t="s">
        <v>17</v>
      </c>
      <c r="AU25" s="1">
        <f>AR26</f>
        <v>0.5</v>
      </c>
      <c r="AV25" s="36"/>
      <c r="AW25" s="40" t="s">
        <v>63</v>
      </c>
      <c r="AX25" s="40">
        <v>0</v>
      </c>
      <c r="AY25" s="50"/>
    </row>
    <row r="26" spans="1:51" ht="30">
      <c r="A26" s="166"/>
      <c r="B26" s="35" t="s">
        <v>3</v>
      </c>
      <c r="C26" s="37">
        <f>1/E24</f>
        <v>1</v>
      </c>
      <c r="D26" s="37">
        <f>1/E25</f>
        <v>1</v>
      </c>
      <c r="E26" s="2">
        <v>1</v>
      </c>
      <c r="F26" s="170"/>
      <c r="G26" s="35" t="s">
        <v>3</v>
      </c>
      <c r="H26" s="37">
        <f>C26/C27</f>
        <v>0.33333333333333331</v>
      </c>
      <c r="I26" s="37">
        <f>D26/D27</f>
        <v>0.33333333333333331</v>
      </c>
      <c r="J26" s="38">
        <f>E26/E27</f>
        <v>0.33333333333333331</v>
      </c>
      <c r="K26" s="37">
        <f>SUM(H26:J26)</f>
        <v>1</v>
      </c>
      <c r="L26" s="2">
        <f>K26/C29</f>
        <v>0.33333333333333331</v>
      </c>
      <c r="M26" s="24"/>
      <c r="N26" s="46"/>
      <c r="O26" s="58" t="s">
        <v>20</v>
      </c>
      <c r="P26" s="56" t="s">
        <v>80</v>
      </c>
      <c r="Q26" s="18"/>
      <c r="R26" s="11" t="s">
        <v>18</v>
      </c>
      <c r="S26" s="9">
        <v>-0.5</v>
      </c>
      <c r="T26" s="9">
        <v>1</v>
      </c>
      <c r="U26" s="9">
        <v>0</v>
      </c>
      <c r="V26" s="19"/>
      <c r="W26" s="11" t="s">
        <v>18</v>
      </c>
      <c r="X26" s="1">
        <f>(S26*L24)+(T26*L25)+(U26*L26)</f>
        <v>0.16666666666666666</v>
      </c>
      <c r="Y26" s="176"/>
      <c r="Z26" s="16" t="s">
        <v>35</v>
      </c>
      <c r="AA26" s="16" t="s">
        <v>44</v>
      </c>
      <c r="AB26" s="16">
        <v>1</v>
      </c>
      <c r="AC26" s="16">
        <f>AB26*AB25</f>
        <v>0.5</v>
      </c>
      <c r="AD26" s="4"/>
      <c r="AE26" s="11" t="s">
        <v>18</v>
      </c>
      <c r="AF26" s="28">
        <v>0</v>
      </c>
      <c r="AG26" s="28">
        <v>0</v>
      </c>
      <c r="AH26" s="28">
        <v>1</v>
      </c>
      <c r="AI26" s="28">
        <v>0</v>
      </c>
      <c r="AJ26" s="28">
        <v>0</v>
      </c>
      <c r="AK26" s="4"/>
      <c r="AL26" s="11" t="s">
        <v>18</v>
      </c>
      <c r="AM26" s="1">
        <f>(AF26*AC26)+(AG26*AC27)+(AC28*AH26)+(AI26*AC30)+(AC31*AJ26)</f>
        <v>0.5</v>
      </c>
      <c r="AN26" s="176"/>
      <c r="AO26" s="16" t="s">
        <v>45</v>
      </c>
      <c r="AP26" s="16" t="s">
        <v>44</v>
      </c>
      <c r="AQ26" s="16">
        <v>1</v>
      </c>
      <c r="AR26" s="16">
        <f>AQ26*AQ25</f>
        <v>0.5</v>
      </c>
      <c r="AS26" s="4"/>
      <c r="AT26" s="11" t="s">
        <v>18</v>
      </c>
      <c r="AU26" s="1">
        <f>AR27</f>
        <v>0.5</v>
      </c>
      <c r="AV26" s="36"/>
      <c r="AW26" s="40" t="s">
        <v>16</v>
      </c>
      <c r="AX26" s="41">
        <v>0</v>
      </c>
      <c r="AY26" s="50"/>
    </row>
    <row r="27" spans="1:51">
      <c r="A27" s="166"/>
      <c r="B27" s="72" t="s">
        <v>4</v>
      </c>
      <c r="C27" s="39">
        <f>SUM(C24:C26)</f>
        <v>3</v>
      </c>
      <c r="D27" s="39">
        <f>SUM(D24:D26)</f>
        <v>3</v>
      </c>
      <c r="E27" s="39">
        <f>SUM(E24:E26)</f>
        <v>3</v>
      </c>
      <c r="F27" s="170"/>
      <c r="G27" s="72" t="s">
        <v>4</v>
      </c>
      <c r="H27" s="39">
        <f>SUM(H24:H26)</f>
        <v>1</v>
      </c>
      <c r="I27" s="39">
        <f>SUM(I24:I26)</f>
        <v>1</v>
      </c>
      <c r="J27" s="39">
        <f>SUM(J24:J26)</f>
        <v>1</v>
      </c>
      <c r="K27" s="39">
        <f>SUM(K24:K26)</f>
        <v>3</v>
      </c>
      <c r="L27" s="39">
        <f>SUM(L24:L26)</f>
        <v>1</v>
      </c>
      <c r="M27" s="25"/>
      <c r="N27" s="46"/>
      <c r="O27" s="58" t="s">
        <v>21</v>
      </c>
      <c r="P27" s="56" t="s">
        <v>81</v>
      </c>
      <c r="Q27" s="18"/>
      <c r="R27" s="11" t="s">
        <v>20</v>
      </c>
      <c r="S27" s="9">
        <v>0</v>
      </c>
      <c r="T27" s="9">
        <v>0.5</v>
      </c>
      <c r="U27" s="9">
        <v>0</v>
      </c>
      <c r="V27" s="19"/>
      <c r="W27" s="11" t="s">
        <v>20</v>
      </c>
      <c r="X27" s="1">
        <f>(S27*L24)+(T27*L25)+(U27*L26)</f>
        <v>0.16666666666666666</v>
      </c>
      <c r="Y27" s="176"/>
      <c r="Z27" s="16" t="s">
        <v>36</v>
      </c>
      <c r="AA27" s="16" t="s">
        <v>44</v>
      </c>
      <c r="AB27" s="16">
        <v>1</v>
      </c>
      <c r="AC27" s="16">
        <f>AB27*AB25</f>
        <v>0.5</v>
      </c>
      <c r="AD27" s="4"/>
      <c r="AE27" s="11" t="s">
        <v>20</v>
      </c>
      <c r="AF27" s="28">
        <v>0</v>
      </c>
      <c r="AG27" s="28">
        <v>0</v>
      </c>
      <c r="AH27" s="28">
        <v>1</v>
      </c>
      <c r="AI27" s="28">
        <v>0</v>
      </c>
      <c r="AJ27" s="28">
        <v>0</v>
      </c>
      <c r="AK27" s="4"/>
      <c r="AL27" s="11" t="s">
        <v>20</v>
      </c>
      <c r="AM27" s="1">
        <f>(AF27*AC26)+(AG27*AC27)+(AH27*AC28)+(AI27*AC30)+(AJ27*AC31)</f>
        <v>0.5</v>
      </c>
      <c r="AN27" s="176"/>
      <c r="AO27" s="16" t="s">
        <v>58</v>
      </c>
      <c r="AP27" s="16" t="s">
        <v>44</v>
      </c>
      <c r="AQ27" s="16">
        <v>1</v>
      </c>
      <c r="AR27" s="16">
        <f>AQ27*AQ25</f>
        <v>0.5</v>
      </c>
      <c r="AS27" s="4"/>
      <c r="AT27" s="11" t="s">
        <v>20</v>
      </c>
      <c r="AU27" s="1">
        <f>AR29</f>
        <v>0.5</v>
      </c>
      <c r="AV27" s="36"/>
      <c r="AW27" s="42" t="s">
        <v>17</v>
      </c>
      <c r="AX27" s="42">
        <f>X25+AM25+AU25</f>
        <v>0.16666666666666663</v>
      </c>
      <c r="AY27" s="50"/>
    </row>
    <row r="28" spans="1:51" ht="45">
      <c r="A28" s="166"/>
      <c r="B28" s="54"/>
      <c r="C28" s="54"/>
      <c r="D28" s="54"/>
      <c r="E28" s="54"/>
      <c r="F28" s="54"/>
      <c r="G28" s="54"/>
      <c r="H28" s="54"/>
      <c r="I28" s="54"/>
      <c r="J28" s="54"/>
      <c r="M28" s="47"/>
      <c r="N28" s="46"/>
      <c r="O28" s="58" t="s">
        <v>23</v>
      </c>
      <c r="P28" s="56" t="s">
        <v>83</v>
      </c>
      <c r="Q28" s="4"/>
      <c r="R28" s="11" t="s">
        <v>21</v>
      </c>
      <c r="S28" s="9">
        <v>0</v>
      </c>
      <c r="T28" s="9">
        <v>-0.5</v>
      </c>
      <c r="U28" s="9">
        <v>0</v>
      </c>
      <c r="V28" s="19"/>
      <c r="W28" s="11" t="s">
        <v>21</v>
      </c>
      <c r="X28" s="1">
        <f>(S28*L24)+(T28*L25)+(U28*L26)</f>
        <v>-0.16666666666666666</v>
      </c>
      <c r="Y28" s="176"/>
      <c r="Z28" s="16" t="s">
        <v>37</v>
      </c>
      <c r="AA28" s="16" t="s">
        <v>44</v>
      </c>
      <c r="AB28" s="16">
        <v>1</v>
      </c>
      <c r="AC28" s="16">
        <f>AB28*AB25</f>
        <v>0.5</v>
      </c>
      <c r="AD28" s="4"/>
      <c r="AE28" s="11" t="s">
        <v>21</v>
      </c>
      <c r="AF28" s="28">
        <v>0</v>
      </c>
      <c r="AG28" s="28">
        <v>0</v>
      </c>
      <c r="AH28" s="28">
        <v>-1</v>
      </c>
      <c r="AI28" s="28">
        <v>0</v>
      </c>
      <c r="AJ28" s="28">
        <v>0</v>
      </c>
      <c r="AK28" s="4"/>
      <c r="AL28" s="11" t="s">
        <v>21</v>
      </c>
      <c r="AM28" s="1">
        <f>(AF28*AC26)+(AG28*AC27)+(AH28*AC28)+(AI28*AC30)+(AJ28*AC31)</f>
        <v>-0.5</v>
      </c>
      <c r="AN28" s="176"/>
      <c r="AO28" s="15" t="s">
        <v>30</v>
      </c>
      <c r="AP28" s="15">
        <v>1</v>
      </c>
      <c r="AQ28" s="15">
        <f>1/(1+AP28)</f>
        <v>0.5</v>
      </c>
      <c r="AR28" s="15"/>
      <c r="AS28" s="4"/>
      <c r="AT28" s="11" t="s">
        <v>21</v>
      </c>
      <c r="AU28" s="1">
        <f>AR30</f>
        <v>0.5</v>
      </c>
      <c r="AV28" s="36"/>
      <c r="AW28" s="42" t="s">
        <v>18</v>
      </c>
      <c r="AX28" s="42">
        <f>X26+AM26++AU26</f>
        <v>1.1666666666666665</v>
      </c>
      <c r="AY28" s="50"/>
    </row>
    <row r="29" spans="1:51" ht="30">
      <c r="A29" s="166"/>
      <c r="B29" s="71" t="s">
        <v>6</v>
      </c>
      <c r="C29" s="35">
        <v>3</v>
      </c>
      <c r="D29" s="4"/>
      <c r="E29" s="4"/>
      <c r="F29" s="4"/>
      <c r="G29" s="4"/>
      <c r="H29" s="4"/>
      <c r="I29" s="4"/>
      <c r="J29" s="4"/>
      <c r="M29" s="4"/>
      <c r="N29" s="46"/>
      <c r="O29" s="58" t="s">
        <v>24</v>
      </c>
      <c r="P29" s="56" t="s">
        <v>84</v>
      </c>
      <c r="Q29" s="4"/>
      <c r="R29" s="11" t="s">
        <v>23</v>
      </c>
      <c r="S29" s="9">
        <v>1</v>
      </c>
      <c r="T29" s="9">
        <v>0</v>
      </c>
      <c r="U29" s="9">
        <v>-0.5</v>
      </c>
      <c r="V29" s="19"/>
      <c r="W29" s="11" t="s">
        <v>23</v>
      </c>
      <c r="X29" s="1">
        <f>(S29*L24)+(T29*L25)+(U29*L26)</f>
        <v>0.16666666666666666</v>
      </c>
      <c r="Y29" s="176"/>
      <c r="Z29" s="31" t="s">
        <v>96</v>
      </c>
      <c r="AA29" s="31">
        <v>1</v>
      </c>
      <c r="AB29" s="31">
        <f>1/(1+AA29)</f>
        <v>0.5</v>
      </c>
      <c r="AC29" s="31"/>
      <c r="AD29" s="4"/>
      <c r="AE29" s="11" t="s">
        <v>23</v>
      </c>
      <c r="AF29" s="28">
        <v>0</v>
      </c>
      <c r="AG29" s="28">
        <v>0</v>
      </c>
      <c r="AH29" s="28">
        <v>0</v>
      </c>
      <c r="AI29" s="28">
        <v>0</v>
      </c>
      <c r="AJ29" s="28">
        <v>0</v>
      </c>
      <c r="AK29" s="4"/>
      <c r="AL29" s="11" t="s">
        <v>23</v>
      </c>
      <c r="AM29" s="1">
        <f>(AC26*AF29)+(AG29*AC27)+(AC28*AH29)+(AI29*AC30)+(AC31*AJ29)</f>
        <v>0</v>
      </c>
      <c r="AN29" s="176"/>
      <c r="AO29" s="16" t="s">
        <v>59</v>
      </c>
      <c r="AP29" s="16" t="s">
        <v>44</v>
      </c>
      <c r="AQ29" s="16">
        <v>1</v>
      </c>
      <c r="AR29" s="16">
        <f>AQ29*AQ28</f>
        <v>0.5</v>
      </c>
      <c r="AS29" s="4"/>
      <c r="AT29" s="11" t="s">
        <v>23</v>
      </c>
      <c r="AU29" s="1">
        <f>AR32</f>
        <v>0.5</v>
      </c>
      <c r="AV29" s="36"/>
      <c r="AW29" s="41" t="s">
        <v>19</v>
      </c>
      <c r="AX29" s="41">
        <v>0</v>
      </c>
      <c r="AY29" s="50"/>
    </row>
    <row r="30" spans="1:51">
      <c r="A30" s="166"/>
      <c r="B30" s="53"/>
      <c r="C30" s="53"/>
      <c r="D30" s="53"/>
      <c r="E30" s="53"/>
      <c r="F30" s="53"/>
      <c r="G30" s="53"/>
      <c r="H30" s="53"/>
      <c r="I30" s="53"/>
      <c r="J30" s="53"/>
      <c r="M30" s="26"/>
      <c r="N30" s="46"/>
      <c r="O30" s="4"/>
      <c r="P30" s="4"/>
      <c r="Q30" s="4"/>
      <c r="R30" s="11" t="s">
        <v>24</v>
      </c>
      <c r="S30" s="9">
        <v>-0.5</v>
      </c>
      <c r="T30" s="9">
        <v>0</v>
      </c>
      <c r="U30" s="9">
        <v>1</v>
      </c>
      <c r="V30" s="19"/>
      <c r="W30" s="11" t="s">
        <v>24</v>
      </c>
      <c r="X30" s="1">
        <f>(S30*L24)+(T30*67)+(U30*L26)</f>
        <v>0.16666666666666666</v>
      </c>
      <c r="Y30" s="176"/>
      <c r="Z30" s="16" t="s">
        <v>97</v>
      </c>
      <c r="AA30" s="16" t="s">
        <v>44</v>
      </c>
      <c r="AB30" s="16">
        <v>1</v>
      </c>
      <c r="AC30" s="16">
        <f>AB30*AB29</f>
        <v>0.5</v>
      </c>
      <c r="AD30" s="4"/>
      <c r="AE30" s="11" t="s">
        <v>24</v>
      </c>
      <c r="AF30" s="28">
        <v>0</v>
      </c>
      <c r="AG30" s="28">
        <v>0</v>
      </c>
      <c r="AH30" s="28">
        <v>0</v>
      </c>
      <c r="AI30" s="28">
        <v>0</v>
      </c>
      <c r="AJ30" s="28">
        <v>0</v>
      </c>
      <c r="AK30" s="4"/>
      <c r="AL30" s="11" t="s">
        <v>24</v>
      </c>
      <c r="AM30" s="1">
        <f>(AC26*AF30)+(AC27*AG30)+(AC28*AH30)+(AI30*AC30)+(AC31*AJ30)</f>
        <v>0</v>
      </c>
      <c r="AN30" s="176"/>
      <c r="AO30" s="16" t="s">
        <v>60</v>
      </c>
      <c r="AP30" s="16" t="s">
        <v>44</v>
      </c>
      <c r="AQ30" s="16">
        <v>1</v>
      </c>
      <c r="AR30" s="16">
        <f>AQ30*AQ28</f>
        <v>0.5</v>
      </c>
      <c r="AS30" s="4"/>
      <c r="AT30" s="11" t="s">
        <v>24</v>
      </c>
      <c r="AU30" s="1">
        <f>AR33</f>
        <v>0.5</v>
      </c>
      <c r="AV30" s="36"/>
      <c r="AW30" s="42" t="s">
        <v>20</v>
      </c>
      <c r="AX30" s="42">
        <f>X27+AM27+AU27</f>
        <v>1.1666666666666665</v>
      </c>
      <c r="AY30" s="50"/>
    </row>
    <row r="31" spans="1:51">
      <c r="A31" s="166"/>
      <c r="B31" s="183" t="s">
        <v>14</v>
      </c>
      <c r="C31" s="183"/>
      <c r="D31" s="4"/>
      <c r="E31" s="35" t="s">
        <v>38</v>
      </c>
      <c r="F31" s="35" t="s">
        <v>39</v>
      </c>
      <c r="G31" s="35" t="s">
        <v>40</v>
      </c>
      <c r="H31" s="10" t="s">
        <v>41</v>
      </c>
      <c r="I31" s="10" t="s">
        <v>42</v>
      </c>
      <c r="J31" s="4"/>
      <c r="M31" s="4"/>
      <c r="N31" s="46"/>
      <c r="O31" s="156" t="s">
        <v>112</v>
      </c>
      <c r="P31" s="157"/>
      <c r="Q31" s="4"/>
      <c r="R31" s="33"/>
      <c r="S31" s="25"/>
      <c r="T31" s="25"/>
      <c r="U31" s="25"/>
      <c r="V31" s="30"/>
      <c r="W31" s="29"/>
      <c r="X31" s="29"/>
      <c r="Y31" s="176"/>
      <c r="Z31" s="16" t="s">
        <v>98</v>
      </c>
      <c r="AA31" s="16" t="s">
        <v>44</v>
      </c>
      <c r="AB31" s="16">
        <v>1</v>
      </c>
      <c r="AC31" s="16">
        <f>AB31*AB29</f>
        <v>0.5</v>
      </c>
      <c r="AD31" s="4"/>
      <c r="AE31" s="29"/>
      <c r="AF31" s="25"/>
      <c r="AG31" s="25"/>
      <c r="AH31" s="25"/>
      <c r="AI31" s="25"/>
      <c r="AJ31" s="25"/>
      <c r="AK31" s="4"/>
      <c r="AL31" s="29"/>
      <c r="AM31" s="29"/>
      <c r="AN31" s="176"/>
      <c r="AO31" s="15" t="s">
        <v>31</v>
      </c>
      <c r="AP31" s="15">
        <v>1</v>
      </c>
      <c r="AQ31" s="15">
        <f>1/(1+AP31)</f>
        <v>0.5</v>
      </c>
      <c r="AR31" s="15"/>
      <c r="AS31" s="4"/>
      <c r="AT31" s="29"/>
      <c r="AU31" s="29"/>
      <c r="AV31" s="46"/>
      <c r="AW31" s="42" t="s">
        <v>21</v>
      </c>
      <c r="AX31" s="42">
        <f>X28+AM28+AU28</f>
        <v>-0.16666666666666663</v>
      </c>
      <c r="AY31" s="50"/>
    </row>
    <row r="32" spans="1:51" ht="30">
      <c r="A32" s="166"/>
      <c r="B32" s="71" t="s">
        <v>7</v>
      </c>
      <c r="C32" s="76">
        <f>SUM(L24*C27,L25*D27,L26*E27)</f>
        <v>3</v>
      </c>
      <c r="D32" s="4"/>
      <c r="E32" s="35">
        <v>1</v>
      </c>
      <c r="F32" s="35">
        <v>3</v>
      </c>
      <c r="G32" s="35">
        <v>5</v>
      </c>
      <c r="H32" s="35">
        <v>7</v>
      </c>
      <c r="I32" s="35">
        <v>9</v>
      </c>
      <c r="J32" s="4"/>
      <c r="M32" s="4"/>
      <c r="N32" s="46"/>
      <c r="O32" s="57" t="s">
        <v>99</v>
      </c>
      <c r="P32" s="56" t="s">
        <v>102</v>
      </c>
      <c r="Q32" s="4"/>
      <c r="R32" s="33"/>
      <c r="S32" s="25"/>
      <c r="T32" s="25"/>
      <c r="U32" s="25"/>
      <c r="V32" s="30"/>
      <c r="W32" s="29"/>
      <c r="X32" s="29"/>
      <c r="Y32" s="176"/>
      <c r="Z32" s="30"/>
      <c r="AA32" s="30"/>
      <c r="AB32" s="30"/>
      <c r="AC32" s="30"/>
      <c r="AD32" s="4"/>
      <c r="AE32" s="29"/>
      <c r="AF32" s="25"/>
      <c r="AG32" s="25"/>
      <c r="AH32" s="25"/>
      <c r="AI32" s="25"/>
      <c r="AJ32" s="25"/>
      <c r="AK32" s="4"/>
      <c r="AL32" s="229" t="s">
        <v>115</v>
      </c>
      <c r="AM32" s="230"/>
      <c r="AN32" s="176"/>
      <c r="AO32" s="16" t="s">
        <v>61</v>
      </c>
      <c r="AP32" s="16" t="s">
        <v>44</v>
      </c>
      <c r="AQ32" s="16">
        <v>1</v>
      </c>
      <c r="AR32" s="16">
        <f>AQ32*AQ31</f>
        <v>0.5</v>
      </c>
      <c r="AS32" s="4"/>
      <c r="AT32" s="29"/>
      <c r="AU32" s="29"/>
      <c r="AV32" s="46"/>
      <c r="AW32" s="41" t="s">
        <v>22</v>
      </c>
      <c r="AX32" s="41">
        <v>0</v>
      </c>
      <c r="AY32" s="50"/>
    </row>
    <row r="33" spans="1:51" ht="30">
      <c r="A33" s="166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26"/>
      <c r="N33" s="46"/>
      <c r="O33" s="57" t="s">
        <v>100</v>
      </c>
      <c r="P33" s="56" t="s">
        <v>103</v>
      </c>
      <c r="Q33" s="4"/>
      <c r="R33" s="4"/>
      <c r="S33" s="18"/>
      <c r="T33" s="18"/>
      <c r="U33" s="18"/>
      <c r="V33" s="19"/>
      <c r="W33" s="4"/>
      <c r="X33" s="4"/>
      <c r="Y33" s="176"/>
      <c r="Z33" s="30"/>
      <c r="AA33" s="30"/>
      <c r="AB33" s="30"/>
      <c r="AC33" s="30"/>
      <c r="AD33" s="4"/>
      <c r="AE33" s="29"/>
      <c r="AF33" s="25"/>
      <c r="AG33" s="25"/>
      <c r="AH33" s="25"/>
      <c r="AI33" s="25"/>
      <c r="AJ33" s="25"/>
      <c r="AK33" s="4"/>
      <c r="AL33" s="85" t="s">
        <v>34</v>
      </c>
      <c r="AM33" s="86" t="s">
        <v>87</v>
      </c>
      <c r="AN33" s="176"/>
      <c r="AO33" s="16" t="s">
        <v>62</v>
      </c>
      <c r="AP33" s="16" t="s">
        <v>44</v>
      </c>
      <c r="AQ33" s="16">
        <v>1</v>
      </c>
      <c r="AR33" s="16">
        <f>AQ33*AQ31</f>
        <v>0.5</v>
      </c>
      <c r="AS33" s="4"/>
      <c r="AT33" s="29"/>
      <c r="AU33" s="29"/>
      <c r="AV33" s="46"/>
      <c r="AW33" s="42" t="s">
        <v>23</v>
      </c>
      <c r="AX33" s="42">
        <f>X29+AM29+AU29</f>
        <v>0.66666666666666663</v>
      </c>
      <c r="AY33" s="50"/>
    </row>
    <row r="34" spans="1:51" ht="30">
      <c r="A34" s="166"/>
      <c r="B34" s="185" t="s">
        <v>11</v>
      </c>
      <c r="C34" s="186"/>
      <c r="D34" s="6" t="s">
        <v>12</v>
      </c>
      <c r="E34" s="6">
        <v>1</v>
      </c>
      <c r="F34" s="6">
        <v>2</v>
      </c>
      <c r="G34" s="6">
        <v>3</v>
      </c>
      <c r="H34" s="6">
        <v>4</v>
      </c>
      <c r="I34" s="6">
        <v>5</v>
      </c>
      <c r="J34" s="6">
        <v>6</v>
      </c>
      <c r="K34" s="6">
        <v>7</v>
      </c>
      <c r="L34" s="6">
        <v>9</v>
      </c>
      <c r="M34" s="6">
        <v>10</v>
      </c>
      <c r="N34" s="46"/>
      <c r="O34" s="57" t="s">
        <v>101</v>
      </c>
      <c r="P34" s="56" t="s">
        <v>104</v>
      </c>
      <c r="Q34" s="4"/>
      <c r="R34" s="4"/>
      <c r="S34" s="18"/>
      <c r="T34" s="18"/>
      <c r="U34" s="18"/>
      <c r="V34" s="4"/>
      <c r="W34" s="4"/>
      <c r="X34" s="4"/>
      <c r="Y34" s="176"/>
      <c r="AB34" s="30"/>
      <c r="AC34" s="30"/>
      <c r="AD34" s="4"/>
      <c r="AE34" s="29"/>
      <c r="AF34" s="25"/>
      <c r="AG34" s="25"/>
      <c r="AH34" s="25"/>
      <c r="AI34" s="25"/>
      <c r="AJ34" s="25"/>
      <c r="AK34" s="4"/>
      <c r="AL34" s="87" t="s">
        <v>35</v>
      </c>
      <c r="AM34" s="88" t="s">
        <v>88</v>
      </c>
      <c r="AN34" s="176"/>
      <c r="AO34" s="19"/>
      <c r="AP34" s="19"/>
      <c r="AQ34" s="19"/>
      <c r="AR34" s="19"/>
      <c r="AS34" s="4"/>
      <c r="AT34" s="29"/>
      <c r="AU34" s="29"/>
      <c r="AV34" s="46"/>
      <c r="AW34" s="42" t="s">
        <v>24</v>
      </c>
      <c r="AX34" s="42">
        <f>X30+AM30+AU30</f>
        <v>0.66666666666666663</v>
      </c>
      <c r="AY34" s="50"/>
    </row>
    <row r="35" spans="1:51">
      <c r="A35" s="166"/>
      <c r="B35" s="187"/>
      <c r="C35" s="188"/>
      <c r="D35" s="6" t="s">
        <v>13</v>
      </c>
      <c r="E35" s="35">
        <v>0</v>
      </c>
      <c r="F35" s="35">
        <v>0</v>
      </c>
      <c r="G35" s="35">
        <v>0.57999999999999996</v>
      </c>
      <c r="H35" s="35">
        <v>0.9</v>
      </c>
      <c r="I35" s="35">
        <v>1.1200000000000001</v>
      </c>
      <c r="J35" s="35">
        <v>1.24</v>
      </c>
      <c r="K35" s="35">
        <v>1.32</v>
      </c>
      <c r="L35" s="35">
        <v>1.46</v>
      </c>
      <c r="M35" s="35">
        <v>1.49</v>
      </c>
      <c r="N35" s="46"/>
      <c r="Q35" s="4"/>
      <c r="R35" s="4"/>
      <c r="S35" s="18"/>
      <c r="T35" s="18"/>
      <c r="U35" s="18"/>
      <c r="V35" s="4"/>
      <c r="W35" s="4"/>
      <c r="X35" s="4"/>
      <c r="Y35" s="176"/>
      <c r="AB35" s="30"/>
      <c r="AC35" s="30"/>
      <c r="AD35" s="4"/>
      <c r="AE35" s="29"/>
      <c r="AF35" s="25"/>
      <c r="AG35" s="25"/>
      <c r="AH35" s="25"/>
      <c r="AI35" s="25"/>
      <c r="AJ35" s="25"/>
      <c r="AK35" s="4"/>
      <c r="AL35" s="87" t="s">
        <v>36</v>
      </c>
      <c r="AM35" s="88" t="s">
        <v>89</v>
      </c>
      <c r="AN35" s="176"/>
      <c r="AO35" s="30"/>
      <c r="AP35" s="30"/>
      <c r="AQ35" s="30"/>
      <c r="AR35" s="30"/>
      <c r="AS35" s="4"/>
      <c r="AT35" s="29"/>
      <c r="AU35" s="29"/>
      <c r="AV35" s="46"/>
      <c r="AW35" s="41" t="s">
        <v>25</v>
      </c>
      <c r="AX35" s="41">
        <v>0</v>
      </c>
      <c r="AY35" s="50"/>
    </row>
    <row r="36" spans="1:51">
      <c r="A36" s="166"/>
      <c r="B36" s="189" t="s">
        <v>9</v>
      </c>
      <c r="C36" s="190"/>
      <c r="D36" s="7">
        <v>0.57999999999999996</v>
      </c>
      <c r="E36" s="191"/>
      <c r="F36" s="192"/>
      <c r="G36" s="192"/>
      <c r="H36" s="192"/>
      <c r="I36" s="192"/>
      <c r="J36" s="192"/>
      <c r="K36" s="48"/>
      <c r="L36" s="48"/>
      <c r="M36" s="48"/>
      <c r="N36" s="46"/>
      <c r="Q36" s="4"/>
      <c r="R36" s="4"/>
      <c r="S36" s="18"/>
      <c r="T36" s="18"/>
      <c r="U36" s="18"/>
      <c r="V36" s="4"/>
      <c r="W36" s="4"/>
      <c r="X36" s="4"/>
      <c r="Y36" s="176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87" t="s">
        <v>37</v>
      </c>
      <c r="AM36" s="88" t="s">
        <v>90</v>
      </c>
      <c r="AN36" s="176"/>
      <c r="AO36" s="156" t="s">
        <v>113</v>
      </c>
      <c r="AP36" s="157"/>
      <c r="AQ36" s="4"/>
      <c r="AR36" s="4"/>
      <c r="AS36" s="4"/>
      <c r="AT36" s="4"/>
      <c r="AU36" s="4"/>
      <c r="AV36" s="46"/>
      <c r="AW36" s="4"/>
      <c r="AX36" s="4"/>
      <c r="AY36" s="50"/>
    </row>
    <row r="37" spans="1:51" ht="30">
      <c r="A37" s="166"/>
      <c r="B37" s="52"/>
      <c r="C37" s="52"/>
      <c r="D37" s="52"/>
      <c r="E37" s="52"/>
      <c r="H37" s="52"/>
      <c r="I37" s="52"/>
      <c r="J37" s="52"/>
      <c r="K37" s="52"/>
      <c r="L37" s="52"/>
      <c r="M37" s="47"/>
      <c r="N37" s="46"/>
      <c r="Q37" s="4"/>
      <c r="R37" s="4"/>
      <c r="S37" s="18"/>
      <c r="T37" s="18"/>
      <c r="U37" s="18"/>
      <c r="V37" s="4"/>
      <c r="W37" s="4"/>
      <c r="X37" s="4"/>
      <c r="Y37" s="176"/>
      <c r="Z37" s="4"/>
      <c r="AC37" s="4"/>
      <c r="AD37" s="4"/>
      <c r="AE37" s="4"/>
      <c r="AF37" s="4"/>
      <c r="AG37" s="4"/>
      <c r="AH37" s="4"/>
      <c r="AI37" s="4"/>
      <c r="AJ37" s="4"/>
      <c r="AK37" s="4"/>
      <c r="AL37" s="85" t="s">
        <v>96</v>
      </c>
      <c r="AM37" s="86" t="s">
        <v>91</v>
      </c>
      <c r="AN37" s="176"/>
      <c r="AO37" s="44" t="s">
        <v>29</v>
      </c>
      <c r="AP37" s="44" t="s">
        <v>76</v>
      </c>
      <c r="AQ37" s="4"/>
      <c r="AR37" s="4"/>
      <c r="AS37" s="4"/>
      <c r="AT37" s="4"/>
      <c r="AU37" s="4"/>
      <c r="AV37" s="46"/>
      <c r="AW37" s="4"/>
      <c r="AX37" s="4"/>
      <c r="AY37" s="50"/>
    </row>
    <row r="38" spans="1:51" ht="30">
      <c r="A38" s="166"/>
      <c r="B38" s="161" t="s">
        <v>15</v>
      </c>
      <c r="C38" s="161"/>
      <c r="D38" s="161"/>
      <c r="E38" s="4"/>
      <c r="H38" s="4"/>
      <c r="I38" s="4"/>
      <c r="J38" s="4"/>
      <c r="K38" s="4"/>
      <c r="L38" s="4"/>
      <c r="M38" s="4"/>
      <c r="N38" s="46"/>
      <c r="Q38" s="4"/>
      <c r="R38" s="4"/>
      <c r="S38" s="18"/>
      <c r="T38" s="18"/>
      <c r="U38" s="18"/>
      <c r="V38" s="4"/>
      <c r="W38" s="4"/>
      <c r="X38" s="4"/>
      <c r="Y38" s="176"/>
      <c r="Z38" s="227" t="s">
        <v>182</v>
      </c>
      <c r="AA38" s="228"/>
      <c r="AC38" s="4"/>
      <c r="AD38" s="4"/>
      <c r="AE38" s="4"/>
      <c r="AF38" s="4"/>
      <c r="AG38" s="4"/>
      <c r="AH38" s="4"/>
      <c r="AI38" s="4"/>
      <c r="AJ38" s="4"/>
      <c r="AK38" s="4"/>
      <c r="AL38" s="87" t="s">
        <v>97</v>
      </c>
      <c r="AM38" s="88" t="s">
        <v>92</v>
      </c>
      <c r="AN38" s="176"/>
      <c r="AO38" s="44" t="s">
        <v>30</v>
      </c>
      <c r="AP38" s="44" t="s">
        <v>79</v>
      </c>
      <c r="AQ38" s="4"/>
      <c r="AR38" s="4"/>
      <c r="AS38" s="4"/>
      <c r="AT38" s="4"/>
      <c r="AU38" s="4"/>
      <c r="AV38" s="46"/>
      <c r="AW38" s="4"/>
      <c r="AX38" s="4"/>
      <c r="AY38" s="50"/>
    </row>
    <row r="39" spans="1:51" ht="30">
      <c r="A39" s="166"/>
      <c r="B39" s="5" t="s">
        <v>10</v>
      </c>
      <c r="C39" s="8">
        <f>(C32-3)/3</f>
        <v>0</v>
      </c>
      <c r="D39" s="77">
        <f>C39*100</f>
        <v>0</v>
      </c>
      <c r="E39" s="4"/>
      <c r="H39" s="4"/>
      <c r="I39" s="4"/>
      <c r="J39" s="4"/>
      <c r="K39" s="4"/>
      <c r="L39" s="4"/>
      <c r="M39" s="4"/>
      <c r="N39" s="46"/>
      <c r="Q39" s="4"/>
      <c r="R39" s="4"/>
      <c r="S39" s="18"/>
      <c r="T39" s="18"/>
      <c r="U39" s="18"/>
      <c r="V39" s="4"/>
      <c r="W39" s="4"/>
      <c r="X39" s="4"/>
      <c r="Y39" s="176"/>
      <c r="Z39" s="225" t="s">
        <v>184</v>
      </c>
      <c r="AA39" s="226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87" t="s">
        <v>98</v>
      </c>
      <c r="AM39" s="88" t="s">
        <v>93</v>
      </c>
      <c r="AN39" s="176"/>
      <c r="AO39" s="44" t="s">
        <v>31</v>
      </c>
      <c r="AP39" s="44" t="s">
        <v>82</v>
      </c>
      <c r="AQ39" s="4"/>
      <c r="AR39" s="4"/>
      <c r="AS39" s="4"/>
      <c r="AT39" s="4"/>
      <c r="AU39" s="4"/>
      <c r="AV39" s="46"/>
      <c r="AW39" s="4"/>
      <c r="AX39" s="4"/>
      <c r="AY39" s="50"/>
    </row>
    <row r="40" spans="1:51">
      <c r="A40" s="167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69"/>
      <c r="N40" s="49"/>
      <c r="O40" s="69"/>
      <c r="P40" s="69"/>
      <c r="Q40" s="69"/>
      <c r="R40" s="69"/>
      <c r="S40" s="79"/>
      <c r="T40" s="79"/>
      <c r="U40" s="79"/>
      <c r="V40" s="69"/>
      <c r="W40" s="69"/>
      <c r="X40" s="69"/>
      <c r="Y40" s="177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51"/>
    </row>
    <row r="42" spans="1:51" ht="20">
      <c r="A42" s="165"/>
      <c r="B42" s="168" t="s">
        <v>160</v>
      </c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9"/>
    </row>
    <row r="43" spans="1:51" ht="40" customHeight="1">
      <c r="A43" s="166"/>
      <c r="B43" s="35" t="s">
        <v>0</v>
      </c>
      <c r="C43" s="35" t="s">
        <v>1</v>
      </c>
      <c r="D43" s="35" t="s">
        <v>2</v>
      </c>
      <c r="E43" s="35" t="s">
        <v>3</v>
      </c>
      <c r="F43" s="170" t="s">
        <v>8</v>
      </c>
      <c r="G43" s="35" t="s">
        <v>0</v>
      </c>
      <c r="H43" s="35" t="s">
        <v>1</v>
      </c>
      <c r="I43" s="35" t="s">
        <v>2</v>
      </c>
      <c r="J43" s="35" t="s">
        <v>3</v>
      </c>
      <c r="K43" s="35" t="s">
        <v>4</v>
      </c>
      <c r="L43" s="10" t="s">
        <v>5</v>
      </c>
      <c r="M43" s="23"/>
      <c r="N43" s="46"/>
      <c r="O43" s="156" t="s">
        <v>114</v>
      </c>
      <c r="P43" s="157"/>
      <c r="Q43" s="3"/>
      <c r="R43" s="171" t="s">
        <v>46</v>
      </c>
      <c r="S43" s="172"/>
      <c r="T43" s="172"/>
      <c r="U43" s="173"/>
      <c r="V43" s="3"/>
      <c r="W43" s="174" t="s">
        <v>52</v>
      </c>
      <c r="X43" s="175"/>
      <c r="Y43" s="176"/>
      <c r="Z43" s="178" t="s">
        <v>48</v>
      </c>
      <c r="AA43" s="179"/>
      <c r="AB43" s="179"/>
      <c r="AC43" s="180"/>
      <c r="AD43" s="3"/>
      <c r="AE43" s="178" t="s">
        <v>54</v>
      </c>
      <c r="AF43" s="179"/>
      <c r="AG43" s="179"/>
      <c r="AH43" s="179"/>
      <c r="AI43" s="179"/>
      <c r="AJ43" s="180"/>
      <c r="AK43" s="3"/>
      <c r="AL43" s="174" t="s">
        <v>55</v>
      </c>
      <c r="AM43" s="175"/>
      <c r="AN43" s="176"/>
      <c r="AO43" s="178" t="s">
        <v>49</v>
      </c>
      <c r="AP43" s="179"/>
      <c r="AQ43" s="179"/>
      <c r="AR43" s="180"/>
      <c r="AS43" s="4"/>
      <c r="AT43" s="174" t="s">
        <v>51</v>
      </c>
      <c r="AU43" s="175"/>
      <c r="AV43" s="36"/>
      <c r="AW43" s="174" t="s">
        <v>27</v>
      </c>
      <c r="AX43" s="175"/>
      <c r="AY43" s="50"/>
    </row>
    <row r="44" spans="1:51" ht="30">
      <c r="A44" s="166"/>
      <c r="B44" s="35" t="s">
        <v>1</v>
      </c>
      <c r="C44" s="2">
        <v>1</v>
      </c>
      <c r="D44" s="37">
        <v>1</v>
      </c>
      <c r="E44" s="37">
        <v>1</v>
      </c>
      <c r="F44" s="170"/>
      <c r="G44" s="35" t="s">
        <v>1</v>
      </c>
      <c r="H44" s="38">
        <f>C44/C47</f>
        <v>0.33333333333333331</v>
      </c>
      <c r="I44" s="37">
        <f>D44/D47</f>
        <v>0.33333333333333331</v>
      </c>
      <c r="J44" s="37">
        <f>E44/E47</f>
        <v>0.33333333333333331</v>
      </c>
      <c r="K44" s="37">
        <f>SUM(H44:J44)</f>
        <v>1</v>
      </c>
      <c r="L44" s="2">
        <f>K44/C49</f>
        <v>0.33333333333333331</v>
      </c>
      <c r="M44" s="24"/>
      <c r="N44" s="46"/>
      <c r="O44" s="58" t="s">
        <v>17</v>
      </c>
      <c r="P44" s="56" t="s">
        <v>78</v>
      </c>
      <c r="Q44" s="18"/>
      <c r="R44" s="17" t="s">
        <v>26</v>
      </c>
      <c r="S44" s="35" t="s">
        <v>1</v>
      </c>
      <c r="T44" s="35" t="s">
        <v>2</v>
      </c>
      <c r="U44" s="35" t="s">
        <v>3</v>
      </c>
      <c r="V44" s="13"/>
      <c r="W44" s="32" t="s">
        <v>26</v>
      </c>
      <c r="X44" s="72" t="s">
        <v>53</v>
      </c>
      <c r="Y44" s="176"/>
      <c r="Z44" s="35" t="s">
        <v>32</v>
      </c>
      <c r="AA44" s="71" t="s">
        <v>47</v>
      </c>
      <c r="AB44" s="178" t="s">
        <v>43</v>
      </c>
      <c r="AC44" s="180"/>
      <c r="AD44" s="4"/>
      <c r="AE44" s="10" t="s">
        <v>26</v>
      </c>
      <c r="AF44" s="35" t="s">
        <v>35</v>
      </c>
      <c r="AG44" s="35" t="s">
        <v>36</v>
      </c>
      <c r="AH44" s="35" t="s">
        <v>37</v>
      </c>
      <c r="AI44" s="35" t="s">
        <v>97</v>
      </c>
      <c r="AJ44" s="35" t="s">
        <v>98</v>
      </c>
      <c r="AK44" s="4"/>
      <c r="AL44" s="10" t="s">
        <v>26</v>
      </c>
      <c r="AM44" s="72" t="s">
        <v>53</v>
      </c>
      <c r="AN44" s="176"/>
      <c r="AO44" s="10" t="s">
        <v>28</v>
      </c>
      <c r="AP44" s="10" t="s">
        <v>47</v>
      </c>
      <c r="AQ44" s="181" t="s">
        <v>43</v>
      </c>
      <c r="AR44" s="182"/>
      <c r="AS44" s="4"/>
      <c r="AT44" s="35" t="s">
        <v>26</v>
      </c>
      <c r="AU44" s="72" t="s">
        <v>53</v>
      </c>
      <c r="AV44" s="36"/>
      <c r="AW44" s="71" t="s">
        <v>26</v>
      </c>
      <c r="AX44" s="71" t="s">
        <v>50</v>
      </c>
      <c r="AY44" s="50"/>
    </row>
    <row r="45" spans="1:51">
      <c r="A45" s="166"/>
      <c r="B45" s="35" t="s">
        <v>2</v>
      </c>
      <c r="C45" s="37">
        <f>1/D44</f>
        <v>1</v>
      </c>
      <c r="D45" s="2">
        <v>1</v>
      </c>
      <c r="E45" s="37">
        <v>1</v>
      </c>
      <c r="F45" s="170"/>
      <c r="G45" s="35" t="s">
        <v>2</v>
      </c>
      <c r="H45" s="37">
        <f>C45/C47</f>
        <v>0.33333333333333331</v>
      </c>
      <c r="I45" s="38">
        <f>D45/D47</f>
        <v>0.33333333333333331</v>
      </c>
      <c r="J45" s="37">
        <f>E45/E47</f>
        <v>0.33333333333333331</v>
      </c>
      <c r="K45" s="37">
        <f>SUM(H45:J45)</f>
        <v>1</v>
      </c>
      <c r="L45" s="2">
        <f>K45/C49</f>
        <v>0.33333333333333331</v>
      </c>
      <c r="M45" s="24"/>
      <c r="N45" s="46"/>
      <c r="O45" s="58" t="s">
        <v>18</v>
      </c>
      <c r="P45" s="56" t="s">
        <v>77</v>
      </c>
      <c r="Q45" s="18"/>
      <c r="R45" s="11" t="s">
        <v>17</v>
      </c>
      <c r="S45" s="9">
        <v>1</v>
      </c>
      <c r="T45" s="9">
        <v>-0.5</v>
      </c>
      <c r="U45" s="9">
        <v>0</v>
      </c>
      <c r="V45" s="3"/>
      <c r="W45" s="11" t="s">
        <v>17</v>
      </c>
      <c r="X45" s="1">
        <f>(S45*L44)+(T45*L45)+(U45*L46)</f>
        <v>0.16666666666666666</v>
      </c>
      <c r="Y45" s="176"/>
      <c r="Z45" s="15" t="s">
        <v>34</v>
      </c>
      <c r="AA45" s="15">
        <v>1</v>
      </c>
      <c r="AB45" s="15">
        <f>1/(1+AA45)</f>
        <v>0.5</v>
      </c>
      <c r="AC45" s="15"/>
      <c r="AD45" s="4"/>
      <c r="AE45" s="11" t="s">
        <v>17</v>
      </c>
      <c r="AF45" s="28">
        <v>0</v>
      </c>
      <c r="AG45" s="28">
        <v>0</v>
      </c>
      <c r="AH45" s="28">
        <v>0</v>
      </c>
      <c r="AI45" s="28">
        <v>0</v>
      </c>
      <c r="AJ45" s="28">
        <v>1</v>
      </c>
      <c r="AK45" s="4"/>
      <c r="AL45" s="11" t="s">
        <v>17</v>
      </c>
      <c r="AM45" s="1">
        <f>(AF45*AC46)+(AG45*AC47)+(AC48*AH45)+(AI45*AC50)+(AC51*AJ45)</f>
        <v>0.5</v>
      </c>
      <c r="AN45" s="176"/>
      <c r="AO45" s="15" t="s">
        <v>29</v>
      </c>
      <c r="AP45" s="15">
        <v>1</v>
      </c>
      <c r="AQ45" s="15">
        <f>1/(1+AP45)</f>
        <v>0.5</v>
      </c>
      <c r="AR45" s="15"/>
      <c r="AS45" s="4"/>
      <c r="AT45" s="11" t="s">
        <v>17</v>
      </c>
      <c r="AU45" s="1">
        <f>AR46</f>
        <v>0.5</v>
      </c>
      <c r="AV45" s="36"/>
      <c r="AW45" s="40" t="s">
        <v>63</v>
      </c>
      <c r="AX45" s="40">
        <v>0</v>
      </c>
      <c r="AY45" s="50"/>
    </row>
    <row r="46" spans="1:51" ht="30">
      <c r="A46" s="166"/>
      <c r="B46" s="35" t="s">
        <v>3</v>
      </c>
      <c r="C46" s="37">
        <f>1/E44</f>
        <v>1</v>
      </c>
      <c r="D46" s="37">
        <f>1/E45</f>
        <v>1</v>
      </c>
      <c r="E46" s="2">
        <v>1</v>
      </c>
      <c r="F46" s="170"/>
      <c r="G46" s="35" t="s">
        <v>3</v>
      </c>
      <c r="H46" s="37">
        <f>C46/C47</f>
        <v>0.33333333333333331</v>
      </c>
      <c r="I46" s="37">
        <f>D46/D47</f>
        <v>0.33333333333333331</v>
      </c>
      <c r="J46" s="38">
        <f>E46/E47</f>
        <v>0.33333333333333331</v>
      </c>
      <c r="K46" s="37">
        <f>SUM(H46:J46)</f>
        <v>1</v>
      </c>
      <c r="L46" s="2">
        <f>K46/C49</f>
        <v>0.33333333333333331</v>
      </c>
      <c r="M46" s="24"/>
      <c r="N46" s="46"/>
      <c r="O46" s="58" t="s">
        <v>20</v>
      </c>
      <c r="P46" s="56" t="s">
        <v>80</v>
      </c>
      <c r="Q46" s="18"/>
      <c r="R46" s="11" t="s">
        <v>18</v>
      </c>
      <c r="S46" s="9">
        <v>-0.5</v>
      </c>
      <c r="T46" s="9">
        <v>1</v>
      </c>
      <c r="U46" s="9">
        <v>0</v>
      </c>
      <c r="V46" s="19"/>
      <c r="W46" s="11" t="s">
        <v>18</v>
      </c>
      <c r="X46" s="1">
        <f>(S46*L44)+(T46*L45)+(U46*L46)</f>
        <v>0.16666666666666666</v>
      </c>
      <c r="Y46" s="176"/>
      <c r="Z46" s="16" t="s">
        <v>35</v>
      </c>
      <c r="AA46" s="16" t="s">
        <v>44</v>
      </c>
      <c r="AB46" s="16">
        <v>1</v>
      </c>
      <c r="AC46" s="16">
        <f>AB46*AB45</f>
        <v>0.5</v>
      </c>
      <c r="AD46" s="4"/>
      <c r="AE46" s="11" t="s">
        <v>18</v>
      </c>
      <c r="AF46" s="28">
        <v>0</v>
      </c>
      <c r="AG46" s="28">
        <v>0</v>
      </c>
      <c r="AH46" s="28">
        <v>0</v>
      </c>
      <c r="AI46" s="28">
        <v>0</v>
      </c>
      <c r="AJ46" s="28">
        <v>-1</v>
      </c>
      <c r="AK46" s="4"/>
      <c r="AL46" s="11" t="s">
        <v>18</v>
      </c>
      <c r="AM46" s="1">
        <f>(AF46*AC46)+(AG46*AC47)+(AC48*AH46)+(AI46*AC50)+(AC51*AJ46)</f>
        <v>-0.5</v>
      </c>
      <c r="AN46" s="176"/>
      <c r="AO46" s="16" t="s">
        <v>45</v>
      </c>
      <c r="AP46" s="16" t="s">
        <v>44</v>
      </c>
      <c r="AQ46" s="16">
        <v>1</v>
      </c>
      <c r="AR46" s="16">
        <f>AQ46*AQ45</f>
        <v>0.5</v>
      </c>
      <c r="AS46" s="4"/>
      <c r="AT46" s="11" t="s">
        <v>18</v>
      </c>
      <c r="AU46" s="1">
        <f>AR47</f>
        <v>0.5</v>
      </c>
      <c r="AV46" s="36"/>
      <c r="AW46" s="40" t="s">
        <v>16</v>
      </c>
      <c r="AX46" s="41">
        <v>0</v>
      </c>
      <c r="AY46" s="50"/>
    </row>
    <row r="47" spans="1:51">
      <c r="A47" s="166"/>
      <c r="B47" s="72" t="s">
        <v>4</v>
      </c>
      <c r="C47" s="39">
        <f>SUM(C44:C46)</f>
        <v>3</v>
      </c>
      <c r="D47" s="39">
        <f>SUM(D44:D46)</f>
        <v>3</v>
      </c>
      <c r="E47" s="39">
        <f>SUM(E44:E46)</f>
        <v>3</v>
      </c>
      <c r="F47" s="170"/>
      <c r="G47" s="72" t="s">
        <v>4</v>
      </c>
      <c r="H47" s="39">
        <f>SUM(H44:H46)</f>
        <v>1</v>
      </c>
      <c r="I47" s="39">
        <f>SUM(I44:I46)</f>
        <v>1</v>
      </c>
      <c r="J47" s="39">
        <f>SUM(J44:J46)</f>
        <v>1</v>
      </c>
      <c r="K47" s="39">
        <f>SUM(K44:K46)</f>
        <v>3</v>
      </c>
      <c r="L47" s="39">
        <f>SUM(L44:L46)</f>
        <v>1</v>
      </c>
      <c r="M47" s="25"/>
      <c r="N47" s="46"/>
      <c r="O47" s="58" t="s">
        <v>21</v>
      </c>
      <c r="P47" s="56" t="s">
        <v>81</v>
      </c>
      <c r="Q47" s="18"/>
      <c r="R47" s="11" t="s">
        <v>20</v>
      </c>
      <c r="S47" s="9">
        <v>0</v>
      </c>
      <c r="T47" s="9">
        <v>0.5</v>
      </c>
      <c r="U47" s="9">
        <v>0</v>
      </c>
      <c r="V47" s="19"/>
      <c r="W47" s="11" t="s">
        <v>20</v>
      </c>
      <c r="X47" s="1">
        <f>(S47*L44)+(T47*L45)+(U47*L46)</f>
        <v>0.16666666666666666</v>
      </c>
      <c r="Y47" s="176"/>
      <c r="Z47" s="16" t="s">
        <v>36</v>
      </c>
      <c r="AA47" s="16" t="s">
        <v>44</v>
      </c>
      <c r="AB47" s="16">
        <v>1</v>
      </c>
      <c r="AC47" s="16">
        <f>AB47*AB45</f>
        <v>0.5</v>
      </c>
      <c r="AD47" s="4"/>
      <c r="AE47" s="11" t="s">
        <v>20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4"/>
      <c r="AL47" s="11" t="s">
        <v>20</v>
      </c>
      <c r="AM47" s="1">
        <f>(AF47*AC46)+(AG47*AC47)+(AH47*AC48)+(AI47*AC50)+(AJ47*AC51)</f>
        <v>0</v>
      </c>
      <c r="AN47" s="176"/>
      <c r="AO47" s="16" t="s">
        <v>58</v>
      </c>
      <c r="AP47" s="16" t="s">
        <v>44</v>
      </c>
      <c r="AQ47" s="16">
        <v>1</v>
      </c>
      <c r="AR47" s="16">
        <f>AQ47*AQ45</f>
        <v>0.5</v>
      </c>
      <c r="AS47" s="4"/>
      <c r="AT47" s="11" t="s">
        <v>20</v>
      </c>
      <c r="AU47" s="1">
        <f>AR49</f>
        <v>0.5</v>
      </c>
      <c r="AV47" s="36"/>
      <c r="AW47" s="42" t="s">
        <v>17</v>
      </c>
      <c r="AX47" s="42">
        <f>X45+AM45+AU45</f>
        <v>1.1666666666666665</v>
      </c>
      <c r="AY47" s="50"/>
    </row>
    <row r="48" spans="1:51" ht="45">
      <c r="A48" s="166"/>
      <c r="B48" s="54"/>
      <c r="C48" s="54"/>
      <c r="D48" s="54"/>
      <c r="E48" s="54"/>
      <c r="F48" s="54"/>
      <c r="G48" s="54"/>
      <c r="H48" s="54"/>
      <c r="I48" s="54"/>
      <c r="J48" s="54"/>
      <c r="M48" s="47"/>
      <c r="N48" s="46"/>
      <c r="O48" s="58" t="s">
        <v>23</v>
      </c>
      <c r="P48" s="56" t="s">
        <v>83</v>
      </c>
      <c r="Q48" s="4"/>
      <c r="R48" s="11" t="s">
        <v>21</v>
      </c>
      <c r="S48" s="9">
        <v>0</v>
      </c>
      <c r="T48" s="9">
        <v>-0.5</v>
      </c>
      <c r="U48" s="9">
        <v>0</v>
      </c>
      <c r="V48" s="19"/>
      <c r="W48" s="11" t="s">
        <v>21</v>
      </c>
      <c r="X48" s="1">
        <f>(S48*L44)+(T48*L45)+(U48*L46)</f>
        <v>-0.16666666666666666</v>
      </c>
      <c r="Y48" s="176"/>
      <c r="Z48" s="16" t="s">
        <v>37</v>
      </c>
      <c r="AA48" s="16" t="s">
        <v>44</v>
      </c>
      <c r="AB48" s="16">
        <v>1</v>
      </c>
      <c r="AC48" s="16">
        <f>AB48*AB45</f>
        <v>0.5</v>
      </c>
      <c r="AD48" s="4"/>
      <c r="AE48" s="11" t="s">
        <v>21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4"/>
      <c r="AL48" s="11" t="s">
        <v>21</v>
      </c>
      <c r="AM48" s="1">
        <f>(AF48*AC46)+(AG48*AC47)+(AH48*AC48)+(AI48*AC50)+(AJ48*AC51)</f>
        <v>0</v>
      </c>
      <c r="AN48" s="176"/>
      <c r="AO48" s="15" t="s">
        <v>30</v>
      </c>
      <c r="AP48" s="15">
        <v>1</v>
      </c>
      <c r="AQ48" s="15">
        <f>1/(1+AP48)</f>
        <v>0.5</v>
      </c>
      <c r="AR48" s="15"/>
      <c r="AS48" s="4"/>
      <c r="AT48" s="11" t="s">
        <v>21</v>
      </c>
      <c r="AU48" s="1">
        <f>AR50</f>
        <v>0.5</v>
      </c>
      <c r="AV48" s="36"/>
      <c r="AW48" s="42" t="s">
        <v>18</v>
      </c>
      <c r="AX48" s="42">
        <f>X46+AM46++AU46</f>
        <v>0.16666666666666663</v>
      </c>
      <c r="AY48" s="50"/>
    </row>
    <row r="49" spans="1:51" ht="30">
      <c r="A49" s="166"/>
      <c r="B49" s="71" t="s">
        <v>6</v>
      </c>
      <c r="C49" s="35">
        <v>3</v>
      </c>
      <c r="D49" s="4"/>
      <c r="E49" s="4"/>
      <c r="F49" s="4"/>
      <c r="G49" s="4"/>
      <c r="H49" s="4"/>
      <c r="I49" s="4"/>
      <c r="J49" s="4"/>
      <c r="M49" s="4"/>
      <c r="N49" s="46"/>
      <c r="O49" s="58" t="s">
        <v>24</v>
      </c>
      <c r="P49" s="56" t="s">
        <v>84</v>
      </c>
      <c r="Q49" s="4"/>
      <c r="R49" s="11" t="s">
        <v>23</v>
      </c>
      <c r="S49" s="9">
        <v>1</v>
      </c>
      <c r="T49" s="9">
        <v>0</v>
      </c>
      <c r="U49" s="9">
        <v>-0.5</v>
      </c>
      <c r="V49" s="19"/>
      <c r="W49" s="11" t="s">
        <v>23</v>
      </c>
      <c r="X49" s="1">
        <f>(S49*L44)+(T49*L45)+(U49*L46)</f>
        <v>0.16666666666666666</v>
      </c>
      <c r="Y49" s="176"/>
      <c r="Z49" s="31" t="s">
        <v>96</v>
      </c>
      <c r="AA49" s="31">
        <v>1</v>
      </c>
      <c r="AB49" s="31">
        <f>1/(1+AA49)</f>
        <v>0.5</v>
      </c>
      <c r="AC49" s="31"/>
      <c r="AD49" s="4"/>
      <c r="AE49" s="11" t="s">
        <v>23</v>
      </c>
      <c r="AF49" s="28">
        <v>0</v>
      </c>
      <c r="AG49" s="28">
        <v>-1</v>
      </c>
      <c r="AH49" s="28">
        <v>0</v>
      </c>
      <c r="AI49" s="28">
        <v>0</v>
      </c>
      <c r="AJ49" s="28">
        <v>1</v>
      </c>
      <c r="AK49" s="4"/>
      <c r="AL49" s="11" t="s">
        <v>23</v>
      </c>
      <c r="AM49" s="1">
        <f>(AC46*AF49)+(AG49*AC47)+(AC48*AH49)+(AI49*AC50)+(AC51*AJ49)</f>
        <v>0</v>
      </c>
      <c r="AN49" s="176"/>
      <c r="AO49" s="16" t="s">
        <v>59</v>
      </c>
      <c r="AP49" s="16" t="s">
        <v>44</v>
      </c>
      <c r="AQ49" s="16">
        <v>1</v>
      </c>
      <c r="AR49" s="16">
        <f>AQ49*AQ48</f>
        <v>0.5</v>
      </c>
      <c r="AS49" s="4"/>
      <c r="AT49" s="11" t="s">
        <v>23</v>
      </c>
      <c r="AU49" s="1">
        <f>AR52</f>
        <v>0.5</v>
      </c>
      <c r="AV49" s="36"/>
      <c r="AW49" s="41" t="s">
        <v>19</v>
      </c>
      <c r="AX49" s="41">
        <v>0</v>
      </c>
      <c r="AY49" s="50"/>
    </row>
    <row r="50" spans="1:51">
      <c r="A50" s="166"/>
      <c r="B50" s="53"/>
      <c r="C50" s="53"/>
      <c r="D50" s="53"/>
      <c r="E50" s="53"/>
      <c r="F50" s="53"/>
      <c r="G50" s="53"/>
      <c r="H50" s="53"/>
      <c r="I50" s="53"/>
      <c r="J50" s="53"/>
      <c r="M50" s="26"/>
      <c r="N50" s="46"/>
      <c r="O50" s="4"/>
      <c r="P50" s="4"/>
      <c r="Q50" s="4"/>
      <c r="R50" s="11" t="s">
        <v>24</v>
      </c>
      <c r="S50" s="9">
        <v>-0.5</v>
      </c>
      <c r="T50" s="9">
        <v>0</v>
      </c>
      <c r="U50" s="9">
        <v>1</v>
      </c>
      <c r="V50" s="19"/>
      <c r="W50" s="11" t="s">
        <v>24</v>
      </c>
      <c r="X50" s="1">
        <f>(S50*L44)+(T50*67)+(U50*L46)</f>
        <v>0.16666666666666666</v>
      </c>
      <c r="Y50" s="176"/>
      <c r="Z50" s="16" t="s">
        <v>97</v>
      </c>
      <c r="AA50" s="16" t="s">
        <v>44</v>
      </c>
      <c r="AB50" s="16">
        <v>1</v>
      </c>
      <c r="AC50" s="16">
        <f>AB50*AB49</f>
        <v>0.5</v>
      </c>
      <c r="AD50" s="4"/>
      <c r="AE50" s="11" t="s">
        <v>24</v>
      </c>
      <c r="AF50" s="28">
        <v>0</v>
      </c>
      <c r="AG50" s="28">
        <v>1</v>
      </c>
      <c r="AH50" s="28">
        <v>0</v>
      </c>
      <c r="AI50" s="28">
        <v>0</v>
      </c>
      <c r="AJ50" s="28">
        <v>-1</v>
      </c>
      <c r="AK50" s="4"/>
      <c r="AL50" s="11" t="s">
        <v>24</v>
      </c>
      <c r="AM50" s="1">
        <f>(AC46*AF50)+(AC47*AG50)+(AC48*AH50)+(AI50*AC50)+(AC51*AJ50)</f>
        <v>0</v>
      </c>
      <c r="AN50" s="176"/>
      <c r="AO50" s="16" t="s">
        <v>60</v>
      </c>
      <c r="AP50" s="16" t="s">
        <v>44</v>
      </c>
      <c r="AQ50" s="16">
        <v>1</v>
      </c>
      <c r="AR50" s="16">
        <f>AQ50*AQ48</f>
        <v>0.5</v>
      </c>
      <c r="AS50" s="4"/>
      <c r="AT50" s="11" t="s">
        <v>24</v>
      </c>
      <c r="AU50" s="1">
        <f>AR53</f>
        <v>0.5</v>
      </c>
      <c r="AV50" s="36"/>
      <c r="AW50" s="42" t="s">
        <v>20</v>
      </c>
      <c r="AX50" s="42">
        <f>X47+AM47+AU47</f>
        <v>0.66666666666666663</v>
      </c>
      <c r="AY50" s="50"/>
    </row>
    <row r="51" spans="1:51">
      <c r="A51" s="166"/>
      <c r="B51" s="183" t="s">
        <v>14</v>
      </c>
      <c r="C51" s="183"/>
      <c r="D51" s="4"/>
      <c r="E51" s="35" t="s">
        <v>38</v>
      </c>
      <c r="F51" s="35" t="s">
        <v>39</v>
      </c>
      <c r="G51" s="35" t="s">
        <v>40</v>
      </c>
      <c r="H51" s="10" t="s">
        <v>41</v>
      </c>
      <c r="I51" s="10" t="s">
        <v>42</v>
      </c>
      <c r="J51" s="4"/>
      <c r="M51" s="4"/>
      <c r="N51" s="46"/>
      <c r="O51" s="156" t="s">
        <v>112</v>
      </c>
      <c r="P51" s="157"/>
      <c r="Q51" s="4"/>
      <c r="R51" s="33"/>
      <c r="S51" s="25"/>
      <c r="T51" s="25"/>
      <c r="U51" s="25"/>
      <c r="V51" s="30"/>
      <c r="W51" s="29"/>
      <c r="X51" s="29"/>
      <c r="Y51" s="176"/>
      <c r="Z51" s="16" t="s">
        <v>98</v>
      </c>
      <c r="AA51" s="16" t="s">
        <v>44</v>
      </c>
      <c r="AB51" s="16">
        <v>1</v>
      </c>
      <c r="AC51" s="16">
        <f>AB51*AB49</f>
        <v>0.5</v>
      </c>
      <c r="AD51" s="4"/>
      <c r="AE51" s="29"/>
      <c r="AF51" s="25"/>
      <c r="AG51" s="25"/>
      <c r="AH51" s="25"/>
      <c r="AI51" s="25"/>
      <c r="AJ51" s="25"/>
      <c r="AK51" s="4"/>
      <c r="AL51" s="29"/>
      <c r="AM51" s="29"/>
      <c r="AN51" s="176"/>
      <c r="AO51" s="15" t="s">
        <v>31</v>
      </c>
      <c r="AP51" s="15">
        <v>1</v>
      </c>
      <c r="AQ51" s="15">
        <f>1/(1+AP51)</f>
        <v>0.5</v>
      </c>
      <c r="AR51" s="15"/>
      <c r="AS51" s="4"/>
      <c r="AT51" s="29"/>
      <c r="AU51" s="29"/>
      <c r="AV51" s="46"/>
      <c r="AW51" s="42" t="s">
        <v>21</v>
      </c>
      <c r="AX51" s="42">
        <f>X48+AM48+AU48</f>
        <v>0.33333333333333337</v>
      </c>
      <c r="AY51" s="50"/>
    </row>
    <row r="52" spans="1:51" ht="30">
      <c r="A52" s="166"/>
      <c r="B52" s="71" t="s">
        <v>7</v>
      </c>
      <c r="C52" s="76">
        <f>SUM(L44*C47,L45*D47,L46*E47)</f>
        <v>3</v>
      </c>
      <c r="D52" s="4"/>
      <c r="E52" s="35">
        <v>1</v>
      </c>
      <c r="F52" s="35">
        <v>3</v>
      </c>
      <c r="G52" s="35">
        <v>5</v>
      </c>
      <c r="H52" s="35">
        <v>7</v>
      </c>
      <c r="I52" s="35">
        <v>9</v>
      </c>
      <c r="J52" s="4"/>
      <c r="M52" s="4"/>
      <c r="N52" s="46"/>
      <c r="O52" s="57" t="s">
        <v>99</v>
      </c>
      <c r="P52" s="56" t="s">
        <v>102</v>
      </c>
      <c r="Q52" s="4"/>
      <c r="R52" s="33"/>
      <c r="S52" s="25"/>
      <c r="T52" s="25"/>
      <c r="U52" s="25"/>
      <c r="V52" s="30"/>
      <c r="W52" s="29"/>
      <c r="X52" s="29"/>
      <c r="Y52" s="176"/>
      <c r="Z52" s="30"/>
      <c r="AA52" s="30"/>
      <c r="AB52" s="30"/>
      <c r="AC52" s="30"/>
      <c r="AD52" s="4"/>
      <c r="AE52" s="29"/>
      <c r="AF52" s="25"/>
      <c r="AG52" s="25"/>
      <c r="AH52" s="25"/>
      <c r="AI52" s="25"/>
      <c r="AJ52" s="25"/>
      <c r="AK52" s="4"/>
      <c r="AL52" s="156" t="s">
        <v>115</v>
      </c>
      <c r="AM52" s="157"/>
      <c r="AN52" s="176"/>
      <c r="AO52" s="16" t="s">
        <v>61</v>
      </c>
      <c r="AP52" s="16" t="s">
        <v>44</v>
      </c>
      <c r="AQ52" s="16">
        <v>1</v>
      </c>
      <c r="AR52" s="16">
        <f>AQ52*AQ51</f>
        <v>0.5</v>
      </c>
      <c r="AS52" s="4"/>
      <c r="AT52" s="29"/>
      <c r="AU52" s="29"/>
      <c r="AV52" s="46"/>
      <c r="AW52" s="41" t="s">
        <v>22</v>
      </c>
      <c r="AX52" s="41">
        <v>0</v>
      </c>
      <c r="AY52" s="50"/>
    </row>
    <row r="53" spans="1:51" ht="30">
      <c r="A53" s="166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26"/>
      <c r="N53" s="46"/>
      <c r="O53" s="57" t="s">
        <v>100</v>
      </c>
      <c r="P53" s="56" t="s">
        <v>103</v>
      </c>
      <c r="Q53" s="4"/>
      <c r="R53" s="4"/>
      <c r="S53" s="18"/>
      <c r="T53" s="18"/>
      <c r="U53" s="18"/>
      <c r="V53" s="19"/>
      <c r="W53" s="4"/>
      <c r="X53" s="4"/>
      <c r="Y53" s="176"/>
      <c r="Z53" s="30"/>
      <c r="AA53" s="30"/>
      <c r="AB53" s="30"/>
      <c r="AC53" s="30"/>
      <c r="AD53" s="4"/>
      <c r="AE53" s="29"/>
      <c r="AF53" s="25"/>
      <c r="AG53" s="25"/>
      <c r="AH53" s="25"/>
      <c r="AI53" s="25"/>
      <c r="AJ53" s="25"/>
      <c r="AK53" s="4"/>
      <c r="AL53" s="58" t="s">
        <v>34</v>
      </c>
      <c r="AM53" s="56" t="s">
        <v>87</v>
      </c>
      <c r="AN53" s="176"/>
      <c r="AO53" s="16" t="s">
        <v>62</v>
      </c>
      <c r="AP53" s="16" t="s">
        <v>44</v>
      </c>
      <c r="AQ53" s="16">
        <v>1</v>
      </c>
      <c r="AR53" s="16">
        <f>AQ53*AQ51</f>
        <v>0.5</v>
      </c>
      <c r="AS53" s="4"/>
      <c r="AT53" s="29"/>
      <c r="AU53" s="29"/>
      <c r="AV53" s="46"/>
      <c r="AW53" s="42" t="s">
        <v>23</v>
      </c>
      <c r="AX53" s="42">
        <f>X49+AM49+AU49</f>
        <v>0.66666666666666663</v>
      </c>
      <c r="AY53" s="50"/>
    </row>
    <row r="54" spans="1:51" ht="30">
      <c r="A54" s="166"/>
      <c r="B54" s="185" t="s">
        <v>11</v>
      </c>
      <c r="C54" s="186"/>
      <c r="D54" s="6" t="s">
        <v>12</v>
      </c>
      <c r="E54" s="6">
        <v>1</v>
      </c>
      <c r="F54" s="6">
        <v>2</v>
      </c>
      <c r="G54" s="6">
        <v>3</v>
      </c>
      <c r="H54" s="6">
        <v>4</v>
      </c>
      <c r="I54" s="6">
        <v>5</v>
      </c>
      <c r="J54" s="6">
        <v>6</v>
      </c>
      <c r="K54" s="6">
        <v>7</v>
      </c>
      <c r="L54" s="6">
        <v>9</v>
      </c>
      <c r="M54" s="6">
        <v>10</v>
      </c>
      <c r="N54" s="46"/>
      <c r="O54" s="57" t="s">
        <v>101</v>
      </c>
      <c r="P54" s="56" t="s">
        <v>104</v>
      </c>
      <c r="Q54" s="4"/>
      <c r="R54" s="4"/>
      <c r="S54" s="18"/>
      <c r="T54" s="18"/>
      <c r="U54" s="18"/>
      <c r="V54" s="4"/>
      <c r="W54" s="4"/>
      <c r="X54" s="4"/>
      <c r="Y54" s="176"/>
      <c r="AB54" s="30"/>
      <c r="AC54" s="30"/>
      <c r="AD54" s="4"/>
      <c r="AE54" s="29"/>
      <c r="AF54" s="25"/>
      <c r="AG54" s="25"/>
      <c r="AH54" s="25"/>
      <c r="AI54" s="25"/>
      <c r="AJ54" s="25"/>
      <c r="AK54" s="4"/>
      <c r="AL54" s="83" t="s">
        <v>35</v>
      </c>
      <c r="AM54" s="84" t="s">
        <v>88</v>
      </c>
      <c r="AN54" s="176"/>
      <c r="AO54" s="19"/>
      <c r="AP54" s="19"/>
      <c r="AQ54" s="19"/>
      <c r="AR54" s="19"/>
      <c r="AS54" s="4"/>
      <c r="AT54" s="29"/>
      <c r="AU54" s="29"/>
      <c r="AV54" s="46"/>
      <c r="AW54" s="42" t="s">
        <v>24</v>
      </c>
      <c r="AX54" s="42">
        <f>X50+AM50+AU50</f>
        <v>0.66666666666666663</v>
      </c>
      <c r="AY54" s="50"/>
    </row>
    <row r="55" spans="1:51">
      <c r="A55" s="166"/>
      <c r="B55" s="187"/>
      <c r="C55" s="188"/>
      <c r="D55" s="6" t="s">
        <v>13</v>
      </c>
      <c r="E55" s="35">
        <v>0</v>
      </c>
      <c r="F55" s="35">
        <v>0</v>
      </c>
      <c r="G55" s="35">
        <v>0.57999999999999996</v>
      </c>
      <c r="H55" s="35">
        <v>0.9</v>
      </c>
      <c r="I55" s="35">
        <v>1.1200000000000001</v>
      </c>
      <c r="J55" s="35">
        <v>1.24</v>
      </c>
      <c r="K55" s="35">
        <v>1.32</v>
      </c>
      <c r="L55" s="35">
        <v>1.46</v>
      </c>
      <c r="M55" s="35">
        <v>1.49</v>
      </c>
      <c r="N55" s="46"/>
      <c r="Q55" s="4"/>
      <c r="R55" s="4"/>
      <c r="S55" s="18"/>
      <c r="T55" s="18"/>
      <c r="U55" s="18"/>
      <c r="V55" s="4"/>
      <c r="W55" s="4"/>
      <c r="X55" s="4"/>
      <c r="Y55" s="176"/>
      <c r="AB55" s="30"/>
      <c r="AC55" s="30"/>
      <c r="AD55" s="4"/>
      <c r="AE55" s="29"/>
      <c r="AF55" s="25"/>
      <c r="AG55" s="25"/>
      <c r="AH55" s="25"/>
      <c r="AI55" s="25"/>
      <c r="AJ55" s="25"/>
      <c r="AK55" s="4"/>
      <c r="AL55" s="83" t="s">
        <v>36</v>
      </c>
      <c r="AM55" s="84" t="s">
        <v>89</v>
      </c>
      <c r="AN55" s="176"/>
      <c r="AO55" s="30"/>
      <c r="AP55" s="30"/>
      <c r="AQ55" s="30"/>
      <c r="AR55" s="30"/>
      <c r="AS55" s="4"/>
      <c r="AT55" s="29"/>
      <c r="AU55" s="29"/>
      <c r="AV55" s="46"/>
      <c r="AW55" s="41" t="s">
        <v>25</v>
      </c>
      <c r="AX55" s="41">
        <v>0</v>
      </c>
      <c r="AY55" s="50"/>
    </row>
    <row r="56" spans="1:51">
      <c r="A56" s="166"/>
      <c r="B56" s="189" t="s">
        <v>9</v>
      </c>
      <c r="C56" s="190"/>
      <c r="D56" s="7">
        <v>0.57999999999999996</v>
      </c>
      <c r="E56" s="191"/>
      <c r="F56" s="192"/>
      <c r="G56" s="192"/>
      <c r="H56" s="192"/>
      <c r="I56" s="192"/>
      <c r="J56" s="192"/>
      <c r="K56" s="48"/>
      <c r="L56" s="48"/>
      <c r="M56" s="48"/>
      <c r="N56" s="46"/>
      <c r="Q56" s="4"/>
      <c r="R56" s="4"/>
      <c r="S56" s="18"/>
      <c r="T56" s="18"/>
      <c r="U56" s="18"/>
      <c r="V56" s="4"/>
      <c r="W56" s="4"/>
      <c r="X56" s="4"/>
      <c r="Y56" s="176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83" t="s">
        <v>37</v>
      </c>
      <c r="AM56" s="84" t="s">
        <v>90</v>
      </c>
      <c r="AN56" s="176"/>
      <c r="AO56" s="156" t="s">
        <v>113</v>
      </c>
      <c r="AP56" s="157"/>
      <c r="AQ56" s="4"/>
      <c r="AR56" s="4"/>
      <c r="AS56" s="4"/>
      <c r="AT56" s="4"/>
      <c r="AU56" s="4"/>
      <c r="AV56" s="46"/>
      <c r="AW56" s="4"/>
      <c r="AX56" s="4"/>
      <c r="AY56" s="50"/>
    </row>
    <row r="57" spans="1:51" ht="30">
      <c r="A57" s="166"/>
      <c r="B57" s="52"/>
      <c r="C57" s="52"/>
      <c r="D57" s="52"/>
      <c r="E57" s="52"/>
      <c r="H57" s="52"/>
      <c r="I57" s="52"/>
      <c r="J57" s="52"/>
      <c r="K57" s="52"/>
      <c r="L57" s="52"/>
      <c r="M57" s="47"/>
      <c r="N57" s="46"/>
      <c r="Q57" s="4"/>
      <c r="R57" s="4"/>
      <c r="S57" s="18"/>
      <c r="T57" s="18"/>
      <c r="U57" s="18"/>
      <c r="V57" s="4"/>
      <c r="W57" s="4"/>
      <c r="X57" s="4"/>
      <c r="Y57" s="176"/>
      <c r="Z57" s="4"/>
      <c r="AC57" s="4"/>
      <c r="AD57" s="4"/>
      <c r="AE57" s="4"/>
      <c r="AF57" s="4"/>
      <c r="AG57" s="4"/>
      <c r="AH57" s="4"/>
      <c r="AI57" s="4"/>
      <c r="AJ57" s="4"/>
      <c r="AK57" s="4"/>
      <c r="AL57" s="58" t="s">
        <v>96</v>
      </c>
      <c r="AM57" s="56" t="s">
        <v>91</v>
      </c>
      <c r="AN57" s="176"/>
      <c r="AO57" s="44" t="s">
        <v>29</v>
      </c>
      <c r="AP57" s="44" t="s">
        <v>76</v>
      </c>
      <c r="AQ57" s="4"/>
      <c r="AR57" s="4"/>
      <c r="AS57" s="4"/>
      <c r="AT57" s="4"/>
      <c r="AU57" s="4"/>
      <c r="AV57" s="46"/>
      <c r="AW57" s="4"/>
      <c r="AX57" s="4"/>
      <c r="AY57" s="50"/>
    </row>
    <row r="58" spans="1:51" ht="30">
      <c r="A58" s="166"/>
      <c r="B58" s="161" t="s">
        <v>15</v>
      </c>
      <c r="C58" s="161"/>
      <c r="D58" s="161"/>
      <c r="E58" s="4"/>
      <c r="H58" s="4"/>
      <c r="I58" s="4"/>
      <c r="J58" s="4"/>
      <c r="K58" s="4"/>
      <c r="L58" s="4"/>
      <c r="M58" s="4"/>
      <c r="N58" s="46"/>
      <c r="Q58" s="4"/>
      <c r="R58" s="4"/>
      <c r="S58" s="18"/>
      <c r="T58" s="18"/>
      <c r="U58" s="18"/>
      <c r="V58" s="4"/>
      <c r="W58" s="4"/>
      <c r="X58" s="4"/>
      <c r="Y58" s="176"/>
      <c r="Z58" s="227" t="s">
        <v>182</v>
      </c>
      <c r="AA58" s="228"/>
      <c r="AC58" s="4"/>
      <c r="AD58" s="4"/>
      <c r="AE58" s="4"/>
      <c r="AF58" s="4"/>
      <c r="AG58" s="4"/>
      <c r="AH58" s="4"/>
      <c r="AI58" s="4"/>
      <c r="AJ58" s="4"/>
      <c r="AK58" s="4"/>
      <c r="AL58" s="83" t="s">
        <v>97</v>
      </c>
      <c r="AM58" s="84" t="s">
        <v>92</v>
      </c>
      <c r="AN58" s="176"/>
      <c r="AO58" s="44" t="s">
        <v>30</v>
      </c>
      <c r="AP58" s="44" t="s">
        <v>79</v>
      </c>
      <c r="AQ58" s="4"/>
      <c r="AR58" s="4"/>
      <c r="AS58" s="4"/>
      <c r="AT58" s="4"/>
      <c r="AU58" s="4"/>
      <c r="AV58" s="46"/>
      <c r="AW58" s="4"/>
      <c r="AX58" s="4"/>
      <c r="AY58" s="50"/>
    </row>
    <row r="59" spans="1:51" ht="30">
      <c r="A59" s="166"/>
      <c r="B59" s="5" t="s">
        <v>10</v>
      </c>
      <c r="C59" s="8">
        <f>(C52-3)/3</f>
        <v>0</v>
      </c>
      <c r="D59" s="77">
        <f>C59*100</f>
        <v>0</v>
      </c>
      <c r="E59" s="4"/>
      <c r="H59" s="4"/>
      <c r="I59" s="4"/>
      <c r="J59" s="4"/>
      <c r="K59" s="4"/>
      <c r="L59" s="4"/>
      <c r="M59" s="4"/>
      <c r="N59" s="46"/>
      <c r="Q59" s="4"/>
      <c r="R59" s="4"/>
      <c r="S59" s="18"/>
      <c r="T59" s="18"/>
      <c r="U59" s="18"/>
      <c r="V59" s="4"/>
      <c r="W59" s="4"/>
      <c r="X59" s="4"/>
      <c r="Y59" s="176"/>
      <c r="Z59" s="225" t="s">
        <v>185</v>
      </c>
      <c r="AA59" s="226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83" t="s">
        <v>98</v>
      </c>
      <c r="AM59" s="84" t="s">
        <v>93</v>
      </c>
      <c r="AN59" s="176"/>
      <c r="AO59" s="44" t="s">
        <v>31</v>
      </c>
      <c r="AP59" s="44" t="s">
        <v>82</v>
      </c>
      <c r="AQ59" s="4"/>
      <c r="AR59" s="4"/>
      <c r="AS59" s="4"/>
      <c r="AT59" s="4"/>
      <c r="AU59" s="4"/>
      <c r="AV59" s="46"/>
      <c r="AW59" s="4"/>
      <c r="AX59" s="4"/>
      <c r="AY59" s="50"/>
    </row>
    <row r="60" spans="1:51">
      <c r="A60" s="167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69"/>
      <c r="N60" s="49"/>
      <c r="O60" s="69"/>
      <c r="P60" s="69"/>
      <c r="Q60" s="69"/>
      <c r="R60" s="69"/>
      <c r="S60" s="79"/>
      <c r="T60" s="79"/>
      <c r="U60" s="79"/>
      <c r="V60" s="69"/>
      <c r="W60" s="69"/>
      <c r="X60" s="69"/>
      <c r="Y60" s="177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51"/>
    </row>
    <row r="62" spans="1:51" ht="20">
      <c r="A62" s="165"/>
      <c r="B62" s="168" t="s">
        <v>162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9"/>
    </row>
    <row r="63" spans="1:51" ht="43" customHeight="1">
      <c r="A63" s="166"/>
      <c r="B63" s="35" t="s">
        <v>0</v>
      </c>
      <c r="C63" s="35" t="s">
        <v>1</v>
      </c>
      <c r="D63" s="35" t="s">
        <v>2</v>
      </c>
      <c r="E63" s="35" t="s">
        <v>3</v>
      </c>
      <c r="F63" s="170" t="s">
        <v>8</v>
      </c>
      <c r="G63" s="35" t="s">
        <v>0</v>
      </c>
      <c r="H63" s="35" t="s">
        <v>1</v>
      </c>
      <c r="I63" s="35" t="s">
        <v>2</v>
      </c>
      <c r="J63" s="35" t="s">
        <v>3</v>
      </c>
      <c r="K63" s="35" t="s">
        <v>4</v>
      </c>
      <c r="L63" s="10" t="s">
        <v>5</v>
      </c>
      <c r="M63" s="23"/>
      <c r="N63" s="46"/>
      <c r="O63" s="156" t="s">
        <v>114</v>
      </c>
      <c r="P63" s="157"/>
      <c r="Q63" s="3"/>
      <c r="R63" s="171" t="s">
        <v>46</v>
      </c>
      <c r="S63" s="172"/>
      <c r="T63" s="172"/>
      <c r="U63" s="173"/>
      <c r="V63" s="3"/>
      <c r="W63" s="174" t="s">
        <v>52</v>
      </c>
      <c r="X63" s="175"/>
      <c r="Y63" s="176"/>
      <c r="Z63" s="178" t="s">
        <v>48</v>
      </c>
      <c r="AA63" s="179"/>
      <c r="AB63" s="179"/>
      <c r="AC63" s="180"/>
      <c r="AD63" s="3"/>
      <c r="AE63" s="178" t="s">
        <v>54</v>
      </c>
      <c r="AF63" s="179"/>
      <c r="AG63" s="179"/>
      <c r="AH63" s="179"/>
      <c r="AI63" s="179"/>
      <c r="AJ63" s="180"/>
      <c r="AK63" s="3"/>
      <c r="AL63" s="174" t="s">
        <v>55</v>
      </c>
      <c r="AM63" s="175"/>
      <c r="AN63" s="176"/>
      <c r="AO63" s="178" t="s">
        <v>49</v>
      </c>
      <c r="AP63" s="179"/>
      <c r="AQ63" s="179"/>
      <c r="AR63" s="180"/>
      <c r="AS63" s="4"/>
      <c r="AT63" s="174" t="s">
        <v>51</v>
      </c>
      <c r="AU63" s="175"/>
      <c r="AV63" s="36"/>
      <c r="AW63" s="174" t="s">
        <v>27</v>
      </c>
      <c r="AX63" s="175"/>
      <c r="AY63" s="50"/>
    </row>
    <row r="64" spans="1:51" ht="30">
      <c r="A64" s="166"/>
      <c r="B64" s="35" t="s">
        <v>1</v>
      </c>
      <c r="C64" s="2">
        <v>1</v>
      </c>
      <c r="D64" s="37">
        <v>1</v>
      </c>
      <c r="E64" s="37">
        <v>1</v>
      </c>
      <c r="F64" s="170"/>
      <c r="G64" s="35" t="s">
        <v>1</v>
      </c>
      <c r="H64" s="38">
        <f>C64/C67</f>
        <v>0.33333333333333331</v>
      </c>
      <c r="I64" s="37">
        <f>D64/D67</f>
        <v>0.33333333333333331</v>
      </c>
      <c r="J64" s="37">
        <f>E64/E67</f>
        <v>0.33333333333333331</v>
      </c>
      <c r="K64" s="37">
        <f>SUM(H64:J64)</f>
        <v>1</v>
      </c>
      <c r="L64" s="2">
        <f>K64/C69</f>
        <v>0.33333333333333331</v>
      </c>
      <c r="M64" s="24"/>
      <c r="N64" s="46"/>
      <c r="O64" s="58" t="s">
        <v>17</v>
      </c>
      <c r="P64" s="56" t="s">
        <v>78</v>
      </c>
      <c r="Q64" s="18"/>
      <c r="R64" s="17" t="s">
        <v>26</v>
      </c>
      <c r="S64" s="35" t="s">
        <v>1</v>
      </c>
      <c r="T64" s="35" t="s">
        <v>2</v>
      </c>
      <c r="U64" s="35" t="s">
        <v>3</v>
      </c>
      <c r="V64" s="13"/>
      <c r="W64" s="32" t="s">
        <v>26</v>
      </c>
      <c r="X64" s="72" t="s">
        <v>53</v>
      </c>
      <c r="Y64" s="176"/>
      <c r="Z64" s="35" t="s">
        <v>32</v>
      </c>
      <c r="AA64" s="71" t="s">
        <v>47</v>
      </c>
      <c r="AB64" s="178" t="s">
        <v>43</v>
      </c>
      <c r="AC64" s="180"/>
      <c r="AD64" s="4"/>
      <c r="AE64" s="10" t="s">
        <v>26</v>
      </c>
      <c r="AF64" s="35" t="s">
        <v>35</v>
      </c>
      <c r="AG64" s="35" t="s">
        <v>36</v>
      </c>
      <c r="AH64" s="35" t="s">
        <v>37</v>
      </c>
      <c r="AI64" s="35" t="s">
        <v>97</v>
      </c>
      <c r="AJ64" s="35" t="s">
        <v>98</v>
      </c>
      <c r="AK64" s="4"/>
      <c r="AL64" s="10" t="s">
        <v>26</v>
      </c>
      <c r="AM64" s="72" t="s">
        <v>53</v>
      </c>
      <c r="AN64" s="176"/>
      <c r="AO64" s="10" t="s">
        <v>28</v>
      </c>
      <c r="AP64" s="10" t="s">
        <v>47</v>
      </c>
      <c r="AQ64" s="181" t="s">
        <v>43</v>
      </c>
      <c r="AR64" s="182"/>
      <c r="AS64" s="4"/>
      <c r="AT64" s="35" t="s">
        <v>26</v>
      </c>
      <c r="AU64" s="72" t="s">
        <v>53</v>
      </c>
      <c r="AV64" s="36"/>
      <c r="AW64" s="71" t="s">
        <v>26</v>
      </c>
      <c r="AX64" s="71" t="s">
        <v>50</v>
      </c>
      <c r="AY64" s="50"/>
    </row>
    <row r="65" spans="1:51">
      <c r="A65" s="166"/>
      <c r="B65" s="35" t="s">
        <v>2</v>
      </c>
      <c r="C65" s="37">
        <f>1/D64</f>
        <v>1</v>
      </c>
      <c r="D65" s="2">
        <v>1</v>
      </c>
      <c r="E65" s="37">
        <v>1</v>
      </c>
      <c r="F65" s="170"/>
      <c r="G65" s="35" t="s">
        <v>2</v>
      </c>
      <c r="H65" s="37">
        <f>C65/C67</f>
        <v>0.33333333333333331</v>
      </c>
      <c r="I65" s="38">
        <f>D65/D67</f>
        <v>0.33333333333333331</v>
      </c>
      <c r="J65" s="37">
        <f>E65/E67</f>
        <v>0.33333333333333331</v>
      </c>
      <c r="K65" s="37">
        <f>SUM(H65:J65)</f>
        <v>1</v>
      </c>
      <c r="L65" s="2">
        <f>K65/C69</f>
        <v>0.33333333333333331</v>
      </c>
      <c r="M65" s="24"/>
      <c r="N65" s="46"/>
      <c r="O65" s="58" t="s">
        <v>18</v>
      </c>
      <c r="P65" s="56" t="s">
        <v>77</v>
      </c>
      <c r="Q65" s="18"/>
      <c r="R65" s="11" t="s">
        <v>17</v>
      </c>
      <c r="S65" s="9">
        <v>1</v>
      </c>
      <c r="T65" s="9">
        <v>-0.5</v>
      </c>
      <c r="U65" s="9">
        <v>0</v>
      </c>
      <c r="V65" s="3"/>
      <c r="W65" s="11" t="s">
        <v>17</v>
      </c>
      <c r="X65" s="1">
        <f>(S65*L64)+(T65*L65)+(U65*L66)</f>
        <v>0.16666666666666666</v>
      </c>
      <c r="Y65" s="176"/>
      <c r="Z65" s="15" t="s">
        <v>34</v>
      </c>
      <c r="AA65" s="15">
        <v>1</v>
      </c>
      <c r="AB65" s="15">
        <f>1/(1+AA65)</f>
        <v>0.5</v>
      </c>
      <c r="AC65" s="15"/>
      <c r="AD65" s="4"/>
      <c r="AE65" s="11" t="s">
        <v>17</v>
      </c>
      <c r="AF65" s="28">
        <v>0</v>
      </c>
      <c r="AG65" s="28">
        <v>0</v>
      </c>
      <c r="AH65" s="28">
        <v>0</v>
      </c>
      <c r="AI65" s="28">
        <v>0</v>
      </c>
      <c r="AJ65" s="28">
        <v>0</v>
      </c>
      <c r="AK65" s="4"/>
      <c r="AL65" s="11" t="s">
        <v>17</v>
      </c>
      <c r="AM65" s="1">
        <f>(AF65*AC66)+(AG65*AC67)+(AC68*AH65)+(AI65*AC70)+(AC71*AJ65)</f>
        <v>0</v>
      </c>
      <c r="AN65" s="176"/>
      <c r="AO65" s="15" t="s">
        <v>29</v>
      </c>
      <c r="AP65" s="15">
        <v>1</v>
      </c>
      <c r="AQ65" s="15">
        <f>1/(1+AP65)</f>
        <v>0.5</v>
      </c>
      <c r="AR65" s="15"/>
      <c r="AS65" s="4"/>
      <c r="AT65" s="11" t="s">
        <v>17</v>
      </c>
      <c r="AU65" s="1">
        <f>AR66</f>
        <v>0.5</v>
      </c>
      <c r="AV65" s="36"/>
      <c r="AW65" s="40" t="s">
        <v>63</v>
      </c>
      <c r="AX65" s="40">
        <v>0</v>
      </c>
      <c r="AY65" s="50"/>
    </row>
    <row r="66" spans="1:51" ht="30">
      <c r="A66" s="166"/>
      <c r="B66" s="35" t="s">
        <v>3</v>
      </c>
      <c r="C66" s="37">
        <f>1/E64</f>
        <v>1</v>
      </c>
      <c r="D66" s="37">
        <f>1/E65</f>
        <v>1</v>
      </c>
      <c r="E66" s="2">
        <v>1</v>
      </c>
      <c r="F66" s="170"/>
      <c r="G66" s="35" t="s">
        <v>3</v>
      </c>
      <c r="H66" s="37">
        <f>C66/C67</f>
        <v>0.33333333333333331</v>
      </c>
      <c r="I66" s="37">
        <f>D66/D67</f>
        <v>0.33333333333333331</v>
      </c>
      <c r="J66" s="38">
        <f>E66/E67</f>
        <v>0.33333333333333331</v>
      </c>
      <c r="K66" s="37">
        <f>SUM(H66:J66)</f>
        <v>1</v>
      </c>
      <c r="L66" s="2">
        <f>K66/C69</f>
        <v>0.33333333333333331</v>
      </c>
      <c r="M66" s="24"/>
      <c r="N66" s="46"/>
      <c r="O66" s="58" t="s">
        <v>20</v>
      </c>
      <c r="P66" s="56" t="s">
        <v>80</v>
      </c>
      <c r="Q66" s="18"/>
      <c r="R66" s="11" t="s">
        <v>18</v>
      </c>
      <c r="S66" s="9">
        <v>-0.5</v>
      </c>
      <c r="T66" s="9">
        <v>1</v>
      </c>
      <c r="U66" s="9">
        <v>0</v>
      </c>
      <c r="V66" s="19"/>
      <c r="W66" s="11" t="s">
        <v>18</v>
      </c>
      <c r="X66" s="1">
        <f>(S66*L64)+(T66*L65)+(U66*L66)</f>
        <v>0.16666666666666666</v>
      </c>
      <c r="Y66" s="176"/>
      <c r="Z66" s="16" t="s">
        <v>35</v>
      </c>
      <c r="AA66" s="16" t="s">
        <v>44</v>
      </c>
      <c r="AB66" s="16">
        <v>1</v>
      </c>
      <c r="AC66" s="16">
        <f>AB66*AB65</f>
        <v>0.5</v>
      </c>
      <c r="AD66" s="4"/>
      <c r="AE66" s="11" t="s">
        <v>18</v>
      </c>
      <c r="AF66" s="28">
        <v>0</v>
      </c>
      <c r="AG66" s="28">
        <v>0</v>
      </c>
      <c r="AH66" s="28">
        <v>0</v>
      </c>
      <c r="AI66" s="28">
        <v>0</v>
      </c>
      <c r="AJ66" s="28">
        <v>0</v>
      </c>
      <c r="AK66" s="4"/>
      <c r="AL66" s="11" t="s">
        <v>18</v>
      </c>
      <c r="AM66" s="1">
        <f>(AF66*AC66)+(AG66*AC67)+(AC68*AH66)+(AI66*AC70)+(AC71*AJ66)</f>
        <v>0</v>
      </c>
      <c r="AN66" s="176"/>
      <c r="AO66" s="16" t="s">
        <v>45</v>
      </c>
      <c r="AP66" s="16" t="s">
        <v>44</v>
      </c>
      <c r="AQ66" s="16">
        <v>1</v>
      </c>
      <c r="AR66" s="16">
        <f>AQ66*AQ65</f>
        <v>0.5</v>
      </c>
      <c r="AS66" s="4"/>
      <c r="AT66" s="11" t="s">
        <v>18</v>
      </c>
      <c r="AU66" s="1">
        <f>AR67</f>
        <v>0.5</v>
      </c>
      <c r="AV66" s="36"/>
      <c r="AW66" s="40" t="s">
        <v>16</v>
      </c>
      <c r="AX66" s="41">
        <v>0</v>
      </c>
      <c r="AY66" s="50"/>
    </row>
    <row r="67" spans="1:51">
      <c r="A67" s="166"/>
      <c r="B67" s="72" t="s">
        <v>4</v>
      </c>
      <c r="C67" s="39">
        <f>SUM(C64:C66)</f>
        <v>3</v>
      </c>
      <c r="D67" s="39">
        <f>SUM(D64:D66)</f>
        <v>3</v>
      </c>
      <c r="E67" s="39">
        <f>SUM(E64:E66)</f>
        <v>3</v>
      </c>
      <c r="F67" s="170"/>
      <c r="G67" s="72" t="s">
        <v>4</v>
      </c>
      <c r="H67" s="39">
        <f>SUM(H64:H66)</f>
        <v>1</v>
      </c>
      <c r="I67" s="39">
        <f>SUM(I64:I66)</f>
        <v>1</v>
      </c>
      <c r="J67" s="39">
        <f>SUM(J64:J66)</f>
        <v>1</v>
      </c>
      <c r="K67" s="39">
        <f>SUM(K64:K66)</f>
        <v>3</v>
      </c>
      <c r="L67" s="39">
        <f>SUM(L64:L66)</f>
        <v>1</v>
      </c>
      <c r="M67" s="25"/>
      <c r="N67" s="46"/>
      <c r="O67" s="58" t="s">
        <v>21</v>
      </c>
      <c r="P67" s="56" t="s">
        <v>81</v>
      </c>
      <c r="Q67" s="18"/>
      <c r="R67" s="11" t="s">
        <v>20</v>
      </c>
      <c r="S67" s="9">
        <v>0</v>
      </c>
      <c r="T67" s="9">
        <v>0.5</v>
      </c>
      <c r="U67" s="9">
        <v>0</v>
      </c>
      <c r="V67" s="19"/>
      <c r="W67" s="11" t="s">
        <v>20</v>
      </c>
      <c r="X67" s="1">
        <f>(S67*L64)+(T67*L65)+(U67*L66)</f>
        <v>0.16666666666666666</v>
      </c>
      <c r="Y67" s="176"/>
      <c r="Z67" s="16" t="s">
        <v>36</v>
      </c>
      <c r="AA67" s="16" t="s">
        <v>44</v>
      </c>
      <c r="AB67" s="16">
        <v>1</v>
      </c>
      <c r="AC67" s="16">
        <f>AB67*AB65</f>
        <v>0.5</v>
      </c>
      <c r="AD67" s="4"/>
      <c r="AE67" s="11" t="s">
        <v>20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4"/>
      <c r="AL67" s="11" t="s">
        <v>20</v>
      </c>
      <c r="AM67" s="1">
        <f>(AF67*AC66)+(AG67*AC67)+(AH67*AC68)+(AI67*AC70)+(AJ67*AC71)</f>
        <v>0</v>
      </c>
      <c r="AN67" s="176"/>
      <c r="AO67" s="16" t="s">
        <v>58</v>
      </c>
      <c r="AP67" s="16" t="s">
        <v>44</v>
      </c>
      <c r="AQ67" s="16">
        <v>1</v>
      </c>
      <c r="AR67" s="16">
        <f>AQ67*AQ65</f>
        <v>0.5</v>
      </c>
      <c r="AS67" s="4"/>
      <c r="AT67" s="11" t="s">
        <v>20</v>
      </c>
      <c r="AU67" s="1">
        <f>AR69</f>
        <v>0.5</v>
      </c>
      <c r="AV67" s="36"/>
      <c r="AW67" s="42" t="s">
        <v>17</v>
      </c>
      <c r="AX67" s="42">
        <f>X65+AM65+AU65</f>
        <v>0.66666666666666663</v>
      </c>
      <c r="AY67" s="50"/>
    </row>
    <row r="68" spans="1:51" ht="45">
      <c r="A68" s="166"/>
      <c r="B68" s="54"/>
      <c r="C68" s="54"/>
      <c r="D68" s="54"/>
      <c r="E68" s="54"/>
      <c r="F68" s="54"/>
      <c r="G68" s="54"/>
      <c r="H68" s="54"/>
      <c r="I68" s="54"/>
      <c r="J68" s="54"/>
      <c r="M68" s="47"/>
      <c r="N68" s="46"/>
      <c r="O68" s="58" t="s">
        <v>23</v>
      </c>
      <c r="P68" s="56" t="s">
        <v>83</v>
      </c>
      <c r="Q68" s="4"/>
      <c r="R68" s="11" t="s">
        <v>21</v>
      </c>
      <c r="S68" s="9">
        <v>0</v>
      </c>
      <c r="T68" s="9">
        <v>-0.5</v>
      </c>
      <c r="U68" s="9">
        <v>0</v>
      </c>
      <c r="V68" s="19"/>
      <c r="W68" s="11" t="s">
        <v>21</v>
      </c>
      <c r="X68" s="1">
        <f>(S68*L64)+(T68*L65)+(U68*L66)</f>
        <v>-0.16666666666666666</v>
      </c>
      <c r="Y68" s="176"/>
      <c r="Z68" s="16" t="s">
        <v>37</v>
      </c>
      <c r="AA68" s="16" t="s">
        <v>44</v>
      </c>
      <c r="AB68" s="16">
        <v>1</v>
      </c>
      <c r="AC68" s="16">
        <f>AB68*AB65</f>
        <v>0.5</v>
      </c>
      <c r="AD68" s="4"/>
      <c r="AE68" s="11" t="s">
        <v>21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4"/>
      <c r="AL68" s="11" t="s">
        <v>21</v>
      </c>
      <c r="AM68" s="1">
        <f>(AF68*AC66)+(AG68*AC67)+(AH68*AC68)+(AI68*AC70)+(AJ68*AC71)</f>
        <v>0</v>
      </c>
      <c r="AN68" s="176"/>
      <c r="AO68" s="15" t="s">
        <v>30</v>
      </c>
      <c r="AP68" s="15">
        <v>1</v>
      </c>
      <c r="AQ68" s="15">
        <f>1/(1+AP68)</f>
        <v>0.5</v>
      </c>
      <c r="AR68" s="15"/>
      <c r="AS68" s="4"/>
      <c r="AT68" s="11" t="s">
        <v>21</v>
      </c>
      <c r="AU68" s="1">
        <f>AR70</f>
        <v>0.5</v>
      </c>
      <c r="AV68" s="36"/>
      <c r="AW68" s="42" t="s">
        <v>18</v>
      </c>
      <c r="AX68" s="42">
        <f>X66+AM66++AU66</f>
        <v>0.66666666666666663</v>
      </c>
      <c r="AY68" s="50"/>
    </row>
    <row r="69" spans="1:51" ht="30">
      <c r="A69" s="166"/>
      <c r="B69" s="71" t="s">
        <v>6</v>
      </c>
      <c r="C69" s="35">
        <v>3</v>
      </c>
      <c r="D69" s="4"/>
      <c r="E69" s="4"/>
      <c r="F69" s="4"/>
      <c r="G69" s="4"/>
      <c r="H69" s="4"/>
      <c r="I69" s="4"/>
      <c r="J69" s="4"/>
      <c r="M69" s="4"/>
      <c r="N69" s="46"/>
      <c r="O69" s="58" t="s">
        <v>24</v>
      </c>
      <c r="P69" s="56" t="s">
        <v>84</v>
      </c>
      <c r="Q69" s="4"/>
      <c r="R69" s="11" t="s">
        <v>23</v>
      </c>
      <c r="S69" s="9">
        <v>1</v>
      </c>
      <c r="T69" s="9">
        <v>0</v>
      </c>
      <c r="U69" s="9">
        <v>-0.5</v>
      </c>
      <c r="V69" s="19"/>
      <c r="W69" s="11" t="s">
        <v>23</v>
      </c>
      <c r="X69" s="1">
        <f>(S69*L64)+(T69*L65)+(U69*L66)</f>
        <v>0.16666666666666666</v>
      </c>
      <c r="Y69" s="176"/>
      <c r="Z69" s="31" t="s">
        <v>96</v>
      </c>
      <c r="AA69" s="31">
        <v>1</v>
      </c>
      <c r="AB69" s="31">
        <f>1/(1+AA69)</f>
        <v>0.5</v>
      </c>
      <c r="AC69" s="31"/>
      <c r="AD69" s="4"/>
      <c r="AE69" s="11" t="s">
        <v>23</v>
      </c>
      <c r="AF69" s="28">
        <v>0</v>
      </c>
      <c r="AG69" s="28">
        <v>-1</v>
      </c>
      <c r="AH69" s="28">
        <v>0</v>
      </c>
      <c r="AI69" s="28">
        <v>0</v>
      </c>
      <c r="AJ69" s="28">
        <v>0</v>
      </c>
      <c r="AK69" s="4"/>
      <c r="AL69" s="11" t="s">
        <v>23</v>
      </c>
      <c r="AM69" s="1">
        <f>(AC66*AF69)+(AG69*AC67)+(AC68*AH69)+(AI69*AC70)+(AC71*AJ69)</f>
        <v>-0.5</v>
      </c>
      <c r="AN69" s="176"/>
      <c r="AO69" s="16" t="s">
        <v>59</v>
      </c>
      <c r="AP69" s="16" t="s">
        <v>44</v>
      </c>
      <c r="AQ69" s="16">
        <v>1</v>
      </c>
      <c r="AR69" s="16">
        <f>AQ69*AQ68</f>
        <v>0.5</v>
      </c>
      <c r="AS69" s="4"/>
      <c r="AT69" s="11" t="s">
        <v>23</v>
      </c>
      <c r="AU69" s="1">
        <f>AR72</f>
        <v>0.5</v>
      </c>
      <c r="AV69" s="36"/>
      <c r="AW69" s="41" t="s">
        <v>19</v>
      </c>
      <c r="AX69" s="41">
        <v>0</v>
      </c>
      <c r="AY69" s="50"/>
    </row>
    <row r="70" spans="1:51">
      <c r="A70" s="166"/>
      <c r="B70" s="53"/>
      <c r="C70" s="53"/>
      <c r="D70" s="53"/>
      <c r="E70" s="53"/>
      <c r="F70" s="53"/>
      <c r="G70" s="53"/>
      <c r="H70" s="53"/>
      <c r="I70" s="53"/>
      <c r="J70" s="53"/>
      <c r="M70" s="26"/>
      <c r="N70" s="46"/>
      <c r="O70" s="4"/>
      <c r="P70" s="4"/>
      <c r="Q70" s="4"/>
      <c r="R70" s="11" t="s">
        <v>24</v>
      </c>
      <c r="S70" s="9">
        <v>-0.5</v>
      </c>
      <c r="T70" s="9">
        <v>0</v>
      </c>
      <c r="U70" s="9">
        <v>1</v>
      </c>
      <c r="V70" s="19"/>
      <c r="W70" s="11" t="s">
        <v>24</v>
      </c>
      <c r="X70" s="1">
        <f>(S70*L64)+(T70*67)+(U70*L66)</f>
        <v>0.16666666666666666</v>
      </c>
      <c r="Y70" s="176"/>
      <c r="Z70" s="16" t="s">
        <v>97</v>
      </c>
      <c r="AA70" s="16" t="s">
        <v>44</v>
      </c>
      <c r="AB70" s="16">
        <v>1</v>
      </c>
      <c r="AC70" s="16">
        <f>AB70*AB69</f>
        <v>0.5</v>
      </c>
      <c r="AD70" s="4"/>
      <c r="AE70" s="11" t="s">
        <v>24</v>
      </c>
      <c r="AF70" s="28">
        <v>0</v>
      </c>
      <c r="AG70" s="28">
        <v>1</v>
      </c>
      <c r="AH70" s="28">
        <v>0</v>
      </c>
      <c r="AI70" s="28">
        <v>0</v>
      </c>
      <c r="AJ70" s="28">
        <v>0</v>
      </c>
      <c r="AK70" s="4"/>
      <c r="AL70" s="11" t="s">
        <v>24</v>
      </c>
      <c r="AM70" s="1">
        <f>(AC66*AF70)+(AC67*AG70)+(AC68*AH70)+(AI70*AC70)+(AC71*AJ70)</f>
        <v>0.5</v>
      </c>
      <c r="AN70" s="176"/>
      <c r="AO70" s="16" t="s">
        <v>60</v>
      </c>
      <c r="AP70" s="16" t="s">
        <v>44</v>
      </c>
      <c r="AQ70" s="16">
        <v>1</v>
      </c>
      <c r="AR70" s="16">
        <f>AQ70*AQ68</f>
        <v>0.5</v>
      </c>
      <c r="AS70" s="4"/>
      <c r="AT70" s="11" t="s">
        <v>24</v>
      </c>
      <c r="AU70" s="1">
        <f>AR73</f>
        <v>0.5</v>
      </c>
      <c r="AV70" s="36"/>
      <c r="AW70" s="42" t="s">
        <v>20</v>
      </c>
      <c r="AX70" s="42">
        <f>X67+AM67+AU67</f>
        <v>0.66666666666666663</v>
      </c>
      <c r="AY70" s="50"/>
    </row>
    <row r="71" spans="1:51">
      <c r="A71" s="166"/>
      <c r="B71" s="183" t="s">
        <v>14</v>
      </c>
      <c r="C71" s="183"/>
      <c r="D71" s="4"/>
      <c r="E71" s="35" t="s">
        <v>38</v>
      </c>
      <c r="F71" s="35" t="s">
        <v>39</v>
      </c>
      <c r="G71" s="35" t="s">
        <v>40</v>
      </c>
      <c r="H71" s="10" t="s">
        <v>41</v>
      </c>
      <c r="I71" s="10" t="s">
        <v>42</v>
      </c>
      <c r="J71" s="4"/>
      <c r="M71" s="4"/>
      <c r="N71" s="46"/>
      <c r="O71" s="156" t="s">
        <v>112</v>
      </c>
      <c r="P71" s="157"/>
      <c r="Q71" s="4"/>
      <c r="R71" s="33"/>
      <c r="S71" s="25"/>
      <c r="T71" s="25"/>
      <c r="U71" s="25"/>
      <c r="V71" s="30"/>
      <c r="W71" s="29"/>
      <c r="X71" s="29"/>
      <c r="Y71" s="176"/>
      <c r="Z71" s="16" t="s">
        <v>98</v>
      </c>
      <c r="AA71" s="16" t="s">
        <v>44</v>
      </c>
      <c r="AB71" s="16">
        <v>1</v>
      </c>
      <c r="AC71" s="16">
        <f>AB71*AB69</f>
        <v>0.5</v>
      </c>
      <c r="AD71" s="4"/>
      <c r="AE71" s="29"/>
      <c r="AF71" s="25"/>
      <c r="AG71" s="25"/>
      <c r="AH71" s="25"/>
      <c r="AI71" s="25"/>
      <c r="AJ71" s="25"/>
      <c r="AK71" s="4"/>
      <c r="AL71" s="29"/>
      <c r="AM71" s="29"/>
      <c r="AN71" s="176"/>
      <c r="AO71" s="15" t="s">
        <v>31</v>
      </c>
      <c r="AP71" s="15">
        <v>1</v>
      </c>
      <c r="AQ71" s="15">
        <f>1/(1+AP71)</f>
        <v>0.5</v>
      </c>
      <c r="AR71" s="15"/>
      <c r="AS71" s="4"/>
      <c r="AT71" s="29"/>
      <c r="AU71" s="29"/>
      <c r="AV71" s="46"/>
      <c r="AW71" s="42" t="s">
        <v>21</v>
      </c>
      <c r="AX71" s="42">
        <f>X68+AM68+AU68</f>
        <v>0.33333333333333337</v>
      </c>
      <c r="AY71" s="50"/>
    </row>
    <row r="72" spans="1:51" ht="30">
      <c r="A72" s="166"/>
      <c r="B72" s="71" t="s">
        <v>7</v>
      </c>
      <c r="C72" s="76">
        <f>SUM(L64*C67,L65*D67,L66*E67)</f>
        <v>3</v>
      </c>
      <c r="D72" s="4"/>
      <c r="E72" s="35">
        <v>1</v>
      </c>
      <c r="F72" s="35">
        <v>3</v>
      </c>
      <c r="G72" s="35">
        <v>5</v>
      </c>
      <c r="H72" s="35">
        <v>7</v>
      </c>
      <c r="I72" s="35">
        <v>9</v>
      </c>
      <c r="J72" s="4"/>
      <c r="M72" s="4"/>
      <c r="N72" s="46"/>
      <c r="O72" s="57" t="s">
        <v>99</v>
      </c>
      <c r="P72" s="56" t="s">
        <v>102</v>
      </c>
      <c r="Q72" s="4"/>
      <c r="R72" s="33"/>
      <c r="S72" s="25"/>
      <c r="T72" s="25"/>
      <c r="U72" s="25"/>
      <c r="V72" s="30"/>
      <c r="W72" s="29"/>
      <c r="X72" s="29"/>
      <c r="Y72" s="176"/>
      <c r="Z72" s="30"/>
      <c r="AA72" s="30"/>
      <c r="AB72" s="30"/>
      <c r="AC72" s="30"/>
      <c r="AD72" s="4"/>
      <c r="AE72" s="29"/>
      <c r="AF72" s="25"/>
      <c r="AG72" s="25"/>
      <c r="AH72" s="25"/>
      <c r="AI72" s="25"/>
      <c r="AJ72" s="25"/>
      <c r="AK72" s="4"/>
      <c r="AL72" s="156" t="s">
        <v>115</v>
      </c>
      <c r="AM72" s="157"/>
      <c r="AN72" s="176"/>
      <c r="AO72" s="16" t="s">
        <v>61</v>
      </c>
      <c r="AP72" s="16" t="s">
        <v>44</v>
      </c>
      <c r="AQ72" s="16">
        <v>1</v>
      </c>
      <c r="AR72" s="16">
        <f>AQ72*AQ71</f>
        <v>0.5</v>
      </c>
      <c r="AS72" s="4"/>
      <c r="AT72" s="29"/>
      <c r="AU72" s="29"/>
      <c r="AV72" s="46"/>
      <c r="AW72" s="41" t="s">
        <v>22</v>
      </c>
      <c r="AX72" s="41">
        <v>0</v>
      </c>
      <c r="AY72" s="50"/>
    </row>
    <row r="73" spans="1:51" ht="30">
      <c r="A73" s="166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26"/>
      <c r="N73" s="46"/>
      <c r="O73" s="57" t="s">
        <v>100</v>
      </c>
      <c r="P73" s="56" t="s">
        <v>103</v>
      </c>
      <c r="Q73" s="4"/>
      <c r="R73" s="4"/>
      <c r="S73" s="18"/>
      <c r="T73" s="18"/>
      <c r="U73" s="18"/>
      <c r="V73" s="19"/>
      <c r="W73" s="4"/>
      <c r="X73" s="4"/>
      <c r="Y73" s="176"/>
      <c r="Z73" s="30"/>
      <c r="AA73" s="30"/>
      <c r="AB73" s="30"/>
      <c r="AC73" s="30"/>
      <c r="AD73" s="4"/>
      <c r="AE73" s="29"/>
      <c r="AF73" s="25"/>
      <c r="AG73" s="25"/>
      <c r="AH73" s="25"/>
      <c r="AI73" s="25"/>
      <c r="AJ73" s="25"/>
      <c r="AK73" s="4"/>
      <c r="AL73" s="58" t="s">
        <v>34</v>
      </c>
      <c r="AM73" s="56" t="s">
        <v>87</v>
      </c>
      <c r="AN73" s="176"/>
      <c r="AO73" s="16" t="s">
        <v>62</v>
      </c>
      <c r="AP73" s="16" t="s">
        <v>44</v>
      </c>
      <c r="AQ73" s="16">
        <v>1</v>
      </c>
      <c r="AR73" s="16">
        <f>AQ73*AQ71</f>
        <v>0.5</v>
      </c>
      <c r="AS73" s="4"/>
      <c r="AT73" s="29"/>
      <c r="AU73" s="29"/>
      <c r="AV73" s="46"/>
      <c r="AW73" s="42" t="s">
        <v>23</v>
      </c>
      <c r="AX73" s="42">
        <f>X69+AM69+AU69</f>
        <v>0.16666666666666663</v>
      </c>
      <c r="AY73" s="50"/>
    </row>
    <row r="74" spans="1:51" ht="30">
      <c r="A74" s="166"/>
      <c r="B74" s="185" t="s">
        <v>11</v>
      </c>
      <c r="C74" s="186"/>
      <c r="D74" s="6" t="s">
        <v>12</v>
      </c>
      <c r="E74" s="6">
        <v>1</v>
      </c>
      <c r="F74" s="6">
        <v>2</v>
      </c>
      <c r="G74" s="6">
        <v>3</v>
      </c>
      <c r="H74" s="6">
        <v>4</v>
      </c>
      <c r="I74" s="6">
        <v>5</v>
      </c>
      <c r="J74" s="6">
        <v>6</v>
      </c>
      <c r="K74" s="6">
        <v>7</v>
      </c>
      <c r="L74" s="6">
        <v>9</v>
      </c>
      <c r="M74" s="6">
        <v>10</v>
      </c>
      <c r="N74" s="46"/>
      <c r="O74" s="57" t="s">
        <v>101</v>
      </c>
      <c r="P74" s="56" t="s">
        <v>104</v>
      </c>
      <c r="Q74" s="4"/>
      <c r="R74" s="4"/>
      <c r="S74" s="18"/>
      <c r="T74" s="18"/>
      <c r="U74" s="18"/>
      <c r="V74" s="4"/>
      <c r="W74" s="4"/>
      <c r="X74" s="4"/>
      <c r="Y74" s="176"/>
      <c r="AB74" s="30"/>
      <c r="AC74" s="30"/>
      <c r="AD74" s="4"/>
      <c r="AE74" s="29"/>
      <c r="AF74" s="25"/>
      <c r="AG74" s="25"/>
      <c r="AH74" s="25"/>
      <c r="AI74" s="25"/>
      <c r="AJ74" s="25"/>
      <c r="AK74" s="4"/>
      <c r="AL74" s="83" t="s">
        <v>35</v>
      </c>
      <c r="AM74" s="84" t="s">
        <v>88</v>
      </c>
      <c r="AN74" s="176"/>
      <c r="AO74" s="19"/>
      <c r="AP74" s="19"/>
      <c r="AQ74" s="19"/>
      <c r="AR74" s="19"/>
      <c r="AS74" s="4"/>
      <c r="AT74" s="29"/>
      <c r="AU74" s="29"/>
      <c r="AV74" s="46"/>
      <c r="AW74" s="42" t="s">
        <v>24</v>
      </c>
      <c r="AX74" s="42">
        <f>X70+AM70+AU70</f>
        <v>1.1666666666666665</v>
      </c>
      <c r="AY74" s="50"/>
    </row>
    <row r="75" spans="1:51">
      <c r="A75" s="166"/>
      <c r="B75" s="187"/>
      <c r="C75" s="188"/>
      <c r="D75" s="6" t="s">
        <v>13</v>
      </c>
      <c r="E75" s="35">
        <v>0</v>
      </c>
      <c r="F75" s="35">
        <v>0</v>
      </c>
      <c r="G75" s="35">
        <v>0.57999999999999996</v>
      </c>
      <c r="H75" s="35">
        <v>0.9</v>
      </c>
      <c r="I75" s="35">
        <v>1.1200000000000001</v>
      </c>
      <c r="J75" s="35">
        <v>1.24</v>
      </c>
      <c r="K75" s="35">
        <v>1.32</v>
      </c>
      <c r="L75" s="35">
        <v>1.46</v>
      </c>
      <c r="M75" s="35">
        <v>1.49</v>
      </c>
      <c r="N75" s="46"/>
      <c r="Q75" s="4"/>
      <c r="R75" s="4"/>
      <c r="S75" s="18"/>
      <c r="T75" s="18"/>
      <c r="U75" s="18"/>
      <c r="V75" s="4"/>
      <c r="W75" s="4"/>
      <c r="X75" s="4"/>
      <c r="Y75" s="176"/>
      <c r="AB75" s="30"/>
      <c r="AC75" s="30"/>
      <c r="AD75" s="4"/>
      <c r="AE75" s="29"/>
      <c r="AF75" s="25"/>
      <c r="AG75" s="25"/>
      <c r="AH75" s="25"/>
      <c r="AI75" s="25"/>
      <c r="AJ75" s="25"/>
      <c r="AK75" s="4"/>
      <c r="AL75" s="83" t="s">
        <v>36</v>
      </c>
      <c r="AM75" s="84" t="s">
        <v>89</v>
      </c>
      <c r="AN75" s="176"/>
      <c r="AO75" s="30"/>
      <c r="AP75" s="30"/>
      <c r="AQ75" s="30"/>
      <c r="AR75" s="30"/>
      <c r="AS75" s="4"/>
      <c r="AT75" s="29"/>
      <c r="AU75" s="29"/>
      <c r="AV75" s="46"/>
      <c r="AW75" s="41" t="s">
        <v>25</v>
      </c>
      <c r="AX75" s="41">
        <v>0</v>
      </c>
      <c r="AY75" s="50"/>
    </row>
    <row r="76" spans="1:51">
      <c r="A76" s="166"/>
      <c r="B76" s="189" t="s">
        <v>9</v>
      </c>
      <c r="C76" s="190"/>
      <c r="D76" s="7">
        <v>0.57999999999999996</v>
      </c>
      <c r="E76" s="191"/>
      <c r="F76" s="192"/>
      <c r="G76" s="192"/>
      <c r="H76" s="192"/>
      <c r="I76" s="192"/>
      <c r="J76" s="192"/>
      <c r="K76" s="48"/>
      <c r="L76" s="48"/>
      <c r="M76" s="48"/>
      <c r="N76" s="46"/>
      <c r="Q76" s="4"/>
      <c r="R76" s="4"/>
      <c r="S76" s="18"/>
      <c r="T76" s="18"/>
      <c r="U76" s="18"/>
      <c r="V76" s="4"/>
      <c r="W76" s="4"/>
      <c r="X76" s="4"/>
      <c r="Y76" s="176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83" t="s">
        <v>37</v>
      </c>
      <c r="AM76" s="84" t="s">
        <v>90</v>
      </c>
      <c r="AN76" s="176"/>
      <c r="AO76" s="156" t="s">
        <v>113</v>
      </c>
      <c r="AP76" s="157"/>
      <c r="AQ76" s="4"/>
      <c r="AR76" s="4"/>
      <c r="AS76" s="4"/>
      <c r="AT76" s="4"/>
      <c r="AU76" s="4"/>
      <c r="AV76" s="46"/>
      <c r="AW76" s="4"/>
      <c r="AX76" s="4"/>
      <c r="AY76" s="50"/>
    </row>
    <row r="77" spans="1:51" ht="30">
      <c r="A77" s="166"/>
      <c r="B77" s="52"/>
      <c r="C77" s="52"/>
      <c r="D77" s="52"/>
      <c r="E77" s="52"/>
      <c r="H77" s="52"/>
      <c r="I77" s="52"/>
      <c r="J77" s="52"/>
      <c r="K77" s="52"/>
      <c r="L77" s="52"/>
      <c r="M77" s="47"/>
      <c r="N77" s="46"/>
      <c r="Q77" s="4"/>
      <c r="R77" s="4"/>
      <c r="S77" s="18"/>
      <c r="T77" s="18"/>
      <c r="U77" s="18"/>
      <c r="V77" s="4"/>
      <c r="W77" s="4"/>
      <c r="X77" s="4"/>
      <c r="Y77" s="176"/>
      <c r="Z77" s="4"/>
      <c r="AC77" s="4"/>
      <c r="AD77" s="4"/>
      <c r="AE77" s="4"/>
      <c r="AF77" s="4"/>
      <c r="AG77" s="4"/>
      <c r="AH77" s="4"/>
      <c r="AI77" s="4"/>
      <c r="AJ77" s="4"/>
      <c r="AK77" s="4"/>
      <c r="AL77" s="58" t="s">
        <v>96</v>
      </c>
      <c r="AM77" s="56" t="s">
        <v>91</v>
      </c>
      <c r="AN77" s="176"/>
      <c r="AO77" s="44" t="s">
        <v>29</v>
      </c>
      <c r="AP77" s="44" t="s">
        <v>76</v>
      </c>
      <c r="AQ77" s="4"/>
      <c r="AR77" s="4"/>
      <c r="AS77" s="4"/>
      <c r="AT77" s="4"/>
      <c r="AU77" s="4"/>
      <c r="AV77" s="46"/>
      <c r="AW77" s="4"/>
      <c r="AX77" s="4"/>
      <c r="AY77" s="50"/>
    </row>
    <row r="78" spans="1:51" ht="30">
      <c r="A78" s="166"/>
      <c r="B78" s="161" t="s">
        <v>15</v>
      </c>
      <c r="C78" s="161"/>
      <c r="D78" s="161"/>
      <c r="E78" s="4"/>
      <c r="H78" s="4"/>
      <c r="I78" s="4"/>
      <c r="J78" s="4"/>
      <c r="K78" s="4"/>
      <c r="L78" s="4"/>
      <c r="M78" s="4"/>
      <c r="N78" s="46"/>
      <c r="Q78" s="4"/>
      <c r="R78" s="4"/>
      <c r="S78" s="18"/>
      <c r="T78" s="18"/>
      <c r="U78" s="18"/>
      <c r="V78" s="4"/>
      <c r="W78" s="4"/>
      <c r="X78" s="4"/>
      <c r="Y78" s="176"/>
      <c r="Z78" s="227" t="s">
        <v>182</v>
      </c>
      <c r="AA78" s="228"/>
      <c r="AC78" s="4"/>
      <c r="AD78" s="4"/>
      <c r="AE78" s="4"/>
      <c r="AF78" s="4"/>
      <c r="AG78" s="4"/>
      <c r="AH78" s="4"/>
      <c r="AI78" s="4"/>
      <c r="AJ78" s="4"/>
      <c r="AK78" s="4"/>
      <c r="AL78" s="83" t="s">
        <v>97</v>
      </c>
      <c r="AM78" s="84" t="s">
        <v>92</v>
      </c>
      <c r="AN78" s="176"/>
      <c r="AO78" s="44" t="s">
        <v>30</v>
      </c>
      <c r="AP78" s="44" t="s">
        <v>79</v>
      </c>
      <c r="AQ78" s="4"/>
      <c r="AR78" s="4"/>
      <c r="AS78" s="4"/>
      <c r="AT78" s="4"/>
      <c r="AU78" s="4"/>
      <c r="AV78" s="46"/>
      <c r="AW78" s="4"/>
      <c r="AX78" s="4"/>
      <c r="AY78" s="50"/>
    </row>
    <row r="79" spans="1:51" ht="30">
      <c r="A79" s="166"/>
      <c r="B79" s="5" t="s">
        <v>10</v>
      </c>
      <c r="C79" s="8">
        <f>(C72-3)/3</f>
        <v>0</v>
      </c>
      <c r="D79" s="77">
        <f>C79*100</f>
        <v>0</v>
      </c>
      <c r="E79" s="4"/>
      <c r="H79" s="4"/>
      <c r="I79" s="4"/>
      <c r="J79" s="4"/>
      <c r="K79" s="4"/>
      <c r="L79" s="4"/>
      <c r="M79" s="4"/>
      <c r="N79" s="46"/>
      <c r="Q79" s="4"/>
      <c r="R79" s="4"/>
      <c r="S79" s="18"/>
      <c r="T79" s="18"/>
      <c r="U79" s="18"/>
      <c r="V79" s="4"/>
      <c r="W79" s="4"/>
      <c r="X79" s="4"/>
      <c r="Y79" s="176"/>
      <c r="Z79" s="225" t="s">
        <v>187</v>
      </c>
      <c r="AA79" s="226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83" t="s">
        <v>98</v>
      </c>
      <c r="AM79" s="84" t="s">
        <v>93</v>
      </c>
      <c r="AN79" s="176"/>
      <c r="AO79" s="44" t="s">
        <v>31</v>
      </c>
      <c r="AP79" s="44" t="s">
        <v>82</v>
      </c>
      <c r="AQ79" s="4"/>
      <c r="AR79" s="4"/>
      <c r="AS79" s="4"/>
      <c r="AT79" s="4"/>
      <c r="AU79" s="4"/>
      <c r="AV79" s="46"/>
      <c r="AW79" s="4"/>
      <c r="AX79" s="4"/>
      <c r="AY79" s="50"/>
    </row>
    <row r="80" spans="1:51">
      <c r="A80" s="167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69"/>
      <c r="N80" s="49"/>
      <c r="O80" s="69"/>
      <c r="P80" s="69"/>
      <c r="Q80" s="69"/>
      <c r="R80" s="69"/>
      <c r="S80" s="79"/>
      <c r="T80" s="79"/>
      <c r="U80" s="79"/>
      <c r="V80" s="69"/>
      <c r="W80" s="69"/>
      <c r="X80" s="69"/>
      <c r="Y80" s="177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51"/>
    </row>
    <row r="82" spans="1:51" ht="20">
      <c r="A82" s="165"/>
      <c r="B82" s="168" t="s">
        <v>165</v>
      </c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  <c r="AY82" s="169"/>
    </row>
    <row r="83" spans="1:51" ht="20">
      <c r="A83" s="166"/>
      <c r="B83" s="35" t="s">
        <v>0</v>
      </c>
      <c r="C83" s="35" t="s">
        <v>1</v>
      </c>
      <c r="D83" s="35" t="s">
        <v>2</v>
      </c>
      <c r="E83" s="35" t="s">
        <v>3</v>
      </c>
      <c r="F83" s="170" t="s">
        <v>8</v>
      </c>
      <c r="G83" s="35" t="s">
        <v>0</v>
      </c>
      <c r="H83" s="35" t="s">
        <v>1</v>
      </c>
      <c r="I83" s="35" t="s">
        <v>2</v>
      </c>
      <c r="J83" s="35" t="s">
        <v>3</v>
      </c>
      <c r="K83" s="35" t="s">
        <v>4</v>
      </c>
      <c r="L83" s="10" t="s">
        <v>5</v>
      </c>
      <c r="M83" s="23"/>
      <c r="N83" s="46"/>
      <c r="O83" s="156" t="s">
        <v>114</v>
      </c>
      <c r="P83" s="157"/>
      <c r="Q83" s="3"/>
      <c r="R83" s="171" t="s">
        <v>46</v>
      </c>
      <c r="S83" s="172"/>
      <c r="T83" s="172"/>
      <c r="U83" s="173"/>
      <c r="V83" s="3"/>
      <c r="W83" s="174" t="s">
        <v>52</v>
      </c>
      <c r="X83" s="175"/>
      <c r="Y83" s="176"/>
      <c r="Z83" s="178" t="s">
        <v>48</v>
      </c>
      <c r="AA83" s="179"/>
      <c r="AB83" s="179"/>
      <c r="AC83" s="180"/>
      <c r="AD83" s="3"/>
      <c r="AE83" s="178" t="s">
        <v>54</v>
      </c>
      <c r="AF83" s="179"/>
      <c r="AG83" s="179"/>
      <c r="AH83" s="179"/>
      <c r="AI83" s="179"/>
      <c r="AJ83" s="180"/>
      <c r="AK83" s="3"/>
      <c r="AL83" s="174" t="s">
        <v>55</v>
      </c>
      <c r="AM83" s="175"/>
      <c r="AN83" s="176"/>
      <c r="AO83" s="178" t="s">
        <v>49</v>
      </c>
      <c r="AP83" s="179"/>
      <c r="AQ83" s="179"/>
      <c r="AR83" s="180"/>
      <c r="AS83" s="4"/>
      <c r="AT83" s="174" t="s">
        <v>51</v>
      </c>
      <c r="AU83" s="175"/>
      <c r="AV83" s="36"/>
      <c r="AW83" s="174" t="s">
        <v>27</v>
      </c>
      <c r="AX83" s="175"/>
      <c r="AY83" s="50"/>
    </row>
    <row r="84" spans="1:51" ht="30">
      <c r="A84" s="166"/>
      <c r="B84" s="35" t="s">
        <v>1</v>
      </c>
      <c r="C84" s="2">
        <v>1</v>
      </c>
      <c r="D84" s="37">
        <v>1</v>
      </c>
      <c r="E84" s="37">
        <v>1</v>
      </c>
      <c r="F84" s="170"/>
      <c r="G84" s="35" t="s">
        <v>1</v>
      </c>
      <c r="H84" s="38">
        <f>C84/C87</f>
        <v>0.33333333333333331</v>
      </c>
      <c r="I84" s="37">
        <f>D84/D87</f>
        <v>0.33333333333333331</v>
      </c>
      <c r="J84" s="37">
        <f>E84/E87</f>
        <v>0.33333333333333331</v>
      </c>
      <c r="K84" s="37">
        <f>SUM(H84:J84)</f>
        <v>1</v>
      </c>
      <c r="L84" s="2">
        <f>K84/C89</f>
        <v>0.33333333333333331</v>
      </c>
      <c r="M84" s="24"/>
      <c r="N84" s="46"/>
      <c r="O84" s="58" t="s">
        <v>17</v>
      </c>
      <c r="P84" s="56" t="s">
        <v>78</v>
      </c>
      <c r="Q84" s="18"/>
      <c r="R84" s="17" t="s">
        <v>26</v>
      </c>
      <c r="S84" s="35" t="s">
        <v>1</v>
      </c>
      <c r="T84" s="35" t="s">
        <v>2</v>
      </c>
      <c r="U84" s="35" t="s">
        <v>3</v>
      </c>
      <c r="V84" s="13"/>
      <c r="W84" s="32" t="s">
        <v>26</v>
      </c>
      <c r="X84" s="72" t="s">
        <v>53</v>
      </c>
      <c r="Y84" s="176"/>
      <c r="Z84" s="35" t="s">
        <v>32</v>
      </c>
      <c r="AA84" s="71" t="s">
        <v>47</v>
      </c>
      <c r="AB84" s="178" t="s">
        <v>43</v>
      </c>
      <c r="AC84" s="180"/>
      <c r="AD84" s="4"/>
      <c r="AE84" s="10" t="s">
        <v>26</v>
      </c>
      <c r="AF84" s="35" t="s">
        <v>35</v>
      </c>
      <c r="AG84" s="35" t="s">
        <v>36</v>
      </c>
      <c r="AH84" s="35" t="s">
        <v>37</v>
      </c>
      <c r="AI84" s="35" t="s">
        <v>97</v>
      </c>
      <c r="AJ84" s="35" t="s">
        <v>98</v>
      </c>
      <c r="AK84" s="4"/>
      <c r="AL84" s="10" t="s">
        <v>26</v>
      </c>
      <c r="AM84" s="72" t="s">
        <v>53</v>
      </c>
      <c r="AN84" s="176"/>
      <c r="AO84" s="10" t="s">
        <v>28</v>
      </c>
      <c r="AP84" s="10" t="s">
        <v>47</v>
      </c>
      <c r="AQ84" s="181" t="s">
        <v>43</v>
      </c>
      <c r="AR84" s="182"/>
      <c r="AS84" s="4"/>
      <c r="AT84" s="35" t="s">
        <v>26</v>
      </c>
      <c r="AU84" s="72" t="s">
        <v>53</v>
      </c>
      <c r="AV84" s="36"/>
      <c r="AW84" s="71" t="s">
        <v>26</v>
      </c>
      <c r="AX84" s="71" t="s">
        <v>50</v>
      </c>
      <c r="AY84" s="50"/>
    </row>
    <row r="85" spans="1:51">
      <c r="A85" s="166"/>
      <c r="B85" s="35" t="s">
        <v>2</v>
      </c>
      <c r="C85" s="37">
        <f>1/D84</f>
        <v>1</v>
      </c>
      <c r="D85" s="2">
        <v>1</v>
      </c>
      <c r="E85" s="37">
        <v>1</v>
      </c>
      <c r="F85" s="170"/>
      <c r="G85" s="35" t="s">
        <v>2</v>
      </c>
      <c r="H85" s="37">
        <f>C85/C87</f>
        <v>0.33333333333333331</v>
      </c>
      <c r="I85" s="38">
        <f>D85/D87</f>
        <v>0.33333333333333331</v>
      </c>
      <c r="J85" s="37">
        <f>E85/E87</f>
        <v>0.33333333333333331</v>
      </c>
      <c r="K85" s="37">
        <f>SUM(H85:J85)</f>
        <v>1</v>
      </c>
      <c r="L85" s="2">
        <f>K85/C89</f>
        <v>0.33333333333333331</v>
      </c>
      <c r="M85" s="24"/>
      <c r="N85" s="46"/>
      <c r="O85" s="58" t="s">
        <v>18</v>
      </c>
      <c r="P85" s="56" t="s">
        <v>77</v>
      </c>
      <c r="Q85" s="18"/>
      <c r="R85" s="11" t="s">
        <v>17</v>
      </c>
      <c r="S85" s="9">
        <v>1</v>
      </c>
      <c r="T85" s="9">
        <v>-0.5</v>
      </c>
      <c r="U85" s="9">
        <v>0</v>
      </c>
      <c r="V85" s="3"/>
      <c r="W85" s="11" t="s">
        <v>17</v>
      </c>
      <c r="X85" s="1">
        <f>(S85*L84)+(T85*L85)+(U85*L86)</f>
        <v>0.16666666666666666</v>
      </c>
      <c r="Y85" s="176"/>
      <c r="Z85" s="15" t="s">
        <v>34</v>
      </c>
      <c r="AA85" s="15">
        <v>1</v>
      </c>
      <c r="AB85" s="15">
        <f>1/(1+AA85)</f>
        <v>0.5</v>
      </c>
      <c r="AC85" s="15"/>
      <c r="AD85" s="4"/>
      <c r="AE85" s="11" t="s">
        <v>17</v>
      </c>
      <c r="AF85" s="28">
        <v>1</v>
      </c>
      <c r="AG85" s="28">
        <v>0</v>
      </c>
      <c r="AH85" s="28">
        <v>0</v>
      </c>
      <c r="AI85" s="28">
        <v>0</v>
      </c>
      <c r="AJ85" s="28">
        <v>1</v>
      </c>
      <c r="AK85" s="4"/>
      <c r="AL85" s="11" t="s">
        <v>17</v>
      </c>
      <c r="AM85" s="1">
        <f>(AF85*AC86)+(AG85*AC87)+(AC88*AH85)+(AI85*AC90)+(AC91*AJ85)</f>
        <v>1</v>
      </c>
      <c r="AN85" s="176"/>
      <c r="AO85" s="15" t="s">
        <v>29</v>
      </c>
      <c r="AP85" s="15">
        <v>1</v>
      </c>
      <c r="AQ85" s="15">
        <f>1/(1+AP85)</f>
        <v>0.5</v>
      </c>
      <c r="AR85" s="15"/>
      <c r="AS85" s="4"/>
      <c r="AT85" s="11" t="s">
        <v>17</v>
      </c>
      <c r="AU85" s="1">
        <f>AR86</f>
        <v>0.5</v>
      </c>
      <c r="AV85" s="36"/>
      <c r="AW85" s="40" t="s">
        <v>63</v>
      </c>
      <c r="AX85" s="40">
        <v>0</v>
      </c>
      <c r="AY85" s="50"/>
    </row>
    <row r="86" spans="1:51" ht="30">
      <c r="A86" s="166"/>
      <c r="B86" s="35" t="s">
        <v>3</v>
      </c>
      <c r="C86" s="37">
        <f>1/E84</f>
        <v>1</v>
      </c>
      <c r="D86" s="37">
        <f>1/E85</f>
        <v>1</v>
      </c>
      <c r="E86" s="2">
        <v>1</v>
      </c>
      <c r="F86" s="170"/>
      <c r="G86" s="35" t="s">
        <v>3</v>
      </c>
      <c r="H86" s="37">
        <f>C86/C87</f>
        <v>0.33333333333333331</v>
      </c>
      <c r="I86" s="37">
        <f>D86/D87</f>
        <v>0.33333333333333331</v>
      </c>
      <c r="J86" s="38">
        <f>E86/E87</f>
        <v>0.33333333333333331</v>
      </c>
      <c r="K86" s="37">
        <f>SUM(H86:J86)</f>
        <v>1</v>
      </c>
      <c r="L86" s="2">
        <f>K86/C89</f>
        <v>0.33333333333333331</v>
      </c>
      <c r="M86" s="24"/>
      <c r="N86" s="46"/>
      <c r="O86" s="58" t="s">
        <v>20</v>
      </c>
      <c r="P86" s="56" t="s">
        <v>80</v>
      </c>
      <c r="Q86" s="18"/>
      <c r="R86" s="11" t="s">
        <v>18</v>
      </c>
      <c r="S86" s="9">
        <v>-0.5</v>
      </c>
      <c r="T86" s="9">
        <v>1</v>
      </c>
      <c r="U86" s="9">
        <v>0</v>
      </c>
      <c r="V86" s="19"/>
      <c r="W86" s="11" t="s">
        <v>18</v>
      </c>
      <c r="X86" s="1">
        <f>(S86*L84)+(T86*L85)+(U86*L86)</f>
        <v>0.16666666666666666</v>
      </c>
      <c r="Y86" s="176"/>
      <c r="Z86" s="16" t="s">
        <v>35</v>
      </c>
      <c r="AA86" s="16" t="s">
        <v>44</v>
      </c>
      <c r="AB86" s="16">
        <v>1</v>
      </c>
      <c r="AC86" s="16">
        <f>AB86*AB85</f>
        <v>0.5</v>
      </c>
      <c r="AD86" s="4"/>
      <c r="AE86" s="11" t="s">
        <v>18</v>
      </c>
      <c r="AF86" s="28">
        <v>-1</v>
      </c>
      <c r="AG86" s="28">
        <v>0</v>
      </c>
      <c r="AH86" s="28">
        <v>0</v>
      </c>
      <c r="AI86" s="28">
        <v>0</v>
      </c>
      <c r="AJ86" s="28">
        <v>-1</v>
      </c>
      <c r="AK86" s="4"/>
      <c r="AL86" s="11" t="s">
        <v>18</v>
      </c>
      <c r="AM86" s="1">
        <f>(AF86*AC86)+(AG86*AC87)+(AC88*AH86)+(AI86*AC90)+(AC91*AJ86)</f>
        <v>-1</v>
      </c>
      <c r="AN86" s="176"/>
      <c r="AO86" s="16" t="s">
        <v>45</v>
      </c>
      <c r="AP86" s="16" t="s">
        <v>44</v>
      </c>
      <c r="AQ86" s="16">
        <v>1</v>
      </c>
      <c r="AR86" s="16">
        <f>AQ86*AQ85</f>
        <v>0.5</v>
      </c>
      <c r="AS86" s="4"/>
      <c r="AT86" s="11" t="s">
        <v>18</v>
      </c>
      <c r="AU86" s="1">
        <f>AR87</f>
        <v>0.5</v>
      </c>
      <c r="AV86" s="36"/>
      <c r="AW86" s="40" t="s">
        <v>16</v>
      </c>
      <c r="AX86" s="41">
        <v>0</v>
      </c>
      <c r="AY86" s="50"/>
    </row>
    <row r="87" spans="1:51">
      <c r="A87" s="166"/>
      <c r="B87" s="72" t="s">
        <v>4</v>
      </c>
      <c r="C87" s="39">
        <f>SUM(C84:C86)</f>
        <v>3</v>
      </c>
      <c r="D87" s="39">
        <f>SUM(D84:D86)</f>
        <v>3</v>
      </c>
      <c r="E87" s="39">
        <f>SUM(E84:E86)</f>
        <v>3</v>
      </c>
      <c r="F87" s="170"/>
      <c r="G87" s="72" t="s">
        <v>4</v>
      </c>
      <c r="H87" s="39">
        <f>SUM(H84:H86)</f>
        <v>1</v>
      </c>
      <c r="I87" s="39">
        <f>SUM(I84:I86)</f>
        <v>1</v>
      </c>
      <c r="J87" s="39">
        <f>SUM(J84:J86)</f>
        <v>1</v>
      </c>
      <c r="K87" s="39">
        <f>SUM(K84:K86)</f>
        <v>3</v>
      </c>
      <c r="L87" s="39">
        <f>SUM(L84:L86)</f>
        <v>1</v>
      </c>
      <c r="M87" s="25"/>
      <c r="N87" s="46"/>
      <c r="O87" s="58" t="s">
        <v>21</v>
      </c>
      <c r="P87" s="56" t="s">
        <v>81</v>
      </c>
      <c r="Q87" s="18"/>
      <c r="R87" s="11" t="s">
        <v>20</v>
      </c>
      <c r="S87" s="9">
        <v>0</v>
      </c>
      <c r="T87" s="9">
        <v>0.5</v>
      </c>
      <c r="U87" s="9">
        <v>0</v>
      </c>
      <c r="V87" s="19"/>
      <c r="W87" s="11" t="s">
        <v>20</v>
      </c>
      <c r="X87" s="1">
        <f>(S87*L84)+(T87*L85)+(U87*L86)</f>
        <v>0.16666666666666666</v>
      </c>
      <c r="Y87" s="176"/>
      <c r="Z87" s="16" t="s">
        <v>36</v>
      </c>
      <c r="AA87" s="16" t="s">
        <v>44</v>
      </c>
      <c r="AB87" s="16">
        <v>1</v>
      </c>
      <c r="AC87" s="16">
        <f>AB87*AB85</f>
        <v>0.5</v>
      </c>
      <c r="AD87" s="4"/>
      <c r="AE87" s="11" t="s">
        <v>20</v>
      </c>
      <c r="AF87" s="28">
        <v>0</v>
      </c>
      <c r="AG87" s="28">
        <v>0</v>
      </c>
      <c r="AH87" s="28">
        <v>0</v>
      </c>
      <c r="AI87" s="28">
        <v>0</v>
      </c>
      <c r="AJ87" s="28">
        <v>0</v>
      </c>
      <c r="AK87" s="4"/>
      <c r="AL87" s="11" t="s">
        <v>20</v>
      </c>
      <c r="AM87" s="1">
        <f>(AF87*AC86)+(AG87*AC87)+(AH87*AC88)+(AI87*AC90)+(AJ87*AC91)</f>
        <v>0</v>
      </c>
      <c r="AN87" s="176"/>
      <c r="AO87" s="16" t="s">
        <v>58</v>
      </c>
      <c r="AP87" s="16" t="s">
        <v>44</v>
      </c>
      <c r="AQ87" s="16">
        <v>1</v>
      </c>
      <c r="AR87" s="16">
        <f>AQ87*AQ85</f>
        <v>0.5</v>
      </c>
      <c r="AS87" s="4"/>
      <c r="AT87" s="11" t="s">
        <v>20</v>
      </c>
      <c r="AU87" s="1">
        <f>AR89</f>
        <v>0.5</v>
      </c>
      <c r="AV87" s="36"/>
      <c r="AW87" s="42" t="s">
        <v>17</v>
      </c>
      <c r="AX87" s="42">
        <f>X85+AM85+AU85</f>
        <v>1.6666666666666667</v>
      </c>
      <c r="AY87" s="50"/>
    </row>
    <row r="88" spans="1:51" ht="45">
      <c r="A88" s="166"/>
      <c r="B88" s="54"/>
      <c r="C88" s="54"/>
      <c r="D88" s="54"/>
      <c r="E88" s="54"/>
      <c r="F88" s="54"/>
      <c r="G88" s="54"/>
      <c r="H88" s="54"/>
      <c r="I88" s="54"/>
      <c r="J88" s="54"/>
      <c r="M88" s="47"/>
      <c r="N88" s="46"/>
      <c r="O88" s="58" t="s">
        <v>23</v>
      </c>
      <c r="P88" s="56" t="s">
        <v>83</v>
      </c>
      <c r="Q88" s="4"/>
      <c r="R88" s="11" t="s">
        <v>21</v>
      </c>
      <c r="S88" s="9">
        <v>0</v>
      </c>
      <c r="T88" s="9">
        <v>-0.5</v>
      </c>
      <c r="U88" s="9">
        <v>0</v>
      </c>
      <c r="V88" s="19"/>
      <c r="W88" s="11" t="s">
        <v>21</v>
      </c>
      <c r="X88" s="1">
        <f>(S88*L84)+(T88*L85)+(U88*L86)</f>
        <v>-0.16666666666666666</v>
      </c>
      <c r="Y88" s="176"/>
      <c r="Z88" s="16" t="s">
        <v>37</v>
      </c>
      <c r="AA88" s="16" t="s">
        <v>44</v>
      </c>
      <c r="AB88" s="16">
        <v>1</v>
      </c>
      <c r="AC88" s="16">
        <f>AB88*AB85</f>
        <v>0.5</v>
      </c>
      <c r="AD88" s="4"/>
      <c r="AE88" s="11" t="s">
        <v>21</v>
      </c>
      <c r="AF88" s="28">
        <v>0</v>
      </c>
      <c r="AG88" s="28">
        <v>0</v>
      </c>
      <c r="AH88" s="28">
        <v>0</v>
      </c>
      <c r="AI88" s="28">
        <v>0</v>
      </c>
      <c r="AJ88" s="28">
        <v>0</v>
      </c>
      <c r="AK88" s="4"/>
      <c r="AL88" s="11" t="s">
        <v>21</v>
      </c>
      <c r="AM88" s="1">
        <f>(AF88*AC86)+(AG88*AC87)+(AH88*AC88)+(AI88*AC90)+(AJ88*AC91)</f>
        <v>0</v>
      </c>
      <c r="AN88" s="176"/>
      <c r="AO88" s="15" t="s">
        <v>30</v>
      </c>
      <c r="AP88" s="15">
        <v>1</v>
      </c>
      <c r="AQ88" s="15">
        <f>1/(1+AP88)</f>
        <v>0.5</v>
      </c>
      <c r="AR88" s="15"/>
      <c r="AS88" s="4"/>
      <c r="AT88" s="11" t="s">
        <v>21</v>
      </c>
      <c r="AU88" s="1">
        <f>AR90</f>
        <v>0.5</v>
      </c>
      <c r="AV88" s="36"/>
      <c r="AW88" s="42" t="s">
        <v>18</v>
      </c>
      <c r="AX88" s="42">
        <f>X86+AM86++AU86</f>
        <v>-0.33333333333333337</v>
      </c>
      <c r="AY88" s="50"/>
    </row>
    <row r="89" spans="1:51" ht="30">
      <c r="A89" s="166"/>
      <c r="B89" s="71" t="s">
        <v>6</v>
      </c>
      <c r="C89" s="35">
        <v>3</v>
      </c>
      <c r="D89" s="4"/>
      <c r="E89" s="4"/>
      <c r="F89" s="4"/>
      <c r="G89" s="4"/>
      <c r="H89" s="4"/>
      <c r="I89" s="4"/>
      <c r="J89" s="4"/>
      <c r="M89" s="4"/>
      <c r="N89" s="46"/>
      <c r="O89" s="58" t="s">
        <v>24</v>
      </c>
      <c r="P89" s="56" t="s">
        <v>84</v>
      </c>
      <c r="Q89" s="4"/>
      <c r="R89" s="11" t="s">
        <v>23</v>
      </c>
      <c r="S89" s="9">
        <v>1</v>
      </c>
      <c r="T89" s="9">
        <v>0</v>
      </c>
      <c r="U89" s="9">
        <v>-0.5</v>
      </c>
      <c r="V89" s="19"/>
      <c r="W89" s="11" t="s">
        <v>23</v>
      </c>
      <c r="X89" s="1">
        <f>(S89*L84)+(T89*L85)+(U89*L86)</f>
        <v>0.16666666666666666</v>
      </c>
      <c r="Y89" s="176"/>
      <c r="Z89" s="31" t="s">
        <v>96</v>
      </c>
      <c r="AA89" s="31">
        <v>1</v>
      </c>
      <c r="AB89" s="31">
        <f>1/(1+AA89)</f>
        <v>0.5</v>
      </c>
      <c r="AC89" s="31"/>
      <c r="AD89" s="4"/>
      <c r="AE89" s="11" t="s">
        <v>23</v>
      </c>
      <c r="AF89" s="28">
        <v>1</v>
      </c>
      <c r="AG89" s="28">
        <v>0</v>
      </c>
      <c r="AH89" s="28">
        <v>0</v>
      </c>
      <c r="AI89" s="28">
        <v>0</v>
      </c>
      <c r="AJ89" s="28">
        <v>1</v>
      </c>
      <c r="AK89" s="4"/>
      <c r="AL89" s="11" t="s">
        <v>23</v>
      </c>
      <c r="AM89" s="1">
        <f>(AC86*AF89)+(AG89*AC87)+(AC88*AH89)+(AI89*AC90)+(AC91*AJ89)</f>
        <v>1</v>
      </c>
      <c r="AN89" s="176"/>
      <c r="AO89" s="16" t="s">
        <v>59</v>
      </c>
      <c r="AP89" s="16" t="s">
        <v>44</v>
      </c>
      <c r="AQ89" s="16">
        <v>1</v>
      </c>
      <c r="AR89" s="16">
        <f>AQ89*AQ88</f>
        <v>0.5</v>
      </c>
      <c r="AS89" s="4"/>
      <c r="AT89" s="11" t="s">
        <v>23</v>
      </c>
      <c r="AU89" s="1">
        <f>AR92</f>
        <v>0.5</v>
      </c>
      <c r="AV89" s="36"/>
      <c r="AW89" s="41" t="s">
        <v>19</v>
      </c>
      <c r="AX89" s="41">
        <v>0</v>
      </c>
      <c r="AY89" s="50"/>
    </row>
    <row r="90" spans="1:51">
      <c r="A90" s="166"/>
      <c r="B90" s="53"/>
      <c r="C90" s="53"/>
      <c r="D90" s="53"/>
      <c r="E90" s="53"/>
      <c r="F90" s="53"/>
      <c r="G90" s="53"/>
      <c r="H90" s="53"/>
      <c r="I90" s="53"/>
      <c r="J90" s="53"/>
      <c r="M90" s="26"/>
      <c r="N90" s="46"/>
      <c r="O90" s="4"/>
      <c r="P90" s="4"/>
      <c r="Q90" s="4"/>
      <c r="R90" s="11" t="s">
        <v>24</v>
      </c>
      <c r="S90" s="9">
        <v>-0.5</v>
      </c>
      <c r="T90" s="9">
        <v>0</v>
      </c>
      <c r="U90" s="9">
        <v>1</v>
      </c>
      <c r="V90" s="19"/>
      <c r="W90" s="11" t="s">
        <v>24</v>
      </c>
      <c r="X90" s="1">
        <f>(S90*L84)+(T90*67)+(U90*L86)</f>
        <v>0.16666666666666666</v>
      </c>
      <c r="Y90" s="176"/>
      <c r="Z90" s="16" t="s">
        <v>97</v>
      </c>
      <c r="AA90" s="16" t="s">
        <v>44</v>
      </c>
      <c r="AB90" s="16">
        <v>1</v>
      </c>
      <c r="AC90" s="16">
        <f>AB90*AB89</f>
        <v>0.5</v>
      </c>
      <c r="AD90" s="4"/>
      <c r="AE90" s="11" t="s">
        <v>24</v>
      </c>
      <c r="AF90" s="28">
        <v>-1</v>
      </c>
      <c r="AG90" s="28">
        <v>0</v>
      </c>
      <c r="AH90" s="28">
        <v>0</v>
      </c>
      <c r="AI90" s="28">
        <v>0</v>
      </c>
      <c r="AJ90" s="28">
        <v>-1</v>
      </c>
      <c r="AK90" s="4"/>
      <c r="AL90" s="11" t="s">
        <v>24</v>
      </c>
      <c r="AM90" s="1">
        <f>(AC86*AF90)+(AC87*AG90)+(AC88*AH90)+(AI90*AC90)+(AC91*AJ90)</f>
        <v>-1</v>
      </c>
      <c r="AN90" s="176"/>
      <c r="AO90" s="16" t="s">
        <v>60</v>
      </c>
      <c r="AP90" s="16" t="s">
        <v>44</v>
      </c>
      <c r="AQ90" s="16">
        <v>1</v>
      </c>
      <c r="AR90" s="16">
        <f>AQ90*AQ88</f>
        <v>0.5</v>
      </c>
      <c r="AS90" s="4"/>
      <c r="AT90" s="11" t="s">
        <v>24</v>
      </c>
      <c r="AU90" s="1">
        <f>AR93</f>
        <v>0.5</v>
      </c>
      <c r="AV90" s="36"/>
      <c r="AW90" s="42" t="s">
        <v>20</v>
      </c>
      <c r="AX90" s="42">
        <f>X87+AM87+AU87</f>
        <v>0.66666666666666663</v>
      </c>
      <c r="AY90" s="50"/>
    </row>
    <row r="91" spans="1:51">
      <c r="A91" s="166"/>
      <c r="B91" s="183" t="s">
        <v>14</v>
      </c>
      <c r="C91" s="183"/>
      <c r="D91" s="4"/>
      <c r="E91" s="35" t="s">
        <v>38</v>
      </c>
      <c r="F91" s="35" t="s">
        <v>39</v>
      </c>
      <c r="G91" s="35" t="s">
        <v>40</v>
      </c>
      <c r="H91" s="10" t="s">
        <v>41</v>
      </c>
      <c r="I91" s="10" t="s">
        <v>42</v>
      </c>
      <c r="J91" s="4"/>
      <c r="M91" s="4"/>
      <c r="N91" s="46"/>
      <c r="O91" s="156" t="s">
        <v>112</v>
      </c>
      <c r="P91" s="157"/>
      <c r="Q91" s="4"/>
      <c r="R91" s="33"/>
      <c r="S91" s="25"/>
      <c r="T91" s="25"/>
      <c r="U91" s="25"/>
      <c r="V91" s="30"/>
      <c r="W91" s="29"/>
      <c r="X91" s="29"/>
      <c r="Y91" s="176"/>
      <c r="Z91" s="16" t="s">
        <v>98</v>
      </c>
      <c r="AA91" s="16" t="s">
        <v>44</v>
      </c>
      <c r="AB91" s="16">
        <v>1</v>
      </c>
      <c r="AC91" s="16">
        <f>AB91*AB89</f>
        <v>0.5</v>
      </c>
      <c r="AD91" s="4"/>
      <c r="AE91" s="29"/>
      <c r="AF91" s="25"/>
      <c r="AG91" s="25"/>
      <c r="AH91" s="25"/>
      <c r="AI91" s="25"/>
      <c r="AJ91" s="25"/>
      <c r="AK91" s="4"/>
      <c r="AL91" s="29"/>
      <c r="AM91" s="29"/>
      <c r="AN91" s="176"/>
      <c r="AO91" s="15" t="s">
        <v>31</v>
      </c>
      <c r="AP91" s="15">
        <v>1</v>
      </c>
      <c r="AQ91" s="15">
        <f>1/(1+AP91)</f>
        <v>0.5</v>
      </c>
      <c r="AR91" s="15"/>
      <c r="AS91" s="4"/>
      <c r="AT91" s="29"/>
      <c r="AU91" s="29"/>
      <c r="AV91" s="46"/>
      <c r="AW91" s="42" t="s">
        <v>21</v>
      </c>
      <c r="AX91" s="42">
        <f>X88+AM88+AU88</f>
        <v>0.33333333333333337</v>
      </c>
      <c r="AY91" s="50"/>
    </row>
    <row r="92" spans="1:51" ht="30">
      <c r="A92" s="166"/>
      <c r="B92" s="71" t="s">
        <v>7</v>
      </c>
      <c r="C92" s="76">
        <f>SUM(L84*C87,L85*D87,L86*E87)</f>
        <v>3</v>
      </c>
      <c r="D92" s="4"/>
      <c r="E92" s="35">
        <v>1</v>
      </c>
      <c r="F92" s="35">
        <v>3</v>
      </c>
      <c r="G92" s="35">
        <v>5</v>
      </c>
      <c r="H92" s="35">
        <v>7</v>
      </c>
      <c r="I92" s="35">
        <v>9</v>
      </c>
      <c r="J92" s="4"/>
      <c r="M92" s="4"/>
      <c r="N92" s="46"/>
      <c r="O92" s="57" t="s">
        <v>99</v>
      </c>
      <c r="P92" s="56" t="s">
        <v>102</v>
      </c>
      <c r="Q92" s="4"/>
      <c r="R92" s="33"/>
      <c r="S92" s="25"/>
      <c r="T92" s="25"/>
      <c r="U92" s="25"/>
      <c r="V92" s="30"/>
      <c r="W92" s="29"/>
      <c r="X92" s="29"/>
      <c r="Y92" s="176"/>
      <c r="Z92" s="30"/>
      <c r="AA92" s="30"/>
      <c r="AB92" s="30"/>
      <c r="AC92" s="30"/>
      <c r="AD92" s="4"/>
      <c r="AE92" s="29"/>
      <c r="AF92" s="25"/>
      <c r="AG92" s="25"/>
      <c r="AH92" s="25"/>
      <c r="AI92" s="25"/>
      <c r="AJ92" s="25"/>
      <c r="AK92" s="4"/>
      <c r="AL92" s="156" t="s">
        <v>115</v>
      </c>
      <c r="AM92" s="157"/>
      <c r="AN92" s="176"/>
      <c r="AO92" s="16" t="s">
        <v>61</v>
      </c>
      <c r="AP92" s="16" t="s">
        <v>44</v>
      </c>
      <c r="AQ92" s="16">
        <v>1</v>
      </c>
      <c r="AR92" s="16">
        <f>AQ92*AQ91</f>
        <v>0.5</v>
      </c>
      <c r="AS92" s="4"/>
      <c r="AT92" s="29"/>
      <c r="AU92" s="29"/>
      <c r="AV92" s="46"/>
      <c r="AW92" s="41" t="s">
        <v>22</v>
      </c>
      <c r="AX92" s="41">
        <v>0</v>
      </c>
      <c r="AY92" s="50"/>
    </row>
    <row r="93" spans="1:51" ht="30">
      <c r="A93" s="166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26"/>
      <c r="N93" s="46"/>
      <c r="O93" s="57" t="s">
        <v>100</v>
      </c>
      <c r="P93" s="56" t="s">
        <v>103</v>
      </c>
      <c r="Q93" s="4"/>
      <c r="R93" s="4"/>
      <c r="S93" s="18"/>
      <c r="T93" s="18"/>
      <c r="U93" s="18"/>
      <c r="V93" s="19"/>
      <c r="W93" s="4"/>
      <c r="X93" s="4"/>
      <c r="Y93" s="176"/>
      <c r="Z93" s="30"/>
      <c r="AA93" s="30"/>
      <c r="AB93" s="30"/>
      <c r="AC93" s="30"/>
      <c r="AD93" s="4"/>
      <c r="AE93" s="29"/>
      <c r="AF93" s="25"/>
      <c r="AG93" s="25"/>
      <c r="AH93" s="25"/>
      <c r="AI93" s="25"/>
      <c r="AJ93" s="25"/>
      <c r="AK93" s="4"/>
      <c r="AL93" s="58" t="s">
        <v>34</v>
      </c>
      <c r="AM93" s="56" t="s">
        <v>87</v>
      </c>
      <c r="AN93" s="176"/>
      <c r="AO93" s="16" t="s">
        <v>62</v>
      </c>
      <c r="AP93" s="16" t="s">
        <v>44</v>
      </c>
      <c r="AQ93" s="16">
        <v>1</v>
      </c>
      <c r="AR93" s="16">
        <f>AQ93*AQ91</f>
        <v>0.5</v>
      </c>
      <c r="AS93" s="4"/>
      <c r="AT93" s="29"/>
      <c r="AU93" s="29"/>
      <c r="AV93" s="46"/>
      <c r="AW93" s="42" t="s">
        <v>23</v>
      </c>
      <c r="AX93" s="42">
        <f>X89+AM89+AU89</f>
        <v>1.6666666666666667</v>
      </c>
      <c r="AY93" s="50"/>
    </row>
    <row r="94" spans="1:51" ht="30">
      <c r="A94" s="166"/>
      <c r="B94" s="185" t="s">
        <v>11</v>
      </c>
      <c r="C94" s="186"/>
      <c r="D94" s="6" t="s">
        <v>12</v>
      </c>
      <c r="E94" s="6">
        <v>1</v>
      </c>
      <c r="F94" s="6">
        <v>2</v>
      </c>
      <c r="G94" s="6">
        <v>3</v>
      </c>
      <c r="H94" s="6">
        <v>4</v>
      </c>
      <c r="I94" s="6">
        <v>5</v>
      </c>
      <c r="J94" s="6">
        <v>6</v>
      </c>
      <c r="K94" s="6">
        <v>7</v>
      </c>
      <c r="L94" s="6">
        <v>9</v>
      </c>
      <c r="M94" s="6">
        <v>10</v>
      </c>
      <c r="N94" s="46"/>
      <c r="O94" s="57" t="s">
        <v>101</v>
      </c>
      <c r="P94" s="56" t="s">
        <v>104</v>
      </c>
      <c r="Q94" s="4"/>
      <c r="R94" s="4"/>
      <c r="S94" s="18"/>
      <c r="T94" s="18"/>
      <c r="U94" s="18"/>
      <c r="V94" s="4"/>
      <c r="W94" s="4"/>
      <c r="X94" s="4"/>
      <c r="Y94" s="176"/>
      <c r="AB94" s="30"/>
      <c r="AC94" s="30"/>
      <c r="AD94" s="4"/>
      <c r="AE94" s="29"/>
      <c r="AF94" s="25"/>
      <c r="AG94" s="25"/>
      <c r="AH94" s="25"/>
      <c r="AI94" s="25"/>
      <c r="AJ94" s="25"/>
      <c r="AK94" s="4"/>
      <c r="AL94" s="83" t="s">
        <v>35</v>
      </c>
      <c r="AM94" s="84" t="s">
        <v>88</v>
      </c>
      <c r="AN94" s="176"/>
      <c r="AO94" s="19"/>
      <c r="AP94" s="19"/>
      <c r="AQ94" s="19"/>
      <c r="AR94" s="19"/>
      <c r="AS94" s="4"/>
      <c r="AT94" s="29"/>
      <c r="AU94" s="29"/>
      <c r="AV94" s="46"/>
      <c r="AW94" s="42" t="s">
        <v>24</v>
      </c>
      <c r="AX94" s="42">
        <f>X90+AM90+AU90</f>
        <v>-0.33333333333333337</v>
      </c>
      <c r="AY94" s="50"/>
    </row>
    <row r="95" spans="1:51">
      <c r="A95" s="166"/>
      <c r="B95" s="187"/>
      <c r="C95" s="188"/>
      <c r="D95" s="6" t="s">
        <v>13</v>
      </c>
      <c r="E95" s="35">
        <v>0</v>
      </c>
      <c r="F95" s="35">
        <v>0</v>
      </c>
      <c r="G95" s="35">
        <v>0.57999999999999996</v>
      </c>
      <c r="H95" s="35">
        <v>0.9</v>
      </c>
      <c r="I95" s="35">
        <v>1.1200000000000001</v>
      </c>
      <c r="J95" s="35">
        <v>1.24</v>
      </c>
      <c r="K95" s="35">
        <v>1.32</v>
      </c>
      <c r="L95" s="35">
        <v>1.46</v>
      </c>
      <c r="M95" s="35">
        <v>1.49</v>
      </c>
      <c r="N95" s="46"/>
      <c r="Q95" s="4"/>
      <c r="R95" s="4"/>
      <c r="S95" s="18"/>
      <c r="T95" s="18"/>
      <c r="U95" s="18"/>
      <c r="V95" s="4"/>
      <c r="W95" s="4"/>
      <c r="X95" s="4"/>
      <c r="Y95" s="176"/>
      <c r="AB95" s="30"/>
      <c r="AC95" s="30"/>
      <c r="AD95" s="4"/>
      <c r="AE95" s="29"/>
      <c r="AF95" s="25"/>
      <c r="AG95" s="25"/>
      <c r="AH95" s="25"/>
      <c r="AI95" s="25"/>
      <c r="AJ95" s="25"/>
      <c r="AK95" s="4"/>
      <c r="AL95" s="83" t="s">
        <v>36</v>
      </c>
      <c r="AM95" s="84" t="s">
        <v>89</v>
      </c>
      <c r="AN95" s="176"/>
      <c r="AO95" s="30"/>
      <c r="AP95" s="30"/>
      <c r="AQ95" s="30"/>
      <c r="AR95" s="30"/>
      <c r="AS95" s="4"/>
      <c r="AT95" s="29"/>
      <c r="AU95" s="29"/>
      <c r="AV95" s="46"/>
      <c r="AW95" s="41" t="s">
        <v>25</v>
      </c>
      <c r="AX95" s="41">
        <v>0</v>
      </c>
      <c r="AY95" s="50"/>
    </row>
    <row r="96" spans="1:51">
      <c r="A96" s="166"/>
      <c r="B96" s="189" t="s">
        <v>9</v>
      </c>
      <c r="C96" s="190"/>
      <c r="D96" s="7">
        <v>0.57999999999999996</v>
      </c>
      <c r="E96" s="191"/>
      <c r="F96" s="192"/>
      <c r="G96" s="192"/>
      <c r="H96" s="192"/>
      <c r="I96" s="192"/>
      <c r="J96" s="192"/>
      <c r="K96" s="48"/>
      <c r="L96" s="48"/>
      <c r="M96" s="48"/>
      <c r="N96" s="46"/>
      <c r="Q96" s="4"/>
      <c r="R96" s="4"/>
      <c r="S96" s="18"/>
      <c r="T96" s="18"/>
      <c r="U96" s="18"/>
      <c r="V96" s="4"/>
      <c r="W96" s="4"/>
      <c r="X96" s="4"/>
      <c r="Y96" s="176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83" t="s">
        <v>37</v>
      </c>
      <c r="AM96" s="84" t="s">
        <v>90</v>
      </c>
      <c r="AN96" s="176"/>
      <c r="AO96" s="156" t="s">
        <v>113</v>
      </c>
      <c r="AP96" s="157"/>
      <c r="AQ96" s="4"/>
      <c r="AR96" s="4"/>
      <c r="AS96" s="4"/>
      <c r="AT96" s="4"/>
      <c r="AU96" s="4"/>
      <c r="AV96" s="46"/>
      <c r="AW96" s="4"/>
      <c r="AX96" s="4"/>
      <c r="AY96" s="50"/>
    </row>
    <row r="97" spans="1:51" ht="30">
      <c r="A97" s="166"/>
      <c r="B97" s="52"/>
      <c r="C97" s="52"/>
      <c r="D97" s="52"/>
      <c r="E97" s="52"/>
      <c r="H97" s="52"/>
      <c r="I97" s="52"/>
      <c r="J97" s="52"/>
      <c r="K97" s="52"/>
      <c r="L97" s="52"/>
      <c r="M97" s="47"/>
      <c r="N97" s="46"/>
      <c r="Q97" s="4"/>
      <c r="R97" s="4"/>
      <c r="S97" s="18"/>
      <c r="T97" s="18"/>
      <c r="U97" s="18"/>
      <c r="V97" s="4"/>
      <c r="W97" s="4"/>
      <c r="X97" s="4"/>
      <c r="Y97" s="176"/>
      <c r="Z97" s="4"/>
      <c r="AC97" s="4"/>
      <c r="AD97" s="4"/>
      <c r="AE97" s="4"/>
      <c r="AF97" s="4"/>
      <c r="AG97" s="4"/>
      <c r="AH97" s="4"/>
      <c r="AI97" s="4"/>
      <c r="AJ97" s="4"/>
      <c r="AK97" s="4"/>
      <c r="AL97" s="58" t="s">
        <v>96</v>
      </c>
      <c r="AM97" s="56" t="s">
        <v>91</v>
      </c>
      <c r="AN97" s="176"/>
      <c r="AO97" s="44" t="s">
        <v>29</v>
      </c>
      <c r="AP97" s="44" t="s">
        <v>76</v>
      </c>
      <c r="AQ97" s="4"/>
      <c r="AR97" s="4"/>
      <c r="AS97" s="4"/>
      <c r="AT97" s="4"/>
      <c r="AU97" s="4"/>
      <c r="AV97" s="46"/>
      <c r="AW97" s="4"/>
      <c r="AX97" s="4"/>
      <c r="AY97" s="50"/>
    </row>
    <row r="98" spans="1:51" ht="30">
      <c r="A98" s="166"/>
      <c r="B98" s="161" t="s">
        <v>15</v>
      </c>
      <c r="C98" s="161"/>
      <c r="D98" s="161"/>
      <c r="E98" s="4"/>
      <c r="H98" s="4"/>
      <c r="I98" s="4"/>
      <c r="J98" s="4"/>
      <c r="K98" s="4"/>
      <c r="L98" s="4"/>
      <c r="M98" s="4"/>
      <c r="N98" s="46"/>
      <c r="Q98" s="4"/>
      <c r="R98" s="4"/>
      <c r="S98" s="18"/>
      <c r="T98" s="18"/>
      <c r="U98" s="18"/>
      <c r="V98" s="4"/>
      <c r="W98" s="4"/>
      <c r="X98" s="4"/>
      <c r="Y98" s="176"/>
      <c r="Z98" s="227" t="s">
        <v>182</v>
      </c>
      <c r="AA98" s="228"/>
      <c r="AC98" s="4"/>
      <c r="AD98" s="4"/>
      <c r="AE98" s="4"/>
      <c r="AF98" s="4"/>
      <c r="AG98" s="4"/>
      <c r="AH98" s="4"/>
      <c r="AI98" s="4"/>
      <c r="AJ98" s="4"/>
      <c r="AK98" s="4"/>
      <c r="AL98" s="83" t="s">
        <v>97</v>
      </c>
      <c r="AM98" s="84" t="s">
        <v>92</v>
      </c>
      <c r="AN98" s="176"/>
      <c r="AO98" s="44" t="s">
        <v>30</v>
      </c>
      <c r="AP98" s="44" t="s">
        <v>79</v>
      </c>
      <c r="AQ98" s="4"/>
      <c r="AR98" s="4"/>
      <c r="AS98" s="4"/>
      <c r="AT98" s="4"/>
      <c r="AU98" s="4"/>
      <c r="AV98" s="46"/>
      <c r="AW98" s="4"/>
      <c r="AX98" s="4"/>
      <c r="AY98" s="50"/>
    </row>
    <row r="99" spans="1:51" ht="30">
      <c r="A99" s="166"/>
      <c r="B99" s="5" t="s">
        <v>10</v>
      </c>
      <c r="C99" s="8">
        <f>(C92-3)/3</f>
        <v>0</v>
      </c>
      <c r="D99" s="77">
        <f>C99*100</f>
        <v>0</v>
      </c>
      <c r="E99" s="4"/>
      <c r="H99" s="4"/>
      <c r="I99" s="4"/>
      <c r="J99" s="4"/>
      <c r="K99" s="4"/>
      <c r="L99" s="4"/>
      <c r="M99" s="4"/>
      <c r="N99" s="46"/>
      <c r="Q99" s="4"/>
      <c r="R99" s="4"/>
      <c r="S99" s="18"/>
      <c r="T99" s="18"/>
      <c r="U99" s="18"/>
      <c r="V99" s="4"/>
      <c r="W99" s="4"/>
      <c r="X99" s="4"/>
      <c r="Y99" s="176"/>
      <c r="Z99" s="225" t="s">
        <v>188</v>
      </c>
      <c r="AA99" s="226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83" t="s">
        <v>98</v>
      </c>
      <c r="AM99" s="84" t="s">
        <v>93</v>
      </c>
      <c r="AN99" s="176"/>
      <c r="AO99" s="44" t="s">
        <v>31</v>
      </c>
      <c r="AP99" s="44" t="s">
        <v>82</v>
      </c>
      <c r="AQ99" s="4"/>
      <c r="AR99" s="4"/>
      <c r="AS99" s="4"/>
      <c r="AT99" s="4"/>
      <c r="AU99" s="4"/>
      <c r="AV99" s="46"/>
      <c r="AW99" s="4"/>
      <c r="AX99" s="4"/>
      <c r="AY99" s="50"/>
    </row>
    <row r="100" spans="1:51">
      <c r="A100" s="167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69"/>
      <c r="N100" s="49"/>
      <c r="O100" s="69"/>
      <c r="P100" s="69"/>
      <c r="Q100" s="69"/>
      <c r="R100" s="69"/>
      <c r="S100" s="79"/>
      <c r="T100" s="79"/>
      <c r="U100" s="79"/>
      <c r="V100" s="69"/>
      <c r="W100" s="69"/>
      <c r="X100" s="69"/>
      <c r="Y100" s="177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51"/>
    </row>
    <row r="102" spans="1:51" ht="20">
      <c r="A102" s="165"/>
      <c r="B102" s="168" t="s">
        <v>170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9"/>
    </row>
    <row r="103" spans="1:51" ht="39" customHeight="1">
      <c r="A103" s="166"/>
      <c r="B103" s="35" t="s">
        <v>0</v>
      </c>
      <c r="C103" s="35" t="s">
        <v>1</v>
      </c>
      <c r="D103" s="35" t="s">
        <v>2</v>
      </c>
      <c r="E103" s="35" t="s">
        <v>3</v>
      </c>
      <c r="F103" s="170" t="s">
        <v>8</v>
      </c>
      <c r="G103" s="35" t="s">
        <v>0</v>
      </c>
      <c r="H103" s="35" t="s">
        <v>1</v>
      </c>
      <c r="I103" s="35" t="s">
        <v>2</v>
      </c>
      <c r="J103" s="35" t="s">
        <v>3</v>
      </c>
      <c r="K103" s="35" t="s">
        <v>4</v>
      </c>
      <c r="L103" s="10" t="s">
        <v>5</v>
      </c>
      <c r="M103" s="23"/>
      <c r="N103" s="46"/>
      <c r="O103" s="156" t="s">
        <v>114</v>
      </c>
      <c r="P103" s="157"/>
      <c r="Q103" s="3"/>
      <c r="R103" s="171" t="s">
        <v>46</v>
      </c>
      <c r="S103" s="172"/>
      <c r="T103" s="172"/>
      <c r="U103" s="173"/>
      <c r="V103" s="3"/>
      <c r="W103" s="174" t="s">
        <v>52</v>
      </c>
      <c r="X103" s="175"/>
      <c r="Y103" s="176"/>
      <c r="Z103" s="178" t="s">
        <v>48</v>
      </c>
      <c r="AA103" s="179"/>
      <c r="AB103" s="179"/>
      <c r="AC103" s="180"/>
      <c r="AD103" s="3"/>
      <c r="AE103" s="178" t="s">
        <v>54</v>
      </c>
      <c r="AF103" s="179"/>
      <c r="AG103" s="179"/>
      <c r="AH103" s="179"/>
      <c r="AI103" s="179"/>
      <c r="AJ103" s="180"/>
      <c r="AK103" s="3"/>
      <c r="AL103" s="174" t="s">
        <v>55</v>
      </c>
      <c r="AM103" s="175"/>
      <c r="AN103" s="176"/>
      <c r="AO103" s="178" t="s">
        <v>49</v>
      </c>
      <c r="AP103" s="179"/>
      <c r="AQ103" s="179"/>
      <c r="AR103" s="180"/>
      <c r="AS103" s="4"/>
      <c r="AT103" s="174" t="s">
        <v>51</v>
      </c>
      <c r="AU103" s="175"/>
      <c r="AV103" s="36"/>
      <c r="AW103" s="174" t="s">
        <v>27</v>
      </c>
      <c r="AX103" s="175"/>
      <c r="AY103" s="50"/>
    </row>
    <row r="104" spans="1:51" ht="30">
      <c r="A104" s="166"/>
      <c r="B104" s="35" t="s">
        <v>1</v>
      </c>
      <c r="C104" s="2">
        <v>1</v>
      </c>
      <c r="D104" s="37">
        <v>1</v>
      </c>
      <c r="E104" s="37">
        <v>1</v>
      </c>
      <c r="F104" s="170"/>
      <c r="G104" s="35" t="s">
        <v>1</v>
      </c>
      <c r="H104" s="38">
        <f>C104/C107</f>
        <v>0.33333333333333331</v>
      </c>
      <c r="I104" s="37">
        <f>D104/D107</f>
        <v>0.33333333333333331</v>
      </c>
      <c r="J104" s="37">
        <f>E104/E107</f>
        <v>0.33333333333333331</v>
      </c>
      <c r="K104" s="37">
        <f>SUM(H104:J104)</f>
        <v>1</v>
      </c>
      <c r="L104" s="2">
        <f>K104/C109</f>
        <v>0.33333333333333331</v>
      </c>
      <c r="M104" s="24"/>
      <c r="N104" s="46"/>
      <c r="O104" s="58" t="s">
        <v>17</v>
      </c>
      <c r="P104" s="56" t="s">
        <v>78</v>
      </c>
      <c r="Q104" s="18"/>
      <c r="R104" s="17" t="s">
        <v>26</v>
      </c>
      <c r="S104" s="35" t="s">
        <v>1</v>
      </c>
      <c r="T104" s="35" t="s">
        <v>2</v>
      </c>
      <c r="U104" s="35" t="s">
        <v>3</v>
      </c>
      <c r="V104" s="13"/>
      <c r="W104" s="32" t="s">
        <v>26</v>
      </c>
      <c r="X104" s="72" t="s">
        <v>53</v>
      </c>
      <c r="Y104" s="176"/>
      <c r="Z104" s="35" t="s">
        <v>32</v>
      </c>
      <c r="AA104" s="71" t="s">
        <v>47</v>
      </c>
      <c r="AB104" s="178" t="s">
        <v>43</v>
      </c>
      <c r="AC104" s="180"/>
      <c r="AD104" s="4"/>
      <c r="AE104" s="10" t="s">
        <v>26</v>
      </c>
      <c r="AF104" s="35" t="s">
        <v>35</v>
      </c>
      <c r="AG104" s="35" t="s">
        <v>36</v>
      </c>
      <c r="AH104" s="35" t="s">
        <v>37</v>
      </c>
      <c r="AI104" s="35" t="s">
        <v>97</v>
      </c>
      <c r="AJ104" s="35" t="s">
        <v>98</v>
      </c>
      <c r="AK104" s="4"/>
      <c r="AL104" s="10" t="s">
        <v>26</v>
      </c>
      <c r="AM104" s="72" t="s">
        <v>53</v>
      </c>
      <c r="AN104" s="176"/>
      <c r="AO104" s="10" t="s">
        <v>28</v>
      </c>
      <c r="AP104" s="10" t="s">
        <v>47</v>
      </c>
      <c r="AQ104" s="181" t="s">
        <v>43</v>
      </c>
      <c r="AR104" s="182"/>
      <c r="AS104" s="4"/>
      <c r="AT104" s="35" t="s">
        <v>26</v>
      </c>
      <c r="AU104" s="72" t="s">
        <v>53</v>
      </c>
      <c r="AV104" s="36"/>
      <c r="AW104" s="71" t="s">
        <v>26</v>
      </c>
      <c r="AX104" s="71" t="s">
        <v>50</v>
      </c>
      <c r="AY104" s="50"/>
    </row>
    <row r="105" spans="1:51">
      <c r="A105" s="166"/>
      <c r="B105" s="35" t="s">
        <v>2</v>
      </c>
      <c r="C105" s="37">
        <f>1/D104</f>
        <v>1</v>
      </c>
      <c r="D105" s="2">
        <v>1</v>
      </c>
      <c r="E105" s="37">
        <v>1</v>
      </c>
      <c r="F105" s="170"/>
      <c r="G105" s="35" t="s">
        <v>2</v>
      </c>
      <c r="H105" s="37">
        <f>C105/C107</f>
        <v>0.33333333333333331</v>
      </c>
      <c r="I105" s="38">
        <f>D105/D107</f>
        <v>0.33333333333333331</v>
      </c>
      <c r="J105" s="37">
        <f>E105/E107</f>
        <v>0.33333333333333331</v>
      </c>
      <c r="K105" s="37">
        <f>SUM(H105:J105)</f>
        <v>1</v>
      </c>
      <c r="L105" s="2">
        <f>K105/C109</f>
        <v>0.33333333333333331</v>
      </c>
      <c r="M105" s="24"/>
      <c r="N105" s="46"/>
      <c r="O105" s="58" t="s">
        <v>18</v>
      </c>
      <c r="P105" s="56" t="s">
        <v>77</v>
      </c>
      <c r="Q105" s="18"/>
      <c r="R105" s="11" t="s">
        <v>17</v>
      </c>
      <c r="S105" s="9">
        <v>1</v>
      </c>
      <c r="T105" s="9">
        <v>-0.5</v>
      </c>
      <c r="U105" s="9">
        <v>0</v>
      </c>
      <c r="V105" s="3"/>
      <c r="W105" s="11" t="s">
        <v>17</v>
      </c>
      <c r="X105" s="1">
        <f>(S105*L104)+(T105*L105)+(U105*L106)</f>
        <v>0.16666666666666666</v>
      </c>
      <c r="Y105" s="176"/>
      <c r="Z105" s="15" t="s">
        <v>34</v>
      </c>
      <c r="AA105" s="15">
        <v>1</v>
      </c>
      <c r="AB105" s="15">
        <f>1/(1+AA105)</f>
        <v>0.5</v>
      </c>
      <c r="AC105" s="15"/>
      <c r="AD105" s="4"/>
      <c r="AE105" s="11" t="s">
        <v>17</v>
      </c>
      <c r="AF105" s="28">
        <v>1</v>
      </c>
      <c r="AG105" s="28">
        <v>0</v>
      </c>
      <c r="AH105" s="28">
        <v>0</v>
      </c>
      <c r="AI105" s="28">
        <v>0</v>
      </c>
      <c r="AJ105" s="28">
        <v>0</v>
      </c>
      <c r="AK105" s="4"/>
      <c r="AL105" s="11" t="s">
        <v>17</v>
      </c>
      <c r="AM105" s="1">
        <f>(AF105*AC106)+(AG105*AC107)+(AC108*AH105)+(AI105*AC110)+(AC111*AJ105)</f>
        <v>0.5</v>
      </c>
      <c r="AN105" s="176"/>
      <c r="AO105" s="15" t="s">
        <v>29</v>
      </c>
      <c r="AP105" s="15">
        <v>1</v>
      </c>
      <c r="AQ105" s="15">
        <f>1/(1+AP105)</f>
        <v>0.5</v>
      </c>
      <c r="AR105" s="15"/>
      <c r="AS105" s="4"/>
      <c r="AT105" s="11" t="s">
        <v>17</v>
      </c>
      <c r="AU105" s="1">
        <f>AR106</f>
        <v>0.5</v>
      </c>
      <c r="AV105" s="36"/>
      <c r="AW105" s="40" t="s">
        <v>63</v>
      </c>
      <c r="AX105" s="40">
        <v>0</v>
      </c>
      <c r="AY105" s="50"/>
    </row>
    <row r="106" spans="1:51" ht="30">
      <c r="A106" s="166"/>
      <c r="B106" s="35" t="s">
        <v>3</v>
      </c>
      <c r="C106" s="37">
        <f>1/E104</f>
        <v>1</v>
      </c>
      <c r="D106" s="37">
        <f>1/E105</f>
        <v>1</v>
      </c>
      <c r="E106" s="2">
        <v>1</v>
      </c>
      <c r="F106" s="170"/>
      <c r="G106" s="35" t="s">
        <v>3</v>
      </c>
      <c r="H106" s="37">
        <f>C106/C107</f>
        <v>0.33333333333333331</v>
      </c>
      <c r="I106" s="37">
        <f>D106/D107</f>
        <v>0.33333333333333331</v>
      </c>
      <c r="J106" s="38">
        <f>E106/E107</f>
        <v>0.33333333333333331</v>
      </c>
      <c r="K106" s="37">
        <f>SUM(H106:J106)</f>
        <v>1</v>
      </c>
      <c r="L106" s="2">
        <f>K106/C109</f>
        <v>0.33333333333333331</v>
      </c>
      <c r="M106" s="24"/>
      <c r="N106" s="46"/>
      <c r="O106" s="58" t="s">
        <v>20</v>
      </c>
      <c r="P106" s="56" t="s">
        <v>80</v>
      </c>
      <c r="Q106" s="18"/>
      <c r="R106" s="11" t="s">
        <v>18</v>
      </c>
      <c r="S106" s="9">
        <v>-0.5</v>
      </c>
      <c r="T106" s="9">
        <v>1</v>
      </c>
      <c r="U106" s="9">
        <v>0</v>
      </c>
      <c r="V106" s="19"/>
      <c r="W106" s="11" t="s">
        <v>18</v>
      </c>
      <c r="X106" s="1">
        <f>(S106*L104)+(T106*L105)+(U106*L106)</f>
        <v>0.16666666666666666</v>
      </c>
      <c r="Y106" s="176"/>
      <c r="Z106" s="16" t="s">
        <v>35</v>
      </c>
      <c r="AA106" s="16" t="s">
        <v>44</v>
      </c>
      <c r="AB106" s="16">
        <v>1</v>
      </c>
      <c r="AC106" s="16">
        <f>AB106*AB105</f>
        <v>0.5</v>
      </c>
      <c r="AD106" s="4"/>
      <c r="AE106" s="11" t="s">
        <v>18</v>
      </c>
      <c r="AF106" s="28">
        <v>-1</v>
      </c>
      <c r="AG106" s="28">
        <v>0</v>
      </c>
      <c r="AH106" s="28">
        <v>0</v>
      </c>
      <c r="AI106" s="28">
        <v>0</v>
      </c>
      <c r="AJ106" s="28">
        <v>0</v>
      </c>
      <c r="AK106" s="4"/>
      <c r="AL106" s="11" t="s">
        <v>18</v>
      </c>
      <c r="AM106" s="1">
        <f>(AF106*AC106)+(AG106*AC107)+(AC108*AH106)+(AI106*AC110)+(AC111*AJ106)</f>
        <v>-0.5</v>
      </c>
      <c r="AN106" s="176"/>
      <c r="AO106" s="16" t="s">
        <v>45</v>
      </c>
      <c r="AP106" s="16" t="s">
        <v>44</v>
      </c>
      <c r="AQ106" s="16">
        <v>1</v>
      </c>
      <c r="AR106" s="16">
        <f>AQ106*AQ105</f>
        <v>0.5</v>
      </c>
      <c r="AS106" s="4"/>
      <c r="AT106" s="11" t="s">
        <v>18</v>
      </c>
      <c r="AU106" s="1">
        <f>AR107</f>
        <v>0.5</v>
      </c>
      <c r="AV106" s="36"/>
      <c r="AW106" s="40" t="s">
        <v>16</v>
      </c>
      <c r="AX106" s="41">
        <v>0</v>
      </c>
      <c r="AY106" s="50"/>
    </row>
    <row r="107" spans="1:51">
      <c r="A107" s="166"/>
      <c r="B107" s="72" t="s">
        <v>4</v>
      </c>
      <c r="C107" s="39">
        <f>SUM(C104:C106)</f>
        <v>3</v>
      </c>
      <c r="D107" s="39">
        <f>SUM(D104:D106)</f>
        <v>3</v>
      </c>
      <c r="E107" s="39">
        <f>SUM(E104:E106)</f>
        <v>3</v>
      </c>
      <c r="F107" s="170"/>
      <c r="G107" s="72" t="s">
        <v>4</v>
      </c>
      <c r="H107" s="39">
        <f>SUM(H104:H106)</f>
        <v>1</v>
      </c>
      <c r="I107" s="39">
        <f>SUM(I104:I106)</f>
        <v>1</v>
      </c>
      <c r="J107" s="39">
        <f>SUM(J104:J106)</f>
        <v>1</v>
      </c>
      <c r="K107" s="39">
        <f>SUM(K104:K106)</f>
        <v>3</v>
      </c>
      <c r="L107" s="39">
        <f>SUM(L104:L106)</f>
        <v>1</v>
      </c>
      <c r="M107" s="25"/>
      <c r="N107" s="46"/>
      <c r="O107" s="58" t="s">
        <v>21</v>
      </c>
      <c r="P107" s="56" t="s">
        <v>81</v>
      </c>
      <c r="Q107" s="18"/>
      <c r="R107" s="11" t="s">
        <v>20</v>
      </c>
      <c r="S107" s="9">
        <v>0</v>
      </c>
      <c r="T107" s="9">
        <v>0.5</v>
      </c>
      <c r="U107" s="9">
        <v>0</v>
      </c>
      <c r="V107" s="19"/>
      <c r="W107" s="11" t="s">
        <v>20</v>
      </c>
      <c r="X107" s="1">
        <f>(S107*L104)+(T107*L105)+(U107*L106)</f>
        <v>0.16666666666666666</v>
      </c>
      <c r="Y107" s="176"/>
      <c r="Z107" s="16" t="s">
        <v>36</v>
      </c>
      <c r="AA107" s="16" t="s">
        <v>44</v>
      </c>
      <c r="AB107" s="16">
        <v>1</v>
      </c>
      <c r="AC107" s="16">
        <f>AB107*AB105</f>
        <v>0.5</v>
      </c>
      <c r="AD107" s="4"/>
      <c r="AE107" s="11" t="s">
        <v>20</v>
      </c>
      <c r="AF107" s="28">
        <v>0</v>
      </c>
      <c r="AG107" s="28">
        <v>0</v>
      </c>
      <c r="AH107" s="28">
        <v>0</v>
      </c>
      <c r="AI107" s="28">
        <v>0</v>
      </c>
      <c r="AJ107" s="28">
        <v>0</v>
      </c>
      <c r="AK107" s="4"/>
      <c r="AL107" s="11" t="s">
        <v>20</v>
      </c>
      <c r="AM107" s="1">
        <f>(AF107*AC106)+(AG107*AC107)+(AH107*AC108)+(AI107*AC110)+(AJ107*AC111)</f>
        <v>0</v>
      </c>
      <c r="AN107" s="176"/>
      <c r="AO107" s="16" t="s">
        <v>58</v>
      </c>
      <c r="AP107" s="16" t="s">
        <v>44</v>
      </c>
      <c r="AQ107" s="16">
        <v>1</v>
      </c>
      <c r="AR107" s="16">
        <f>AQ107*AQ105</f>
        <v>0.5</v>
      </c>
      <c r="AS107" s="4"/>
      <c r="AT107" s="11" t="s">
        <v>20</v>
      </c>
      <c r="AU107" s="1">
        <f>AR109</f>
        <v>0.5</v>
      </c>
      <c r="AV107" s="36"/>
      <c r="AW107" s="42" t="s">
        <v>17</v>
      </c>
      <c r="AX107" s="42">
        <f>X105+AM105+AU105</f>
        <v>1.1666666666666665</v>
      </c>
      <c r="AY107" s="50"/>
    </row>
    <row r="108" spans="1:51" ht="45">
      <c r="A108" s="166"/>
      <c r="B108" s="54"/>
      <c r="C108" s="54"/>
      <c r="D108" s="54"/>
      <c r="E108" s="54"/>
      <c r="F108" s="54"/>
      <c r="G108" s="54"/>
      <c r="H108" s="54"/>
      <c r="I108" s="54"/>
      <c r="J108" s="54"/>
      <c r="M108" s="47"/>
      <c r="N108" s="46"/>
      <c r="O108" s="58" t="s">
        <v>23</v>
      </c>
      <c r="P108" s="56" t="s">
        <v>83</v>
      </c>
      <c r="Q108" s="4"/>
      <c r="R108" s="11" t="s">
        <v>21</v>
      </c>
      <c r="S108" s="9">
        <v>0</v>
      </c>
      <c r="T108" s="9">
        <v>-0.5</v>
      </c>
      <c r="U108" s="9">
        <v>0</v>
      </c>
      <c r="V108" s="19"/>
      <c r="W108" s="11" t="s">
        <v>21</v>
      </c>
      <c r="X108" s="1">
        <f>(S108*L104)+(T108*L105)+(U108*L106)</f>
        <v>-0.16666666666666666</v>
      </c>
      <c r="Y108" s="176"/>
      <c r="Z108" s="16" t="s">
        <v>37</v>
      </c>
      <c r="AA108" s="16" t="s">
        <v>44</v>
      </c>
      <c r="AB108" s="16">
        <v>1</v>
      </c>
      <c r="AC108" s="16">
        <f>AB108*AB105</f>
        <v>0.5</v>
      </c>
      <c r="AD108" s="4"/>
      <c r="AE108" s="11" t="s">
        <v>21</v>
      </c>
      <c r="AF108" s="28">
        <v>0</v>
      </c>
      <c r="AG108" s="28">
        <v>0</v>
      </c>
      <c r="AH108" s="28">
        <v>0</v>
      </c>
      <c r="AI108" s="28">
        <v>0</v>
      </c>
      <c r="AJ108" s="28">
        <v>0</v>
      </c>
      <c r="AK108" s="4"/>
      <c r="AL108" s="11" t="s">
        <v>21</v>
      </c>
      <c r="AM108" s="1">
        <f>(AF108*AC106)+(AG108*AC107)+(AH108*AC108)+(AI108*AC110)+(AJ108*AC111)</f>
        <v>0</v>
      </c>
      <c r="AN108" s="176"/>
      <c r="AO108" s="15" t="s">
        <v>30</v>
      </c>
      <c r="AP108" s="15">
        <v>1</v>
      </c>
      <c r="AQ108" s="15">
        <f>1/(1+AP108)</f>
        <v>0.5</v>
      </c>
      <c r="AR108" s="15"/>
      <c r="AS108" s="4"/>
      <c r="AT108" s="11" t="s">
        <v>21</v>
      </c>
      <c r="AU108" s="1">
        <f>AR110</f>
        <v>0.5</v>
      </c>
      <c r="AV108" s="36"/>
      <c r="AW108" s="42" t="s">
        <v>18</v>
      </c>
      <c r="AX108" s="42">
        <f>X106+AM106++AU106</f>
        <v>0.16666666666666663</v>
      </c>
      <c r="AY108" s="50"/>
    </row>
    <row r="109" spans="1:51" ht="30">
      <c r="A109" s="166"/>
      <c r="B109" s="71" t="s">
        <v>6</v>
      </c>
      <c r="C109" s="35">
        <v>3</v>
      </c>
      <c r="D109" s="4"/>
      <c r="E109" s="4"/>
      <c r="F109" s="4"/>
      <c r="G109" s="4"/>
      <c r="H109" s="4"/>
      <c r="I109" s="4"/>
      <c r="J109" s="4"/>
      <c r="M109" s="4"/>
      <c r="N109" s="46"/>
      <c r="O109" s="58" t="s">
        <v>24</v>
      </c>
      <c r="P109" s="56" t="s">
        <v>84</v>
      </c>
      <c r="Q109" s="4"/>
      <c r="R109" s="11" t="s">
        <v>23</v>
      </c>
      <c r="S109" s="9">
        <v>1</v>
      </c>
      <c r="T109" s="9">
        <v>0</v>
      </c>
      <c r="U109" s="9">
        <v>-0.5</v>
      </c>
      <c r="V109" s="19"/>
      <c r="W109" s="11" t="s">
        <v>23</v>
      </c>
      <c r="X109" s="1">
        <f>(S109*L104)+(T109*L105)+(U109*L106)</f>
        <v>0.16666666666666666</v>
      </c>
      <c r="Y109" s="176"/>
      <c r="Z109" s="31" t="s">
        <v>96</v>
      </c>
      <c r="AA109" s="31">
        <v>1</v>
      </c>
      <c r="AB109" s="31">
        <f>1/(1+AA109)</f>
        <v>0.5</v>
      </c>
      <c r="AC109" s="31"/>
      <c r="AD109" s="4"/>
      <c r="AE109" s="11" t="s">
        <v>23</v>
      </c>
      <c r="AF109" s="28">
        <v>1</v>
      </c>
      <c r="AG109" s="28">
        <v>0</v>
      </c>
      <c r="AH109" s="28">
        <v>0</v>
      </c>
      <c r="AI109" s="28">
        <v>0</v>
      </c>
      <c r="AJ109" s="28">
        <v>0</v>
      </c>
      <c r="AK109" s="4"/>
      <c r="AL109" s="11" t="s">
        <v>23</v>
      </c>
      <c r="AM109" s="1">
        <f>(AC106*AF109)+(AG109*AC107)+(AC108*AH109)+(AI109*AC110)+(AC111*AJ109)</f>
        <v>0.5</v>
      </c>
      <c r="AN109" s="176"/>
      <c r="AO109" s="16" t="s">
        <v>59</v>
      </c>
      <c r="AP109" s="16" t="s">
        <v>44</v>
      </c>
      <c r="AQ109" s="16">
        <v>1</v>
      </c>
      <c r="AR109" s="16">
        <f>AQ109*AQ108</f>
        <v>0.5</v>
      </c>
      <c r="AS109" s="4"/>
      <c r="AT109" s="11" t="s">
        <v>23</v>
      </c>
      <c r="AU109" s="1">
        <f>AR112</f>
        <v>0.5</v>
      </c>
      <c r="AV109" s="36"/>
      <c r="AW109" s="41" t="s">
        <v>19</v>
      </c>
      <c r="AX109" s="41">
        <v>0</v>
      </c>
      <c r="AY109" s="50"/>
    </row>
    <row r="110" spans="1:51">
      <c r="A110" s="166"/>
      <c r="B110" s="53"/>
      <c r="C110" s="53"/>
      <c r="D110" s="53"/>
      <c r="E110" s="53"/>
      <c r="F110" s="53"/>
      <c r="G110" s="53"/>
      <c r="H110" s="53"/>
      <c r="I110" s="53"/>
      <c r="J110" s="53"/>
      <c r="M110" s="26"/>
      <c r="N110" s="46"/>
      <c r="O110" s="4"/>
      <c r="P110" s="4"/>
      <c r="Q110" s="4"/>
      <c r="R110" s="11" t="s">
        <v>24</v>
      </c>
      <c r="S110" s="9">
        <v>-0.5</v>
      </c>
      <c r="T110" s="9">
        <v>0</v>
      </c>
      <c r="U110" s="9">
        <v>1</v>
      </c>
      <c r="V110" s="19"/>
      <c r="W110" s="11" t="s">
        <v>24</v>
      </c>
      <c r="X110" s="1">
        <f>(S110*L104)+(T110*67)+(U110*L106)</f>
        <v>0.16666666666666666</v>
      </c>
      <c r="Y110" s="176"/>
      <c r="Z110" s="16" t="s">
        <v>97</v>
      </c>
      <c r="AA110" s="16" t="s">
        <v>44</v>
      </c>
      <c r="AB110" s="16">
        <v>1</v>
      </c>
      <c r="AC110" s="16">
        <f>AB110*AB109</f>
        <v>0.5</v>
      </c>
      <c r="AD110" s="4"/>
      <c r="AE110" s="11" t="s">
        <v>24</v>
      </c>
      <c r="AF110" s="28">
        <v>-1</v>
      </c>
      <c r="AG110" s="28">
        <v>0</v>
      </c>
      <c r="AH110" s="28">
        <v>0</v>
      </c>
      <c r="AI110" s="28">
        <v>0</v>
      </c>
      <c r="AJ110" s="28">
        <v>0</v>
      </c>
      <c r="AK110" s="4"/>
      <c r="AL110" s="11" t="s">
        <v>24</v>
      </c>
      <c r="AM110" s="1">
        <f>(AC106*AF110)+(AC107*AG110)+(AC108*AH110)+(AI110*AC110)+(AC111*AJ110)</f>
        <v>-0.5</v>
      </c>
      <c r="AN110" s="176"/>
      <c r="AO110" s="16" t="s">
        <v>60</v>
      </c>
      <c r="AP110" s="16" t="s">
        <v>44</v>
      </c>
      <c r="AQ110" s="16">
        <v>1</v>
      </c>
      <c r="AR110" s="16">
        <f>AQ110*AQ108</f>
        <v>0.5</v>
      </c>
      <c r="AS110" s="4"/>
      <c r="AT110" s="11" t="s">
        <v>24</v>
      </c>
      <c r="AU110" s="1">
        <f>AR113</f>
        <v>0.5</v>
      </c>
      <c r="AV110" s="36"/>
      <c r="AW110" s="42" t="s">
        <v>20</v>
      </c>
      <c r="AX110" s="42">
        <f>X107+AM107+AU107</f>
        <v>0.66666666666666663</v>
      </c>
      <c r="AY110" s="50"/>
    </row>
    <row r="111" spans="1:51">
      <c r="A111" s="166"/>
      <c r="B111" s="183" t="s">
        <v>14</v>
      </c>
      <c r="C111" s="183"/>
      <c r="D111" s="4"/>
      <c r="E111" s="35" t="s">
        <v>38</v>
      </c>
      <c r="F111" s="35" t="s">
        <v>39</v>
      </c>
      <c r="G111" s="35" t="s">
        <v>40</v>
      </c>
      <c r="H111" s="10" t="s">
        <v>41</v>
      </c>
      <c r="I111" s="10" t="s">
        <v>42</v>
      </c>
      <c r="J111" s="4"/>
      <c r="M111" s="4"/>
      <c r="N111" s="46"/>
      <c r="O111" s="156" t="s">
        <v>112</v>
      </c>
      <c r="P111" s="157"/>
      <c r="Q111" s="4"/>
      <c r="R111" s="33"/>
      <c r="S111" s="25"/>
      <c r="T111" s="25"/>
      <c r="U111" s="25"/>
      <c r="V111" s="30"/>
      <c r="W111" s="29"/>
      <c r="X111" s="29"/>
      <c r="Y111" s="176"/>
      <c r="Z111" s="16" t="s">
        <v>98</v>
      </c>
      <c r="AA111" s="16" t="s">
        <v>44</v>
      </c>
      <c r="AB111" s="16">
        <v>1</v>
      </c>
      <c r="AC111" s="16">
        <f>AB111*AB109</f>
        <v>0.5</v>
      </c>
      <c r="AD111" s="4"/>
      <c r="AE111" s="29"/>
      <c r="AF111" s="25"/>
      <c r="AG111" s="25"/>
      <c r="AH111" s="25"/>
      <c r="AI111" s="25"/>
      <c r="AJ111" s="25"/>
      <c r="AK111" s="4"/>
      <c r="AL111" s="29"/>
      <c r="AM111" s="29"/>
      <c r="AN111" s="176"/>
      <c r="AO111" s="15" t="s">
        <v>31</v>
      </c>
      <c r="AP111" s="15">
        <v>1</v>
      </c>
      <c r="AQ111" s="15">
        <f>1/(1+AP111)</f>
        <v>0.5</v>
      </c>
      <c r="AR111" s="15"/>
      <c r="AS111" s="4"/>
      <c r="AT111" s="29"/>
      <c r="AU111" s="29"/>
      <c r="AV111" s="46"/>
      <c r="AW111" s="42" t="s">
        <v>21</v>
      </c>
      <c r="AX111" s="42">
        <f>X108+AM108+AU108</f>
        <v>0.33333333333333337</v>
      </c>
      <c r="AY111" s="50"/>
    </row>
    <row r="112" spans="1:51" ht="30">
      <c r="A112" s="166"/>
      <c r="B112" s="71" t="s">
        <v>7</v>
      </c>
      <c r="C112" s="76">
        <f>SUM(L104*C107,L105*D107,L106*E107)</f>
        <v>3</v>
      </c>
      <c r="D112" s="4"/>
      <c r="E112" s="35">
        <v>1</v>
      </c>
      <c r="F112" s="35">
        <v>3</v>
      </c>
      <c r="G112" s="35">
        <v>5</v>
      </c>
      <c r="H112" s="35">
        <v>7</v>
      </c>
      <c r="I112" s="35">
        <v>9</v>
      </c>
      <c r="J112" s="4"/>
      <c r="M112" s="4"/>
      <c r="N112" s="46"/>
      <c r="O112" s="57" t="s">
        <v>99</v>
      </c>
      <c r="P112" s="56" t="s">
        <v>102</v>
      </c>
      <c r="Q112" s="4"/>
      <c r="R112" s="33"/>
      <c r="S112" s="25"/>
      <c r="T112" s="25"/>
      <c r="U112" s="25"/>
      <c r="V112" s="30"/>
      <c r="W112" s="29"/>
      <c r="X112" s="29"/>
      <c r="Y112" s="176"/>
      <c r="Z112" s="30"/>
      <c r="AA112" s="30"/>
      <c r="AB112" s="30"/>
      <c r="AC112" s="30"/>
      <c r="AD112" s="4"/>
      <c r="AE112" s="29"/>
      <c r="AF112" s="25"/>
      <c r="AG112" s="25"/>
      <c r="AH112" s="25"/>
      <c r="AI112" s="25"/>
      <c r="AJ112" s="25"/>
      <c r="AK112" s="4"/>
      <c r="AL112" s="156" t="s">
        <v>115</v>
      </c>
      <c r="AM112" s="157"/>
      <c r="AN112" s="176"/>
      <c r="AO112" s="16" t="s">
        <v>61</v>
      </c>
      <c r="AP112" s="16" t="s">
        <v>44</v>
      </c>
      <c r="AQ112" s="16">
        <v>1</v>
      </c>
      <c r="AR112" s="16">
        <f>AQ112*AQ111</f>
        <v>0.5</v>
      </c>
      <c r="AS112" s="4"/>
      <c r="AT112" s="29"/>
      <c r="AU112" s="29"/>
      <c r="AV112" s="46"/>
      <c r="AW112" s="41" t="s">
        <v>22</v>
      </c>
      <c r="AX112" s="41">
        <v>0</v>
      </c>
      <c r="AY112" s="50"/>
    </row>
    <row r="113" spans="1:51" ht="30">
      <c r="A113" s="166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26"/>
      <c r="N113" s="46"/>
      <c r="O113" s="57" t="s">
        <v>100</v>
      </c>
      <c r="P113" s="56" t="s">
        <v>103</v>
      </c>
      <c r="Q113" s="4"/>
      <c r="R113" s="4"/>
      <c r="S113" s="18"/>
      <c r="T113" s="18"/>
      <c r="U113" s="18"/>
      <c r="V113" s="19"/>
      <c r="W113" s="4"/>
      <c r="X113" s="4"/>
      <c r="Y113" s="176"/>
      <c r="Z113" s="30"/>
      <c r="AA113" s="30"/>
      <c r="AB113" s="30"/>
      <c r="AC113" s="30"/>
      <c r="AD113" s="4"/>
      <c r="AE113" s="29"/>
      <c r="AF113" s="25"/>
      <c r="AG113" s="25"/>
      <c r="AH113" s="25"/>
      <c r="AI113" s="25"/>
      <c r="AJ113" s="25"/>
      <c r="AK113" s="4"/>
      <c r="AL113" s="58" t="s">
        <v>34</v>
      </c>
      <c r="AM113" s="56" t="s">
        <v>87</v>
      </c>
      <c r="AN113" s="176"/>
      <c r="AO113" s="16" t="s">
        <v>62</v>
      </c>
      <c r="AP113" s="16" t="s">
        <v>44</v>
      </c>
      <c r="AQ113" s="16">
        <v>1</v>
      </c>
      <c r="AR113" s="16">
        <f>AQ113*AQ111</f>
        <v>0.5</v>
      </c>
      <c r="AS113" s="4"/>
      <c r="AT113" s="29"/>
      <c r="AU113" s="29"/>
      <c r="AV113" s="46"/>
      <c r="AW113" s="42" t="s">
        <v>23</v>
      </c>
      <c r="AX113" s="42">
        <f>X109+AM109+AU109</f>
        <v>1.1666666666666665</v>
      </c>
      <c r="AY113" s="50"/>
    </row>
    <row r="114" spans="1:51" ht="30">
      <c r="A114" s="166"/>
      <c r="B114" s="185" t="s">
        <v>11</v>
      </c>
      <c r="C114" s="186"/>
      <c r="D114" s="6" t="s">
        <v>12</v>
      </c>
      <c r="E114" s="6">
        <v>1</v>
      </c>
      <c r="F114" s="6">
        <v>2</v>
      </c>
      <c r="G114" s="6">
        <v>3</v>
      </c>
      <c r="H114" s="6">
        <v>4</v>
      </c>
      <c r="I114" s="6">
        <v>5</v>
      </c>
      <c r="J114" s="6">
        <v>6</v>
      </c>
      <c r="K114" s="6">
        <v>7</v>
      </c>
      <c r="L114" s="6">
        <v>9</v>
      </c>
      <c r="M114" s="6">
        <v>10</v>
      </c>
      <c r="N114" s="46"/>
      <c r="O114" s="57" t="s">
        <v>101</v>
      </c>
      <c r="P114" s="56" t="s">
        <v>104</v>
      </c>
      <c r="Q114" s="4"/>
      <c r="R114" s="4"/>
      <c r="S114" s="18"/>
      <c r="T114" s="18"/>
      <c r="U114" s="18"/>
      <c r="V114" s="4"/>
      <c r="W114" s="4"/>
      <c r="X114" s="4"/>
      <c r="Y114" s="176"/>
      <c r="AB114" s="30"/>
      <c r="AC114" s="30"/>
      <c r="AD114" s="4"/>
      <c r="AE114" s="29"/>
      <c r="AF114" s="25"/>
      <c r="AG114" s="25"/>
      <c r="AH114" s="25"/>
      <c r="AI114" s="25"/>
      <c r="AJ114" s="25"/>
      <c r="AK114" s="4"/>
      <c r="AL114" s="83" t="s">
        <v>35</v>
      </c>
      <c r="AM114" s="84" t="s">
        <v>88</v>
      </c>
      <c r="AN114" s="176"/>
      <c r="AO114" s="19"/>
      <c r="AP114" s="19"/>
      <c r="AQ114" s="19"/>
      <c r="AR114" s="19"/>
      <c r="AS114" s="4"/>
      <c r="AT114" s="29"/>
      <c r="AU114" s="29"/>
      <c r="AV114" s="46"/>
      <c r="AW114" s="42" t="s">
        <v>24</v>
      </c>
      <c r="AX114" s="42">
        <f>X110+AM110+AU110</f>
        <v>0.16666666666666663</v>
      </c>
      <c r="AY114" s="50"/>
    </row>
    <row r="115" spans="1:51">
      <c r="A115" s="166"/>
      <c r="B115" s="187"/>
      <c r="C115" s="188"/>
      <c r="D115" s="6" t="s">
        <v>13</v>
      </c>
      <c r="E115" s="35">
        <v>0</v>
      </c>
      <c r="F115" s="35">
        <v>0</v>
      </c>
      <c r="G115" s="35">
        <v>0.57999999999999996</v>
      </c>
      <c r="H115" s="35">
        <v>0.9</v>
      </c>
      <c r="I115" s="35">
        <v>1.1200000000000001</v>
      </c>
      <c r="J115" s="35">
        <v>1.24</v>
      </c>
      <c r="K115" s="35">
        <v>1.32</v>
      </c>
      <c r="L115" s="35">
        <v>1.46</v>
      </c>
      <c r="M115" s="35">
        <v>1.49</v>
      </c>
      <c r="N115" s="46"/>
      <c r="Q115" s="4"/>
      <c r="R115" s="4"/>
      <c r="S115" s="18"/>
      <c r="T115" s="18"/>
      <c r="U115" s="18"/>
      <c r="V115" s="4"/>
      <c r="W115" s="4"/>
      <c r="X115" s="4"/>
      <c r="Y115" s="176"/>
      <c r="AB115" s="30"/>
      <c r="AC115" s="30"/>
      <c r="AD115" s="4"/>
      <c r="AE115" s="29"/>
      <c r="AF115" s="25"/>
      <c r="AG115" s="25"/>
      <c r="AH115" s="25"/>
      <c r="AI115" s="25"/>
      <c r="AJ115" s="25"/>
      <c r="AK115" s="4"/>
      <c r="AL115" s="83" t="s">
        <v>36</v>
      </c>
      <c r="AM115" s="84" t="s">
        <v>89</v>
      </c>
      <c r="AN115" s="176"/>
      <c r="AO115" s="30"/>
      <c r="AP115" s="30"/>
      <c r="AQ115" s="30"/>
      <c r="AR115" s="30"/>
      <c r="AS115" s="4"/>
      <c r="AT115" s="29"/>
      <c r="AU115" s="29"/>
      <c r="AV115" s="46"/>
      <c r="AW115" s="41" t="s">
        <v>25</v>
      </c>
      <c r="AX115" s="41">
        <v>0</v>
      </c>
      <c r="AY115" s="50"/>
    </row>
    <row r="116" spans="1:51">
      <c r="A116" s="166"/>
      <c r="B116" s="189" t="s">
        <v>9</v>
      </c>
      <c r="C116" s="190"/>
      <c r="D116" s="7">
        <v>0.57999999999999996</v>
      </c>
      <c r="E116" s="191"/>
      <c r="F116" s="192"/>
      <c r="G116" s="192"/>
      <c r="H116" s="192"/>
      <c r="I116" s="192"/>
      <c r="J116" s="192"/>
      <c r="K116" s="48"/>
      <c r="L116" s="48"/>
      <c r="M116" s="48"/>
      <c r="N116" s="46"/>
      <c r="Q116" s="4"/>
      <c r="R116" s="4"/>
      <c r="S116" s="18"/>
      <c r="T116" s="18"/>
      <c r="U116" s="18"/>
      <c r="V116" s="4"/>
      <c r="W116" s="4"/>
      <c r="X116" s="4"/>
      <c r="Y116" s="176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83" t="s">
        <v>37</v>
      </c>
      <c r="AM116" s="84" t="s">
        <v>90</v>
      </c>
      <c r="AN116" s="176"/>
      <c r="AO116" s="156" t="s">
        <v>113</v>
      </c>
      <c r="AP116" s="157"/>
      <c r="AQ116" s="4"/>
      <c r="AR116" s="4"/>
      <c r="AS116" s="4"/>
      <c r="AT116" s="4"/>
      <c r="AU116" s="4"/>
      <c r="AV116" s="46"/>
      <c r="AW116" s="4"/>
      <c r="AX116" s="4"/>
      <c r="AY116" s="50"/>
    </row>
    <row r="117" spans="1:51" ht="30">
      <c r="A117" s="166"/>
      <c r="B117" s="52"/>
      <c r="C117" s="52"/>
      <c r="D117" s="52"/>
      <c r="E117" s="52"/>
      <c r="H117" s="52"/>
      <c r="I117" s="52"/>
      <c r="J117" s="52"/>
      <c r="K117" s="52"/>
      <c r="L117" s="52"/>
      <c r="M117" s="47"/>
      <c r="N117" s="46"/>
      <c r="Q117" s="4"/>
      <c r="R117" s="4"/>
      <c r="S117" s="18"/>
      <c r="T117" s="18"/>
      <c r="U117" s="18"/>
      <c r="V117" s="4"/>
      <c r="W117" s="4"/>
      <c r="X117" s="4"/>
      <c r="Y117" s="176"/>
      <c r="Z117" s="4"/>
      <c r="AC117" s="4"/>
      <c r="AD117" s="4"/>
      <c r="AE117" s="4"/>
      <c r="AF117" s="4"/>
      <c r="AG117" s="4"/>
      <c r="AH117" s="4"/>
      <c r="AI117" s="4"/>
      <c r="AJ117" s="4"/>
      <c r="AK117" s="4"/>
      <c r="AL117" s="58" t="s">
        <v>96</v>
      </c>
      <c r="AM117" s="56" t="s">
        <v>91</v>
      </c>
      <c r="AN117" s="176"/>
      <c r="AO117" s="44" t="s">
        <v>29</v>
      </c>
      <c r="AP117" s="44" t="s">
        <v>76</v>
      </c>
      <c r="AQ117" s="4"/>
      <c r="AR117" s="4"/>
      <c r="AS117" s="4"/>
      <c r="AT117" s="4"/>
      <c r="AU117" s="4"/>
      <c r="AV117" s="46"/>
      <c r="AW117" s="4"/>
      <c r="AX117" s="4"/>
      <c r="AY117" s="50"/>
    </row>
    <row r="118" spans="1:51" ht="30">
      <c r="A118" s="166"/>
      <c r="B118" s="161" t="s">
        <v>15</v>
      </c>
      <c r="C118" s="161"/>
      <c r="D118" s="161"/>
      <c r="E118" s="4"/>
      <c r="H118" s="4"/>
      <c r="I118" s="4"/>
      <c r="J118" s="4"/>
      <c r="K118" s="4"/>
      <c r="L118" s="4"/>
      <c r="M118" s="4"/>
      <c r="N118" s="46"/>
      <c r="Q118" s="4"/>
      <c r="R118" s="4"/>
      <c r="S118" s="18"/>
      <c r="T118" s="18"/>
      <c r="U118" s="18"/>
      <c r="V118" s="4"/>
      <c r="W118" s="4"/>
      <c r="X118" s="4"/>
      <c r="Y118" s="176"/>
      <c r="Z118" s="227" t="s">
        <v>182</v>
      </c>
      <c r="AA118" s="228"/>
      <c r="AC118" s="4"/>
      <c r="AD118" s="4"/>
      <c r="AE118" s="4"/>
      <c r="AF118" s="4"/>
      <c r="AG118" s="4"/>
      <c r="AH118" s="4"/>
      <c r="AI118" s="4"/>
      <c r="AJ118" s="4"/>
      <c r="AK118" s="4"/>
      <c r="AL118" s="83" t="s">
        <v>97</v>
      </c>
      <c r="AM118" s="84" t="s">
        <v>92</v>
      </c>
      <c r="AN118" s="176"/>
      <c r="AO118" s="44" t="s">
        <v>30</v>
      </c>
      <c r="AP118" s="44" t="s">
        <v>79</v>
      </c>
      <c r="AQ118" s="4"/>
      <c r="AR118" s="4"/>
      <c r="AS118" s="4"/>
      <c r="AT118" s="4"/>
      <c r="AU118" s="4"/>
      <c r="AV118" s="46"/>
      <c r="AW118" s="4"/>
      <c r="AX118" s="4"/>
      <c r="AY118" s="50"/>
    </row>
    <row r="119" spans="1:51" ht="30">
      <c r="A119" s="166"/>
      <c r="B119" s="5" t="s">
        <v>10</v>
      </c>
      <c r="C119" s="8">
        <f>(C112-3)/3</f>
        <v>0</v>
      </c>
      <c r="D119" s="77">
        <f>C119*100</f>
        <v>0</v>
      </c>
      <c r="E119" s="4"/>
      <c r="H119" s="4"/>
      <c r="I119" s="4"/>
      <c r="J119" s="4"/>
      <c r="K119" s="4"/>
      <c r="L119" s="4"/>
      <c r="M119" s="4"/>
      <c r="N119" s="46"/>
      <c r="Q119" s="4"/>
      <c r="R119" s="4"/>
      <c r="S119" s="18"/>
      <c r="T119" s="18"/>
      <c r="U119" s="18"/>
      <c r="V119" s="4"/>
      <c r="W119" s="4"/>
      <c r="X119" s="4"/>
      <c r="Y119" s="176"/>
      <c r="Z119" s="225" t="s">
        <v>189</v>
      </c>
      <c r="AA119" s="226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83" t="s">
        <v>98</v>
      </c>
      <c r="AM119" s="84" t="s">
        <v>93</v>
      </c>
      <c r="AN119" s="176"/>
      <c r="AO119" s="44" t="s">
        <v>31</v>
      </c>
      <c r="AP119" s="44" t="s">
        <v>82</v>
      </c>
      <c r="AQ119" s="4"/>
      <c r="AR119" s="4"/>
      <c r="AS119" s="4"/>
      <c r="AT119" s="4"/>
      <c r="AU119" s="4"/>
      <c r="AV119" s="46"/>
      <c r="AW119" s="4"/>
      <c r="AX119" s="4"/>
      <c r="AY119" s="50"/>
    </row>
    <row r="120" spans="1:51">
      <c r="A120" s="167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69"/>
      <c r="N120" s="49"/>
      <c r="O120" s="69"/>
      <c r="P120" s="69"/>
      <c r="Q120" s="69"/>
      <c r="R120" s="69"/>
      <c r="S120" s="79"/>
      <c r="T120" s="79"/>
      <c r="U120" s="79"/>
      <c r="V120" s="69"/>
      <c r="W120" s="69"/>
      <c r="X120" s="69"/>
      <c r="Y120" s="177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51"/>
    </row>
    <row r="122" spans="1:51" ht="20">
      <c r="A122" s="165"/>
      <c r="B122" s="168" t="s">
        <v>173</v>
      </c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68"/>
      <c r="Z122" s="168"/>
      <c r="AA122" s="168"/>
      <c r="AB122" s="168"/>
      <c r="AC122" s="168"/>
      <c r="AD122" s="168"/>
      <c r="AE122" s="168"/>
      <c r="AF122" s="168"/>
      <c r="AG122" s="168"/>
      <c r="AH122" s="168"/>
      <c r="AI122" s="168"/>
      <c r="AJ122" s="168"/>
      <c r="AK122" s="168"/>
      <c r="AL122" s="168"/>
      <c r="AM122" s="168"/>
      <c r="AN122" s="168"/>
      <c r="AO122" s="168"/>
      <c r="AP122" s="168"/>
      <c r="AQ122" s="168"/>
      <c r="AR122" s="168"/>
      <c r="AS122" s="168"/>
      <c r="AT122" s="168"/>
      <c r="AU122" s="168"/>
      <c r="AV122" s="168"/>
      <c r="AW122" s="168"/>
      <c r="AX122" s="168"/>
      <c r="AY122" s="169"/>
    </row>
    <row r="123" spans="1:51" ht="43" customHeight="1">
      <c r="A123" s="166"/>
      <c r="B123" s="35" t="s">
        <v>0</v>
      </c>
      <c r="C123" s="35" t="s">
        <v>1</v>
      </c>
      <c r="D123" s="35" t="s">
        <v>2</v>
      </c>
      <c r="E123" s="35" t="s">
        <v>3</v>
      </c>
      <c r="F123" s="170" t="s">
        <v>8</v>
      </c>
      <c r="G123" s="35" t="s">
        <v>0</v>
      </c>
      <c r="H123" s="35" t="s">
        <v>1</v>
      </c>
      <c r="I123" s="35" t="s">
        <v>2</v>
      </c>
      <c r="J123" s="35" t="s">
        <v>3</v>
      </c>
      <c r="K123" s="35" t="s">
        <v>4</v>
      </c>
      <c r="L123" s="10" t="s">
        <v>5</v>
      </c>
      <c r="M123" s="23"/>
      <c r="N123" s="46"/>
      <c r="O123" s="156" t="s">
        <v>114</v>
      </c>
      <c r="P123" s="157"/>
      <c r="Q123" s="3"/>
      <c r="R123" s="171" t="s">
        <v>46</v>
      </c>
      <c r="S123" s="172"/>
      <c r="T123" s="172"/>
      <c r="U123" s="173"/>
      <c r="V123" s="3"/>
      <c r="W123" s="174" t="s">
        <v>52</v>
      </c>
      <c r="X123" s="175"/>
      <c r="Y123" s="176"/>
      <c r="Z123" s="178" t="s">
        <v>48</v>
      </c>
      <c r="AA123" s="179"/>
      <c r="AB123" s="179"/>
      <c r="AC123" s="180"/>
      <c r="AD123" s="3"/>
      <c r="AE123" s="178" t="s">
        <v>54</v>
      </c>
      <c r="AF123" s="179"/>
      <c r="AG123" s="179"/>
      <c r="AH123" s="179"/>
      <c r="AI123" s="179"/>
      <c r="AJ123" s="180"/>
      <c r="AK123" s="3"/>
      <c r="AL123" s="174" t="s">
        <v>55</v>
      </c>
      <c r="AM123" s="175"/>
      <c r="AN123" s="176"/>
      <c r="AO123" s="178" t="s">
        <v>49</v>
      </c>
      <c r="AP123" s="179"/>
      <c r="AQ123" s="179"/>
      <c r="AR123" s="180"/>
      <c r="AS123" s="4"/>
      <c r="AT123" s="174" t="s">
        <v>51</v>
      </c>
      <c r="AU123" s="175"/>
      <c r="AV123" s="36"/>
      <c r="AW123" s="174" t="s">
        <v>27</v>
      </c>
      <c r="AX123" s="175"/>
      <c r="AY123" s="50"/>
    </row>
    <row r="124" spans="1:51" ht="30">
      <c r="A124" s="166"/>
      <c r="B124" s="35" t="s">
        <v>1</v>
      </c>
      <c r="C124" s="2">
        <v>1</v>
      </c>
      <c r="D124" s="37">
        <v>1</v>
      </c>
      <c r="E124" s="37">
        <v>1</v>
      </c>
      <c r="F124" s="170"/>
      <c r="G124" s="35" t="s">
        <v>1</v>
      </c>
      <c r="H124" s="38">
        <f>C124/C127</f>
        <v>0.33333333333333331</v>
      </c>
      <c r="I124" s="37">
        <f>D124/D127</f>
        <v>0.33333333333333331</v>
      </c>
      <c r="J124" s="37">
        <f>E124/E127</f>
        <v>0.33333333333333331</v>
      </c>
      <c r="K124" s="37">
        <f>SUM(H124:J124)</f>
        <v>1</v>
      </c>
      <c r="L124" s="2">
        <f>K124/C129</f>
        <v>0.33333333333333331</v>
      </c>
      <c r="M124" s="24"/>
      <c r="N124" s="46"/>
      <c r="O124" s="58" t="s">
        <v>17</v>
      </c>
      <c r="P124" s="56" t="s">
        <v>78</v>
      </c>
      <c r="Q124" s="18"/>
      <c r="R124" s="17" t="s">
        <v>26</v>
      </c>
      <c r="S124" s="35" t="s">
        <v>1</v>
      </c>
      <c r="T124" s="35" t="s">
        <v>2</v>
      </c>
      <c r="U124" s="35" t="s">
        <v>3</v>
      </c>
      <c r="V124" s="13"/>
      <c r="W124" s="32" t="s">
        <v>26</v>
      </c>
      <c r="X124" s="72" t="s">
        <v>53</v>
      </c>
      <c r="Y124" s="176"/>
      <c r="Z124" s="35" t="s">
        <v>32</v>
      </c>
      <c r="AA124" s="71" t="s">
        <v>47</v>
      </c>
      <c r="AB124" s="178" t="s">
        <v>43</v>
      </c>
      <c r="AC124" s="180"/>
      <c r="AD124" s="4"/>
      <c r="AE124" s="10" t="s">
        <v>26</v>
      </c>
      <c r="AF124" s="35" t="s">
        <v>35</v>
      </c>
      <c r="AG124" s="35" t="s">
        <v>36</v>
      </c>
      <c r="AH124" s="35" t="s">
        <v>37</v>
      </c>
      <c r="AI124" s="35" t="s">
        <v>97</v>
      </c>
      <c r="AJ124" s="35" t="s">
        <v>98</v>
      </c>
      <c r="AK124" s="4"/>
      <c r="AL124" s="10" t="s">
        <v>26</v>
      </c>
      <c r="AM124" s="72" t="s">
        <v>53</v>
      </c>
      <c r="AN124" s="176"/>
      <c r="AO124" s="10" t="s">
        <v>28</v>
      </c>
      <c r="AP124" s="10" t="s">
        <v>47</v>
      </c>
      <c r="AQ124" s="181" t="s">
        <v>43</v>
      </c>
      <c r="AR124" s="182"/>
      <c r="AS124" s="4"/>
      <c r="AT124" s="35" t="s">
        <v>26</v>
      </c>
      <c r="AU124" s="72" t="s">
        <v>53</v>
      </c>
      <c r="AV124" s="36"/>
      <c r="AW124" s="71" t="s">
        <v>26</v>
      </c>
      <c r="AX124" s="71" t="s">
        <v>50</v>
      </c>
      <c r="AY124" s="50"/>
    </row>
    <row r="125" spans="1:51">
      <c r="A125" s="166"/>
      <c r="B125" s="35" t="s">
        <v>2</v>
      </c>
      <c r="C125" s="37">
        <f>1/D124</f>
        <v>1</v>
      </c>
      <c r="D125" s="2">
        <v>1</v>
      </c>
      <c r="E125" s="37">
        <v>1</v>
      </c>
      <c r="F125" s="170"/>
      <c r="G125" s="35" t="s">
        <v>2</v>
      </c>
      <c r="H125" s="37">
        <f>C125/C127</f>
        <v>0.33333333333333331</v>
      </c>
      <c r="I125" s="38">
        <f>D125/D127</f>
        <v>0.33333333333333331</v>
      </c>
      <c r="J125" s="37">
        <f>E125/E127</f>
        <v>0.33333333333333331</v>
      </c>
      <c r="K125" s="37">
        <f>SUM(H125:J125)</f>
        <v>1</v>
      </c>
      <c r="L125" s="2">
        <f>K125/C129</f>
        <v>0.33333333333333331</v>
      </c>
      <c r="M125" s="24"/>
      <c r="N125" s="46"/>
      <c r="O125" s="58" t="s">
        <v>18</v>
      </c>
      <c r="P125" s="56" t="s">
        <v>77</v>
      </c>
      <c r="Q125" s="18"/>
      <c r="R125" s="11" t="s">
        <v>17</v>
      </c>
      <c r="S125" s="9">
        <v>1</v>
      </c>
      <c r="T125" s="9">
        <v>-0.5</v>
      </c>
      <c r="U125" s="9">
        <v>0</v>
      </c>
      <c r="V125" s="3"/>
      <c r="W125" s="11" t="s">
        <v>17</v>
      </c>
      <c r="X125" s="1">
        <f>(S125*L124)+(T125*L125)+(U125*L126)</f>
        <v>0.16666666666666666</v>
      </c>
      <c r="Y125" s="176"/>
      <c r="Z125" s="15" t="s">
        <v>34</v>
      </c>
      <c r="AA125" s="15">
        <v>1</v>
      </c>
      <c r="AB125" s="15">
        <f>1/(1+AA125)</f>
        <v>0.5</v>
      </c>
      <c r="AC125" s="15"/>
      <c r="AD125" s="4"/>
      <c r="AE125" s="11" t="s">
        <v>17</v>
      </c>
      <c r="AF125" s="28">
        <v>0</v>
      </c>
      <c r="AG125" s="28">
        <v>0</v>
      </c>
      <c r="AH125" s="28">
        <v>0</v>
      </c>
      <c r="AI125" s="28">
        <v>0</v>
      </c>
      <c r="AJ125" s="28">
        <v>0</v>
      </c>
      <c r="AK125" s="4"/>
      <c r="AL125" s="11" t="s">
        <v>17</v>
      </c>
      <c r="AM125" s="1">
        <f>(AF125*AC126)+(AG125*AC127)+(AC128*AH125)+(AI125*AC130)+(AC131*AJ125)</f>
        <v>0</v>
      </c>
      <c r="AN125" s="176"/>
      <c r="AO125" s="15" t="s">
        <v>29</v>
      </c>
      <c r="AP125" s="15">
        <v>1</v>
      </c>
      <c r="AQ125" s="15">
        <f>1/(1+AP125)</f>
        <v>0.5</v>
      </c>
      <c r="AR125" s="15"/>
      <c r="AS125" s="4"/>
      <c r="AT125" s="11" t="s">
        <v>17</v>
      </c>
      <c r="AU125" s="1">
        <f>AR126</f>
        <v>0.5</v>
      </c>
      <c r="AV125" s="36"/>
      <c r="AW125" s="40" t="s">
        <v>63</v>
      </c>
      <c r="AX125" s="40">
        <v>0</v>
      </c>
      <c r="AY125" s="50"/>
    </row>
    <row r="126" spans="1:51" ht="30">
      <c r="A126" s="166"/>
      <c r="B126" s="35" t="s">
        <v>3</v>
      </c>
      <c r="C126" s="37">
        <f>1/E124</f>
        <v>1</v>
      </c>
      <c r="D126" s="37">
        <f>1/E125</f>
        <v>1</v>
      </c>
      <c r="E126" s="2">
        <v>1</v>
      </c>
      <c r="F126" s="170"/>
      <c r="G126" s="35" t="s">
        <v>3</v>
      </c>
      <c r="H126" s="37">
        <f>C126/C127</f>
        <v>0.33333333333333331</v>
      </c>
      <c r="I126" s="37">
        <f>D126/D127</f>
        <v>0.33333333333333331</v>
      </c>
      <c r="J126" s="38">
        <f>E126/E127</f>
        <v>0.33333333333333331</v>
      </c>
      <c r="K126" s="37">
        <f>SUM(H126:J126)</f>
        <v>1</v>
      </c>
      <c r="L126" s="2">
        <f>K126/C129</f>
        <v>0.33333333333333331</v>
      </c>
      <c r="M126" s="24"/>
      <c r="N126" s="46"/>
      <c r="O126" s="58" t="s">
        <v>20</v>
      </c>
      <c r="P126" s="56" t="s">
        <v>80</v>
      </c>
      <c r="Q126" s="18"/>
      <c r="R126" s="11" t="s">
        <v>18</v>
      </c>
      <c r="S126" s="9">
        <v>-0.5</v>
      </c>
      <c r="T126" s="9">
        <v>1</v>
      </c>
      <c r="U126" s="9">
        <v>0</v>
      </c>
      <c r="V126" s="19"/>
      <c r="W126" s="11" t="s">
        <v>18</v>
      </c>
      <c r="X126" s="1">
        <f>(S126*L124)+(T126*L125)+(U126*L126)</f>
        <v>0.16666666666666666</v>
      </c>
      <c r="Y126" s="176"/>
      <c r="Z126" s="16" t="s">
        <v>35</v>
      </c>
      <c r="AA126" s="16" t="s">
        <v>44</v>
      </c>
      <c r="AB126" s="16">
        <v>1</v>
      </c>
      <c r="AC126" s="16">
        <f>AB126*AB125</f>
        <v>0.5</v>
      </c>
      <c r="AD126" s="4"/>
      <c r="AE126" s="11" t="s">
        <v>18</v>
      </c>
      <c r="AF126" s="28">
        <v>0</v>
      </c>
      <c r="AG126" s="28">
        <v>0</v>
      </c>
      <c r="AH126" s="28">
        <v>0</v>
      </c>
      <c r="AI126" s="28">
        <v>0</v>
      </c>
      <c r="AJ126" s="28">
        <v>0</v>
      </c>
      <c r="AK126" s="4"/>
      <c r="AL126" s="11" t="s">
        <v>18</v>
      </c>
      <c r="AM126" s="1">
        <f>(AF126*AC126)+(AG126*AC127)+(AC128*AH126)+(AI126*AC130)+(AC131*AJ126)</f>
        <v>0</v>
      </c>
      <c r="AN126" s="176"/>
      <c r="AO126" s="16" t="s">
        <v>45</v>
      </c>
      <c r="AP126" s="16" t="s">
        <v>44</v>
      </c>
      <c r="AQ126" s="16">
        <v>1</v>
      </c>
      <c r="AR126" s="16">
        <f>AQ126*AQ125</f>
        <v>0.5</v>
      </c>
      <c r="AS126" s="4"/>
      <c r="AT126" s="11" t="s">
        <v>18</v>
      </c>
      <c r="AU126" s="1">
        <f>AR127</f>
        <v>0.5</v>
      </c>
      <c r="AV126" s="36"/>
      <c r="AW126" s="40" t="s">
        <v>16</v>
      </c>
      <c r="AX126" s="41">
        <v>0</v>
      </c>
      <c r="AY126" s="50"/>
    </row>
    <row r="127" spans="1:51">
      <c r="A127" s="166"/>
      <c r="B127" s="72" t="s">
        <v>4</v>
      </c>
      <c r="C127" s="39">
        <f>SUM(C124:C126)</f>
        <v>3</v>
      </c>
      <c r="D127" s="39">
        <f>SUM(D124:D126)</f>
        <v>3</v>
      </c>
      <c r="E127" s="39">
        <f>SUM(E124:E126)</f>
        <v>3</v>
      </c>
      <c r="F127" s="170"/>
      <c r="G127" s="72" t="s">
        <v>4</v>
      </c>
      <c r="H127" s="39">
        <f>SUM(H124:H126)</f>
        <v>1</v>
      </c>
      <c r="I127" s="39">
        <f>SUM(I124:I126)</f>
        <v>1</v>
      </c>
      <c r="J127" s="39">
        <f>SUM(J124:J126)</f>
        <v>1</v>
      </c>
      <c r="K127" s="39">
        <f>SUM(K124:K126)</f>
        <v>3</v>
      </c>
      <c r="L127" s="39">
        <f>SUM(L124:L126)</f>
        <v>1</v>
      </c>
      <c r="M127" s="25"/>
      <c r="N127" s="46"/>
      <c r="O127" s="58" t="s">
        <v>21</v>
      </c>
      <c r="P127" s="56" t="s">
        <v>81</v>
      </c>
      <c r="Q127" s="18"/>
      <c r="R127" s="11" t="s">
        <v>20</v>
      </c>
      <c r="S127" s="9">
        <v>0</v>
      </c>
      <c r="T127" s="9">
        <v>0.5</v>
      </c>
      <c r="U127" s="9">
        <v>0</v>
      </c>
      <c r="V127" s="19"/>
      <c r="W127" s="11" t="s">
        <v>20</v>
      </c>
      <c r="X127" s="1">
        <f>(S127*L124)+(T127*L125)+(U127*L126)</f>
        <v>0.16666666666666666</v>
      </c>
      <c r="Y127" s="176"/>
      <c r="Z127" s="16" t="s">
        <v>36</v>
      </c>
      <c r="AA127" s="16" t="s">
        <v>44</v>
      </c>
      <c r="AB127" s="16">
        <v>1</v>
      </c>
      <c r="AC127" s="16">
        <f>AB127*AB125</f>
        <v>0.5</v>
      </c>
      <c r="AD127" s="4"/>
      <c r="AE127" s="11" t="s">
        <v>20</v>
      </c>
      <c r="AF127" s="28">
        <v>0</v>
      </c>
      <c r="AG127" s="28">
        <v>0</v>
      </c>
      <c r="AH127" s="28">
        <v>0</v>
      </c>
      <c r="AI127" s="28">
        <v>0</v>
      </c>
      <c r="AJ127" s="28">
        <v>0</v>
      </c>
      <c r="AK127" s="4"/>
      <c r="AL127" s="11" t="s">
        <v>20</v>
      </c>
      <c r="AM127" s="1">
        <f>(AF127*AC126)+(AG127*AC127)+(AH127*AC128)+(AI127*AC130)+(AJ127*AC131)</f>
        <v>0</v>
      </c>
      <c r="AN127" s="176"/>
      <c r="AO127" s="16" t="s">
        <v>58</v>
      </c>
      <c r="AP127" s="16" t="s">
        <v>44</v>
      </c>
      <c r="AQ127" s="16">
        <v>1</v>
      </c>
      <c r="AR127" s="16">
        <f>AQ127*AQ125</f>
        <v>0.5</v>
      </c>
      <c r="AS127" s="4"/>
      <c r="AT127" s="11" t="s">
        <v>20</v>
      </c>
      <c r="AU127" s="1">
        <f>AR129</f>
        <v>0.5</v>
      </c>
      <c r="AV127" s="36"/>
      <c r="AW127" s="42" t="s">
        <v>17</v>
      </c>
      <c r="AX127" s="42">
        <f>X125+AM125+AU125</f>
        <v>0.66666666666666663</v>
      </c>
      <c r="AY127" s="50"/>
    </row>
    <row r="128" spans="1:51" ht="45">
      <c r="A128" s="166"/>
      <c r="B128" s="54"/>
      <c r="C128" s="54"/>
      <c r="D128" s="54"/>
      <c r="E128" s="54"/>
      <c r="F128" s="54"/>
      <c r="G128" s="54"/>
      <c r="H128" s="54"/>
      <c r="I128" s="54"/>
      <c r="J128" s="54"/>
      <c r="M128" s="47"/>
      <c r="N128" s="46"/>
      <c r="O128" s="58" t="s">
        <v>23</v>
      </c>
      <c r="P128" s="56" t="s">
        <v>83</v>
      </c>
      <c r="Q128" s="4"/>
      <c r="R128" s="11" t="s">
        <v>21</v>
      </c>
      <c r="S128" s="9">
        <v>0</v>
      </c>
      <c r="T128" s="9">
        <v>-0.5</v>
      </c>
      <c r="U128" s="9">
        <v>0</v>
      </c>
      <c r="V128" s="19"/>
      <c r="W128" s="11" t="s">
        <v>21</v>
      </c>
      <c r="X128" s="1">
        <f>(S128*L124)+(T128*L125)+(U128*L126)</f>
        <v>-0.16666666666666666</v>
      </c>
      <c r="Y128" s="176"/>
      <c r="Z128" s="16" t="s">
        <v>37</v>
      </c>
      <c r="AA128" s="16" t="s">
        <v>44</v>
      </c>
      <c r="AB128" s="16">
        <v>1</v>
      </c>
      <c r="AC128" s="16">
        <f>AB128*AB125</f>
        <v>0.5</v>
      </c>
      <c r="AD128" s="4"/>
      <c r="AE128" s="11" t="s">
        <v>21</v>
      </c>
      <c r="AF128" s="28">
        <v>0</v>
      </c>
      <c r="AG128" s="28">
        <v>0</v>
      </c>
      <c r="AH128" s="28">
        <v>0</v>
      </c>
      <c r="AI128" s="28">
        <v>0</v>
      </c>
      <c r="AJ128" s="28">
        <v>0</v>
      </c>
      <c r="AK128" s="4"/>
      <c r="AL128" s="11" t="s">
        <v>21</v>
      </c>
      <c r="AM128" s="1">
        <f>(AF128*AC126)+(AG128*AC127)+(AH128*AC128)+(AI128*AC130)+(AJ128*AC131)</f>
        <v>0</v>
      </c>
      <c r="AN128" s="176"/>
      <c r="AO128" s="15" t="s">
        <v>30</v>
      </c>
      <c r="AP128" s="15">
        <v>1</v>
      </c>
      <c r="AQ128" s="15">
        <f>1/(1+AP128)</f>
        <v>0.5</v>
      </c>
      <c r="AR128" s="15"/>
      <c r="AS128" s="4"/>
      <c r="AT128" s="11" t="s">
        <v>21</v>
      </c>
      <c r="AU128" s="1">
        <f>AR130</f>
        <v>0.5</v>
      </c>
      <c r="AV128" s="36"/>
      <c r="AW128" s="42" t="s">
        <v>18</v>
      </c>
      <c r="AX128" s="42">
        <f>X126+AM126++AU126</f>
        <v>0.66666666666666663</v>
      </c>
      <c r="AY128" s="50"/>
    </row>
    <row r="129" spans="1:51" ht="30">
      <c r="A129" s="166"/>
      <c r="B129" s="71" t="s">
        <v>6</v>
      </c>
      <c r="C129" s="35">
        <v>3</v>
      </c>
      <c r="D129" s="4"/>
      <c r="E129" s="4"/>
      <c r="F129" s="4"/>
      <c r="G129" s="4"/>
      <c r="H129" s="4"/>
      <c r="I129" s="4"/>
      <c r="J129" s="4"/>
      <c r="M129" s="4"/>
      <c r="N129" s="46"/>
      <c r="O129" s="58" t="s">
        <v>24</v>
      </c>
      <c r="P129" s="56" t="s">
        <v>84</v>
      </c>
      <c r="Q129" s="4"/>
      <c r="R129" s="11" t="s">
        <v>23</v>
      </c>
      <c r="S129" s="9">
        <v>1</v>
      </c>
      <c r="T129" s="9">
        <v>0</v>
      </c>
      <c r="U129" s="9">
        <v>-0.5</v>
      </c>
      <c r="V129" s="19"/>
      <c r="W129" s="11" t="s">
        <v>23</v>
      </c>
      <c r="X129" s="1">
        <f>(S129*L124)+(T129*L125)+(U129*L126)</f>
        <v>0.16666666666666666</v>
      </c>
      <c r="Y129" s="176"/>
      <c r="Z129" s="31" t="s">
        <v>96</v>
      </c>
      <c r="AA129" s="31">
        <v>1</v>
      </c>
      <c r="AB129" s="31">
        <f>1/(1+AA129)</f>
        <v>0.5</v>
      </c>
      <c r="AC129" s="31"/>
      <c r="AD129" s="4"/>
      <c r="AE129" s="11" t="s">
        <v>23</v>
      </c>
      <c r="AF129" s="28">
        <v>0</v>
      </c>
      <c r="AG129" s="28">
        <v>0</v>
      </c>
      <c r="AH129" s="28">
        <v>0</v>
      </c>
      <c r="AI129" s="28">
        <v>0</v>
      </c>
      <c r="AJ129" s="28">
        <v>0</v>
      </c>
      <c r="AK129" s="4"/>
      <c r="AL129" s="11" t="s">
        <v>23</v>
      </c>
      <c r="AM129" s="1">
        <f>(AC126*AF129)+(AG129*AC127)+(AC128*AH129)+(AI129*AC130)+(AC131*AJ129)</f>
        <v>0</v>
      </c>
      <c r="AN129" s="176"/>
      <c r="AO129" s="16" t="s">
        <v>59</v>
      </c>
      <c r="AP129" s="16" t="s">
        <v>44</v>
      </c>
      <c r="AQ129" s="16">
        <v>1</v>
      </c>
      <c r="AR129" s="16">
        <f>AQ129*AQ128</f>
        <v>0.5</v>
      </c>
      <c r="AS129" s="4"/>
      <c r="AT129" s="11" t="s">
        <v>23</v>
      </c>
      <c r="AU129" s="1">
        <f>AR132</f>
        <v>0.5</v>
      </c>
      <c r="AV129" s="36"/>
      <c r="AW129" s="41" t="s">
        <v>19</v>
      </c>
      <c r="AX129" s="41">
        <v>0</v>
      </c>
      <c r="AY129" s="50"/>
    </row>
    <row r="130" spans="1:51">
      <c r="A130" s="166"/>
      <c r="B130" s="53"/>
      <c r="C130" s="53"/>
      <c r="D130" s="53"/>
      <c r="E130" s="53"/>
      <c r="F130" s="53"/>
      <c r="G130" s="53"/>
      <c r="H130" s="53"/>
      <c r="I130" s="53"/>
      <c r="J130" s="53"/>
      <c r="M130" s="26"/>
      <c r="N130" s="46"/>
      <c r="O130" s="4"/>
      <c r="P130" s="4"/>
      <c r="Q130" s="4"/>
      <c r="R130" s="11" t="s">
        <v>24</v>
      </c>
      <c r="S130" s="9">
        <v>-0.5</v>
      </c>
      <c r="T130" s="9">
        <v>0</v>
      </c>
      <c r="U130" s="9">
        <v>1</v>
      </c>
      <c r="V130" s="19"/>
      <c r="W130" s="11" t="s">
        <v>24</v>
      </c>
      <c r="X130" s="1">
        <f>(S130*L124)+(T130*67)+(U130*L126)</f>
        <v>0.16666666666666666</v>
      </c>
      <c r="Y130" s="176"/>
      <c r="Z130" s="16" t="s">
        <v>97</v>
      </c>
      <c r="AA130" s="16" t="s">
        <v>44</v>
      </c>
      <c r="AB130" s="16">
        <v>1</v>
      </c>
      <c r="AC130" s="16">
        <f>AB130*AB129</f>
        <v>0.5</v>
      </c>
      <c r="AD130" s="4"/>
      <c r="AE130" s="11" t="s">
        <v>24</v>
      </c>
      <c r="AF130" s="28">
        <v>0</v>
      </c>
      <c r="AG130" s="28">
        <v>0</v>
      </c>
      <c r="AH130" s="28">
        <v>0</v>
      </c>
      <c r="AI130" s="28">
        <v>0</v>
      </c>
      <c r="AJ130" s="28">
        <v>0</v>
      </c>
      <c r="AK130" s="4"/>
      <c r="AL130" s="11" t="s">
        <v>24</v>
      </c>
      <c r="AM130" s="1">
        <f>(AC126*AF130)+(AC127*AG130)+(AC128*AH130)+(AI130*AC130)+(AC131*AJ130)</f>
        <v>0</v>
      </c>
      <c r="AN130" s="176"/>
      <c r="AO130" s="16" t="s">
        <v>60</v>
      </c>
      <c r="AP130" s="16" t="s">
        <v>44</v>
      </c>
      <c r="AQ130" s="16">
        <v>1</v>
      </c>
      <c r="AR130" s="16">
        <f>AQ130*AQ128</f>
        <v>0.5</v>
      </c>
      <c r="AS130" s="4"/>
      <c r="AT130" s="11" t="s">
        <v>24</v>
      </c>
      <c r="AU130" s="1">
        <f>AR133</f>
        <v>0.5</v>
      </c>
      <c r="AV130" s="36"/>
      <c r="AW130" s="42" t="s">
        <v>20</v>
      </c>
      <c r="AX130" s="42">
        <f>X127+AM127+AU127</f>
        <v>0.66666666666666663</v>
      </c>
      <c r="AY130" s="50"/>
    </row>
    <row r="131" spans="1:51">
      <c r="A131" s="166"/>
      <c r="B131" s="183" t="s">
        <v>14</v>
      </c>
      <c r="C131" s="183"/>
      <c r="D131" s="4"/>
      <c r="E131" s="35" t="s">
        <v>38</v>
      </c>
      <c r="F131" s="35" t="s">
        <v>39</v>
      </c>
      <c r="G131" s="35" t="s">
        <v>40</v>
      </c>
      <c r="H131" s="10" t="s">
        <v>41</v>
      </c>
      <c r="I131" s="10" t="s">
        <v>42</v>
      </c>
      <c r="J131" s="4"/>
      <c r="M131" s="4"/>
      <c r="N131" s="46"/>
      <c r="O131" s="156" t="s">
        <v>112</v>
      </c>
      <c r="P131" s="157"/>
      <c r="Q131" s="4"/>
      <c r="R131" s="33"/>
      <c r="S131" s="25"/>
      <c r="T131" s="25"/>
      <c r="U131" s="25"/>
      <c r="V131" s="30"/>
      <c r="W131" s="29"/>
      <c r="X131" s="29"/>
      <c r="Y131" s="176"/>
      <c r="Z131" s="16" t="s">
        <v>98</v>
      </c>
      <c r="AA131" s="16" t="s">
        <v>44</v>
      </c>
      <c r="AB131" s="16">
        <v>1</v>
      </c>
      <c r="AC131" s="16">
        <f>AB131*AB129</f>
        <v>0.5</v>
      </c>
      <c r="AD131" s="4"/>
      <c r="AE131" s="29"/>
      <c r="AF131" s="25"/>
      <c r="AG131" s="25"/>
      <c r="AH131" s="25"/>
      <c r="AI131" s="25"/>
      <c r="AJ131" s="25"/>
      <c r="AK131" s="4"/>
      <c r="AL131" s="29"/>
      <c r="AM131" s="29"/>
      <c r="AN131" s="176"/>
      <c r="AO131" s="15" t="s">
        <v>31</v>
      </c>
      <c r="AP131" s="15">
        <v>1</v>
      </c>
      <c r="AQ131" s="15">
        <f>1/(1+AP131)</f>
        <v>0.5</v>
      </c>
      <c r="AR131" s="15"/>
      <c r="AS131" s="4"/>
      <c r="AT131" s="29"/>
      <c r="AU131" s="29"/>
      <c r="AV131" s="46"/>
      <c r="AW131" s="42" t="s">
        <v>21</v>
      </c>
      <c r="AX131" s="42">
        <f>X128+AM128+AU128</f>
        <v>0.33333333333333337</v>
      </c>
      <c r="AY131" s="50"/>
    </row>
    <row r="132" spans="1:51" ht="30">
      <c r="A132" s="166"/>
      <c r="B132" s="71" t="s">
        <v>7</v>
      </c>
      <c r="C132" s="76">
        <f>SUM(L124*C127,L125*D127,L126*E127)</f>
        <v>3</v>
      </c>
      <c r="D132" s="4"/>
      <c r="E132" s="35">
        <v>1</v>
      </c>
      <c r="F132" s="35">
        <v>3</v>
      </c>
      <c r="G132" s="35">
        <v>5</v>
      </c>
      <c r="H132" s="35">
        <v>7</v>
      </c>
      <c r="I132" s="35">
        <v>9</v>
      </c>
      <c r="J132" s="4"/>
      <c r="M132" s="4"/>
      <c r="N132" s="46"/>
      <c r="O132" s="57" t="s">
        <v>99</v>
      </c>
      <c r="P132" s="56" t="s">
        <v>102</v>
      </c>
      <c r="Q132" s="4"/>
      <c r="R132" s="33"/>
      <c r="S132" s="25"/>
      <c r="T132" s="25"/>
      <c r="U132" s="25"/>
      <c r="V132" s="30"/>
      <c r="W132" s="29"/>
      <c r="X132" s="29"/>
      <c r="Y132" s="176"/>
      <c r="Z132" s="30"/>
      <c r="AA132" s="30"/>
      <c r="AB132" s="30"/>
      <c r="AC132" s="30"/>
      <c r="AD132" s="4"/>
      <c r="AE132" s="29"/>
      <c r="AF132" s="25"/>
      <c r="AG132" s="25"/>
      <c r="AH132" s="25"/>
      <c r="AI132" s="25"/>
      <c r="AJ132" s="25"/>
      <c r="AK132" s="4"/>
      <c r="AL132" s="156" t="s">
        <v>115</v>
      </c>
      <c r="AM132" s="157"/>
      <c r="AN132" s="176"/>
      <c r="AO132" s="16" t="s">
        <v>61</v>
      </c>
      <c r="AP132" s="16" t="s">
        <v>44</v>
      </c>
      <c r="AQ132" s="16">
        <v>1</v>
      </c>
      <c r="AR132" s="16">
        <f>AQ132*AQ131</f>
        <v>0.5</v>
      </c>
      <c r="AS132" s="4"/>
      <c r="AT132" s="29"/>
      <c r="AU132" s="29"/>
      <c r="AV132" s="46"/>
      <c r="AW132" s="41" t="s">
        <v>22</v>
      </c>
      <c r="AX132" s="41">
        <v>0</v>
      </c>
      <c r="AY132" s="50"/>
    </row>
    <row r="133" spans="1:51" ht="30">
      <c r="A133" s="166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26"/>
      <c r="N133" s="46"/>
      <c r="O133" s="57" t="s">
        <v>100</v>
      </c>
      <c r="P133" s="56" t="s">
        <v>103</v>
      </c>
      <c r="Q133" s="4"/>
      <c r="R133" s="4"/>
      <c r="S133" s="18"/>
      <c r="T133" s="18"/>
      <c r="U133" s="18"/>
      <c r="V133" s="19"/>
      <c r="W133" s="4"/>
      <c r="X133" s="4"/>
      <c r="Y133" s="176"/>
      <c r="Z133" s="30"/>
      <c r="AA133" s="30"/>
      <c r="AB133" s="30"/>
      <c r="AC133" s="30"/>
      <c r="AD133" s="4"/>
      <c r="AE133" s="29"/>
      <c r="AF133" s="25"/>
      <c r="AG133" s="25"/>
      <c r="AH133" s="25"/>
      <c r="AI133" s="25"/>
      <c r="AJ133" s="25"/>
      <c r="AK133" s="4"/>
      <c r="AL133" s="58" t="s">
        <v>34</v>
      </c>
      <c r="AM133" s="56" t="s">
        <v>87</v>
      </c>
      <c r="AN133" s="176"/>
      <c r="AO133" s="16" t="s">
        <v>62</v>
      </c>
      <c r="AP133" s="16" t="s">
        <v>44</v>
      </c>
      <c r="AQ133" s="16">
        <v>1</v>
      </c>
      <c r="AR133" s="16">
        <f>AQ133*AQ131</f>
        <v>0.5</v>
      </c>
      <c r="AS133" s="4"/>
      <c r="AT133" s="29"/>
      <c r="AU133" s="29"/>
      <c r="AV133" s="46"/>
      <c r="AW133" s="42" t="s">
        <v>23</v>
      </c>
      <c r="AX133" s="42">
        <f>X129+AM129+AU129</f>
        <v>0.66666666666666663</v>
      </c>
      <c r="AY133" s="50"/>
    </row>
    <row r="134" spans="1:51" ht="30">
      <c r="A134" s="166"/>
      <c r="B134" s="185" t="s">
        <v>11</v>
      </c>
      <c r="C134" s="186"/>
      <c r="D134" s="6" t="s">
        <v>12</v>
      </c>
      <c r="E134" s="6">
        <v>1</v>
      </c>
      <c r="F134" s="6">
        <v>2</v>
      </c>
      <c r="G134" s="6">
        <v>3</v>
      </c>
      <c r="H134" s="6">
        <v>4</v>
      </c>
      <c r="I134" s="6">
        <v>5</v>
      </c>
      <c r="J134" s="6">
        <v>6</v>
      </c>
      <c r="K134" s="6">
        <v>7</v>
      </c>
      <c r="L134" s="6">
        <v>9</v>
      </c>
      <c r="M134" s="6">
        <v>10</v>
      </c>
      <c r="N134" s="46"/>
      <c r="O134" s="57" t="s">
        <v>101</v>
      </c>
      <c r="P134" s="56" t="s">
        <v>104</v>
      </c>
      <c r="Q134" s="4"/>
      <c r="R134" s="4"/>
      <c r="S134" s="18"/>
      <c r="T134" s="18"/>
      <c r="U134" s="18"/>
      <c r="V134" s="4"/>
      <c r="W134" s="4"/>
      <c r="X134" s="4"/>
      <c r="Y134" s="176"/>
      <c r="AB134" s="30"/>
      <c r="AC134" s="30"/>
      <c r="AD134" s="4"/>
      <c r="AE134" s="29"/>
      <c r="AF134" s="25"/>
      <c r="AG134" s="25"/>
      <c r="AH134" s="25"/>
      <c r="AI134" s="25"/>
      <c r="AJ134" s="25"/>
      <c r="AK134" s="4"/>
      <c r="AL134" s="83" t="s">
        <v>35</v>
      </c>
      <c r="AM134" s="84" t="s">
        <v>88</v>
      </c>
      <c r="AN134" s="176"/>
      <c r="AO134" s="19"/>
      <c r="AP134" s="19"/>
      <c r="AQ134" s="19"/>
      <c r="AR134" s="19"/>
      <c r="AS134" s="4"/>
      <c r="AT134" s="29"/>
      <c r="AU134" s="29"/>
      <c r="AV134" s="46"/>
      <c r="AW134" s="42" t="s">
        <v>24</v>
      </c>
      <c r="AX134" s="42">
        <f>X130+AM130+AU130</f>
        <v>0.66666666666666663</v>
      </c>
      <c r="AY134" s="50"/>
    </row>
    <row r="135" spans="1:51">
      <c r="A135" s="166"/>
      <c r="B135" s="187"/>
      <c r="C135" s="188"/>
      <c r="D135" s="6" t="s">
        <v>13</v>
      </c>
      <c r="E135" s="35">
        <v>0</v>
      </c>
      <c r="F135" s="35">
        <v>0</v>
      </c>
      <c r="G135" s="35">
        <v>0.57999999999999996</v>
      </c>
      <c r="H135" s="35">
        <v>0.9</v>
      </c>
      <c r="I135" s="35">
        <v>1.1200000000000001</v>
      </c>
      <c r="J135" s="35">
        <v>1.24</v>
      </c>
      <c r="K135" s="35">
        <v>1.32</v>
      </c>
      <c r="L135" s="35">
        <v>1.46</v>
      </c>
      <c r="M135" s="35">
        <v>1.49</v>
      </c>
      <c r="N135" s="46"/>
      <c r="Q135" s="4"/>
      <c r="R135" s="4"/>
      <c r="S135" s="18"/>
      <c r="T135" s="18"/>
      <c r="U135" s="18"/>
      <c r="V135" s="4"/>
      <c r="W135" s="4"/>
      <c r="X135" s="4"/>
      <c r="Y135" s="176"/>
      <c r="AB135" s="30"/>
      <c r="AC135" s="30"/>
      <c r="AD135" s="4"/>
      <c r="AE135" s="29"/>
      <c r="AF135" s="25"/>
      <c r="AG135" s="25"/>
      <c r="AH135" s="25"/>
      <c r="AI135" s="25"/>
      <c r="AJ135" s="25"/>
      <c r="AK135" s="4"/>
      <c r="AL135" s="83" t="s">
        <v>36</v>
      </c>
      <c r="AM135" s="84" t="s">
        <v>89</v>
      </c>
      <c r="AN135" s="176"/>
      <c r="AO135" s="30"/>
      <c r="AP135" s="30"/>
      <c r="AQ135" s="30"/>
      <c r="AR135" s="30"/>
      <c r="AS135" s="4"/>
      <c r="AT135" s="29"/>
      <c r="AU135" s="29"/>
      <c r="AV135" s="46"/>
      <c r="AW135" s="41" t="s">
        <v>25</v>
      </c>
      <c r="AX135" s="41">
        <v>0</v>
      </c>
      <c r="AY135" s="50"/>
    </row>
    <row r="136" spans="1:51">
      <c r="A136" s="166"/>
      <c r="B136" s="189" t="s">
        <v>9</v>
      </c>
      <c r="C136" s="190"/>
      <c r="D136" s="7">
        <v>0.57999999999999996</v>
      </c>
      <c r="E136" s="191"/>
      <c r="F136" s="192"/>
      <c r="G136" s="192"/>
      <c r="H136" s="192"/>
      <c r="I136" s="192"/>
      <c r="J136" s="192"/>
      <c r="K136" s="48"/>
      <c r="L136" s="48"/>
      <c r="M136" s="48"/>
      <c r="N136" s="46"/>
      <c r="Q136" s="4"/>
      <c r="R136" s="4"/>
      <c r="S136" s="18"/>
      <c r="T136" s="18"/>
      <c r="U136" s="18"/>
      <c r="V136" s="4"/>
      <c r="W136" s="4"/>
      <c r="X136" s="4"/>
      <c r="Y136" s="176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83" t="s">
        <v>37</v>
      </c>
      <c r="AM136" s="84" t="s">
        <v>90</v>
      </c>
      <c r="AN136" s="176"/>
      <c r="AO136" s="156" t="s">
        <v>113</v>
      </c>
      <c r="AP136" s="157"/>
      <c r="AQ136" s="4"/>
      <c r="AR136" s="4"/>
      <c r="AS136" s="4"/>
      <c r="AT136" s="4"/>
      <c r="AU136" s="4"/>
      <c r="AV136" s="46"/>
      <c r="AW136" s="4"/>
      <c r="AX136" s="4"/>
      <c r="AY136" s="50"/>
    </row>
    <row r="137" spans="1:51" ht="30">
      <c r="A137" s="166"/>
      <c r="B137" s="52"/>
      <c r="C137" s="52"/>
      <c r="D137" s="52"/>
      <c r="E137" s="52"/>
      <c r="H137" s="52"/>
      <c r="I137" s="52"/>
      <c r="J137" s="52"/>
      <c r="K137" s="52"/>
      <c r="L137" s="52"/>
      <c r="M137" s="47"/>
      <c r="N137" s="46"/>
      <c r="Q137" s="4"/>
      <c r="R137" s="4"/>
      <c r="S137" s="18"/>
      <c r="T137" s="18"/>
      <c r="U137" s="18"/>
      <c r="V137" s="4"/>
      <c r="W137" s="4"/>
      <c r="X137" s="4"/>
      <c r="Y137" s="176"/>
      <c r="Z137" s="4"/>
      <c r="AC137" s="4"/>
      <c r="AD137" s="4"/>
      <c r="AE137" s="4"/>
      <c r="AF137" s="4"/>
      <c r="AG137" s="4"/>
      <c r="AH137" s="4"/>
      <c r="AI137" s="4"/>
      <c r="AJ137" s="4"/>
      <c r="AK137" s="4"/>
      <c r="AL137" s="58" t="s">
        <v>96</v>
      </c>
      <c r="AM137" s="56" t="s">
        <v>91</v>
      </c>
      <c r="AN137" s="176"/>
      <c r="AO137" s="44" t="s">
        <v>29</v>
      </c>
      <c r="AP137" s="44" t="s">
        <v>76</v>
      </c>
      <c r="AQ137" s="4"/>
      <c r="AR137" s="4"/>
      <c r="AS137" s="4"/>
      <c r="AT137" s="4"/>
      <c r="AU137" s="4"/>
      <c r="AV137" s="46"/>
      <c r="AW137" s="4"/>
      <c r="AX137" s="4"/>
      <c r="AY137" s="50"/>
    </row>
    <row r="138" spans="1:51" ht="30">
      <c r="A138" s="166"/>
      <c r="B138" s="161" t="s">
        <v>15</v>
      </c>
      <c r="C138" s="161"/>
      <c r="D138" s="161"/>
      <c r="E138" s="4"/>
      <c r="H138" s="4"/>
      <c r="I138" s="4"/>
      <c r="J138" s="4"/>
      <c r="K138" s="4"/>
      <c r="L138" s="4"/>
      <c r="M138" s="4"/>
      <c r="N138" s="46"/>
      <c r="Q138" s="4"/>
      <c r="R138" s="4"/>
      <c r="S138" s="18"/>
      <c r="T138" s="18"/>
      <c r="U138" s="18"/>
      <c r="V138" s="4"/>
      <c r="W138" s="4"/>
      <c r="X138" s="4"/>
      <c r="Y138" s="176"/>
      <c r="Z138" s="227" t="s">
        <v>182</v>
      </c>
      <c r="AA138" s="228"/>
      <c r="AC138" s="4"/>
      <c r="AD138" s="4"/>
      <c r="AE138" s="4"/>
      <c r="AF138" s="4"/>
      <c r="AG138" s="4"/>
      <c r="AH138" s="4"/>
      <c r="AI138" s="4"/>
      <c r="AJ138" s="4"/>
      <c r="AK138" s="4"/>
      <c r="AL138" s="83" t="s">
        <v>97</v>
      </c>
      <c r="AM138" s="84" t="s">
        <v>92</v>
      </c>
      <c r="AN138" s="176"/>
      <c r="AO138" s="44" t="s">
        <v>30</v>
      </c>
      <c r="AP138" s="44" t="s">
        <v>79</v>
      </c>
      <c r="AQ138" s="4"/>
      <c r="AR138" s="4"/>
      <c r="AS138" s="4"/>
      <c r="AT138" s="4"/>
      <c r="AU138" s="4"/>
      <c r="AV138" s="46"/>
      <c r="AW138" s="4"/>
      <c r="AX138" s="4"/>
      <c r="AY138" s="50"/>
    </row>
    <row r="139" spans="1:51" ht="30">
      <c r="A139" s="166"/>
      <c r="B139" s="5" t="s">
        <v>10</v>
      </c>
      <c r="C139" s="8">
        <f>(C132-3)/3</f>
        <v>0</v>
      </c>
      <c r="D139" s="77">
        <f>C139*100</f>
        <v>0</v>
      </c>
      <c r="E139" s="4"/>
      <c r="H139" s="4"/>
      <c r="I139" s="4"/>
      <c r="J139" s="4"/>
      <c r="K139" s="4"/>
      <c r="L139" s="4"/>
      <c r="M139" s="4"/>
      <c r="N139" s="46"/>
      <c r="Q139" s="4"/>
      <c r="R139" s="4"/>
      <c r="S139" s="18"/>
      <c r="T139" s="18"/>
      <c r="U139" s="18"/>
      <c r="V139" s="4"/>
      <c r="W139" s="4"/>
      <c r="X139" s="4"/>
      <c r="Y139" s="176"/>
      <c r="Z139" s="225" t="s">
        <v>97</v>
      </c>
      <c r="AA139" s="226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83" t="s">
        <v>98</v>
      </c>
      <c r="AM139" s="84" t="s">
        <v>93</v>
      </c>
      <c r="AN139" s="176"/>
      <c r="AO139" s="44" t="s">
        <v>31</v>
      </c>
      <c r="AP139" s="44" t="s">
        <v>82</v>
      </c>
      <c r="AQ139" s="4"/>
      <c r="AR139" s="4"/>
      <c r="AS139" s="4"/>
      <c r="AT139" s="4"/>
      <c r="AU139" s="4"/>
      <c r="AV139" s="46"/>
      <c r="AW139" s="4"/>
      <c r="AX139" s="4"/>
      <c r="AY139" s="50"/>
    </row>
    <row r="140" spans="1:51">
      <c r="A140" s="167"/>
      <c r="B140" s="164"/>
      <c r="C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69"/>
      <c r="N140" s="49"/>
      <c r="O140" s="69"/>
      <c r="P140" s="69"/>
      <c r="Q140" s="69"/>
      <c r="R140" s="69"/>
      <c r="S140" s="79"/>
      <c r="T140" s="79"/>
      <c r="U140" s="79"/>
      <c r="V140" s="69"/>
      <c r="W140" s="69"/>
      <c r="X140" s="69"/>
      <c r="Y140" s="177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51"/>
    </row>
    <row r="142" spans="1:51" ht="20">
      <c r="A142" s="165"/>
      <c r="B142" s="168" t="s">
        <v>181</v>
      </c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68"/>
      <c r="Y142" s="168"/>
      <c r="Z142" s="168"/>
      <c r="AA142" s="168"/>
      <c r="AB142" s="168"/>
      <c r="AC142" s="168"/>
      <c r="AD142" s="168"/>
      <c r="AE142" s="168"/>
      <c r="AF142" s="168"/>
      <c r="AG142" s="168"/>
      <c r="AH142" s="168"/>
      <c r="AI142" s="168"/>
      <c r="AJ142" s="168"/>
      <c r="AK142" s="168"/>
      <c r="AL142" s="168"/>
      <c r="AM142" s="168"/>
      <c r="AN142" s="168"/>
      <c r="AO142" s="168"/>
      <c r="AP142" s="168"/>
      <c r="AQ142" s="168"/>
      <c r="AR142" s="168"/>
      <c r="AS142" s="168"/>
      <c r="AT142" s="168"/>
      <c r="AU142" s="168"/>
      <c r="AV142" s="168"/>
      <c r="AW142" s="168"/>
      <c r="AX142" s="168"/>
      <c r="AY142" s="169"/>
    </row>
    <row r="143" spans="1:51" ht="44" customHeight="1">
      <c r="A143" s="166"/>
      <c r="B143" s="35" t="s">
        <v>0</v>
      </c>
      <c r="C143" s="35" t="s">
        <v>1</v>
      </c>
      <c r="D143" s="35" t="s">
        <v>2</v>
      </c>
      <c r="E143" s="35" t="s">
        <v>3</v>
      </c>
      <c r="F143" s="170" t="s">
        <v>8</v>
      </c>
      <c r="G143" s="35" t="s">
        <v>0</v>
      </c>
      <c r="H143" s="35" t="s">
        <v>1</v>
      </c>
      <c r="I143" s="35" t="s">
        <v>2</v>
      </c>
      <c r="J143" s="35" t="s">
        <v>3</v>
      </c>
      <c r="K143" s="35" t="s">
        <v>4</v>
      </c>
      <c r="L143" s="10" t="s">
        <v>5</v>
      </c>
      <c r="M143" s="23"/>
      <c r="N143" s="46"/>
      <c r="O143" s="156" t="s">
        <v>114</v>
      </c>
      <c r="P143" s="157"/>
      <c r="Q143" s="3"/>
      <c r="R143" s="171" t="s">
        <v>46</v>
      </c>
      <c r="S143" s="172"/>
      <c r="T143" s="172"/>
      <c r="U143" s="173"/>
      <c r="V143" s="3"/>
      <c r="W143" s="174" t="s">
        <v>52</v>
      </c>
      <c r="X143" s="175"/>
      <c r="Y143" s="176"/>
      <c r="Z143" s="178" t="s">
        <v>48</v>
      </c>
      <c r="AA143" s="179"/>
      <c r="AB143" s="179"/>
      <c r="AC143" s="180"/>
      <c r="AD143" s="3"/>
      <c r="AE143" s="178" t="s">
        <v>54</v>
      </c>
      <c r="AF143" s="179"/>
      <c r="AG143" s="179"/>
      <c r="AH143" s="179"/>
      <c r="AI143" s="179"/>
      <c r="AJ143" s="180"/>
      <c r="AK143" s="3"/>
      <c r="AL143" s="174" t="s">
        <v>55</v>
      </c>
      <c r="AM143" s="175"/>
      <c r="AN143" s="176"/>
      <c r="AO143" s="178" t="s">
        <v>49</v>
      </c>
      <c r="AP143" s="179"/>
      <c r="AQ143" s="179"/>
      <c r="AR143" s="180"/>
      <c r="AS143" s="4"/>
      <c r="AT143" s="174" t="s">
        <v>51</v>
      </c>
      <c r="AU143" s="175"/>
      <c r="AV143" s="36"/>
      <c r="AW143" s="174" t="s">
        <v>27</v>
      </c>
      <c r="AX143" s="175"/>
      <c r="AY143" s="50"/>
    </row>
    <row r="144" spans="1:51" ht="30">
      <c r="A144" s="166"/>
      <c r="B144" s="35" t="s">
        <v>1</v>
      </c>
      <c r="C144" s="2">
        <v>1</v>
      </c>
      <c r="D144" s="37">
        <v>1</v>
      </c>
      <c r="E144" s="37">
        <v>1</v>
      </c>
      <c r="F144" s="170"/>
      <c r="G144" s="35" t="s">
        <v>1</v>
      </c>
      <c r="H144" s="38">
        <f>C144/C147</f>
        <v>0.33333333333333331</v>
      </c>
      <c r="I144" s="37">
        <f>D144/D147</f>
        <v>0.33333333333333331</v>
      </c>
      <c r="J144" s="37">
        <f>E144/E147</f>
        <v>0.33333333333333331</v>
      </c>
      <c r="K144" s="37">
        <f>SUM(H144:J144)</f>
        <v>1</v>
      </c>
      <c r="L144" s="2">
        <f>K144/C149</f>
        <v>0.33333333333333331</v>
      </c>
      <c r="M144" s="24"/>
      <c r="N144" s="46"/>
      <c r="O144" s="58" t="s">
        <v>17</v>
      </c>
      <c r="P144" s="56" t="s">
        <v>78</v>
      </c>
      <c r="Q144" s="18"/>
      <c r="R144" s="17" t="s">
        <v>26</v>
      </c>
      <c r="S144" s="35" t="s">
        <v>1</v>
      </c>
      <c r="T144" s="35" t="s">
        <v>2</v>
      </c>
      <c r="U144" s="35" t="s">
        <v>3</v>
      </c>
      <c r="V144" s="13"/>
      <c r="W144" s="32" t="s">
        <v>26</v>
      </c>
      <c r="X144" s="72" t="s">
        <v>53</v>
      </c>
      <c r="Y144" s="176"/>
      <c r="Z144" s="35" t="s">
        <v>32</v>
      </c>
      <c r="AA144" s="71" t="s">
        <v>47</v>
      </c>
      <c r="AB144" s="178" t="s">
        <v>43</v>
      </c>
      <c r="AC144" s="180"/>
      <c r="AD144" s="4"/>
      <c r="AE144" s="10" t="s">
        <v>26</v>
      </c>
      <c r="AF144" s="35" t="s">
        <v>35</v>
      </c>
      <c r="AG144" s="35" t="s">
        <v>36</v>
      </c>
      <c r="AH144" s="35" t="s">
        <v>37</v>
      </c>
      <c r="AI144" s="35" t="s">
        <v>97</v>
      </c>
      <c r="AJ144" s="35" t="s">
        <v>98</v>
      </c>
      <c r="AK144" s="4"/>
      <c r="AL144" s="10" t="s">
        <v>26</v>
      </c>
      <c r="AM144" s="72" t="s">
        <v>53</v>
      </c>
      <c r="AN144" s="176"/>
      <c r="AO144" s="10" t="s">
        <v>28</v>
      </c>
      <c r="AP144" s="10" t="s">
        <v>47</v>
      </c>
      <c r="AQ144" s="181" t="s">
        <v>43</v>
      </c>
      <c r="AR144" s="182"/>
      <c r="AS144" s="4"/>
      <c r="AT144" s="35" t="s">
        <v>26</v>
      </c>
      <c r="AU144" s="72" t="s">
        <v>53</v>
      </c>
      <c r="AV144" s="36"/>
      <c r="AW144" s="71" t="s">
        <v>26</v>
      </c>
      <c r="AX144" s="71" t="s">
        <v>50</v>
      </c>
      <c r="AY144" s="50"/>
    </row>
    <row r="145" spans="1:51">
      <c r="A145" s="166"/>
      <c r="B145" s="35" t="s">
        <v>2</v>
      </c>
      <c r="C145" s="37">
        <f>1/D144</f>
        <v>1</v>
      </c>
      <c r="D145" s="2">
        <v>1</v>
      </c>
      <c r="E145" s="37">
        <v>1</v>
      </c>
      <c r="F145" s="170"/>
      <c r="G145" s="35" t="s">
        <v>2</v>
      </c>
      <c r="H145" s="37">
        <f>C145/C147</f>
        <v>0.33333333333333331</v>
      </c>
      <c r="I145" s="38">
        <f>D145/D147</f>
        <v>0.33333333333333331</v>
      </c>
      <c r="J145" s="37">
        <f>E145/E147</f>
        <v>0.33333333333333331</v>
      </c>
      <c r="K145" s="37">
        <f>SUM(H145:J145)</f>
        <v>1</v>
      </c>
      <c r="L145" s="2">
        <f>K145/C149</f>
        <v>0.33333333333333331</v>
      </c>
      <c r="M145" s="24"/>
      <c r="N145" s="46"/>
      <c r="O145" s="58" t="s">
        <v>18</v>
      </c>
      <c r="P145" s="56" t="s">
        <v>77</v>
      </c>
      <c r="Q145" s="18"/>
      <c r="R145" s="11" t="s">
        <v>17</v>
      </c>
      <c r="S145" s="9">
        <v>1</v>
      </c>
      <c r="T145" s="9">
        <v>-0.5</v>
      </c>
      <c r="U145" s="9">
        <v>0</v>
      </c>
      <c r="V145" s="3"/>
      <c r="W145" s="11" t="s">
        <v>17</v>
      </c>
      <c r="X145" s="1">
        <f>(S145*L144)+(T145*L145)+(U145*L146)</f>
        <v>0.16666666666666666</v>
      </c>
      <c r="Y145" s="176"/>
      <c r="Z145" s="15" t="s">
        <v>34</v>
      </c>
      <c r="AA145" s="15">
        <v>1</v>
      </c>
      <c r="AB145" s="15">
        <f>1/(1+AA145)</f>
        <v>0.5</v>
      </c>
      <c r="AC145" s="15"/>
      <c r="AD145" s="4"/>
      <c r="AE145" s="11" t="s">
        <v>17</v>
      </c>
      <c r="AF145" s="28">
        <v>0</v>
      </c>
      <c r="AG145" s="28">
        <v>0</v>
      </c>
      <c r="AH145" s="28">
        <v>0</v>
      </c>
      <c r="AI145" s="28">
        <v>0</v>
      </c>
      <c r="AJ145" s="28">
        <v>1</v>
      </c>
      <c r="AK145" s="4"/>
      <c r="AL145" s="11" t="s">
        <v>17</v>
      </c>
      <c r="AM145" s="1">
        <f>(AF145*AC146)+(AG145*AC147)+(AC148*AH145)+(AI145*AC150)+(AC151*AJ145)</f>
        <v>0.5</v>
      </c>
      <c r="AN145" s="176"/>
      <c r="AO145" s="15" t="s">
        <v>29</v>
      </c>
      <c r="AP145" s="15">
        <v>1</v>
      </c>
      <c r="AQ145" s="15">
        <f>1/(1+AP145)</f>
        <v>0.5</v>
      </c>
      <c r="AR145" s="15"/>
      <c r="AS145" s="4"/>
      <c r="AT145" s="11" t="s">
        <v>17</v>
      </c>
      <c r="AU145" s="1">
        <f>AR146</f>
        <v>0.5</v>
      </c>
      <c r="AV145" s="36"/>
      <c r="AW145" s="40" t="s">
        <v>63</v>
      </c>
      <c r="AX145" s="40">
        <v>0</v>
      </c>
      <c r="AY145" s="50"/>
    </row>
    <row r="146" spans="1:51" ht="30">
      <c r="A146" s="166"/>
      <c r="B146" s="35" t="s">
        <v>3</v>
      </c>
      <c r="C146" s="37">
        <f>1/E144</f>
        <v>1</v>
      </c>
      <c r="D146" s="37">
        <f>1/E145</f>
        <v>1</v>
      </c>
      <c r="E146" s="2">
        <v>1</v>
      </c>
      <c r="F146" s="170"/>
      <c r="G146" s="35" t="s">
        <v>3</v>
      </c>
      <c r="H146" s="37">
        <f>C146/C147</f>
        <v>0.33333333333333331</v>
      </c>
      <c r="I146" s="37">
        <f>D146/D147</f>
        <v>0.33333333333333331</v>
      </c>
      <c r="J146" s="38">
        <f>E146/E147</f>
        <v>0.33333333333333331</v>
      </c>
      <c r="K146" s="37">
        <f>SUM(H146:J146)</f>
        <v>1</v>
      </c>
      <c r="L146" s="2">
        <f>K146/C149</f>
        <v>0.33333333333333331</v>
      </c>
      <c r="M146" s="24"/>
      <c r="N146" s="46"/>
      <c r="O146" s="58" t="s">
        <v>20</v>
      </c>
      <c r="P146" s="56" t="s">
        <v>80</v>
      </c>
      <c r="Q146" s="18"/>
      <c r="R146" s="11" t="s">
        <v>18</v>
      </c>
      <c r="S146" s="9">
        <v>-0.5</v>
      </c>
      <c r="T146" s="9">
        <v>1</v>
      </c>
      <c r="U146" s="9">
        <v>0</v>
      </c>
      <c r="V146" s="19"/>
      <c r="W146" s="11" t="s">
        <v>18</v>
      </c>
      <c r="X146" s="1">
        <f>(S146*L144)+(T146*L145)+(U146*L146)</f>
        <v>0.16666666666666666</v>
      </c>
      <c r="Y146" s="176"/>
      <c r="Z146" s="16" t="s">
        <v>35</v>
      </c>
      <c r="AA146" s="16" t="s">
        <v>44</v>
      </c>
      <c r="AB146" s="16">
        <v>1</v>
      </c>
      <c r="AC146" s="16">
        <f>AB146*AB145</f>
        <v>0.5</v>
      </c>
      <c r="AD146" s="4"/>
      <c r="AE146" s="11" t="s">
        <v>18</v>
      </c>
      <c r="AF146" s="28">
        <v>0</v>
      </c>
      <c r="AG146" s="28">
        <v>0</v>
      </c>
      <c r="AH146" s="28">
        <v>0</v>
      </c>
      <c r="AI146" s="28">
        <v>0</v>
      </c>
      <c r="AJ146" s="28">
        <v>-1</v>
      </c>
      <c r="AK146" s="4"/>
      <c r="AL146" s="11" t="s">
        <v>18</v>
      </c>
      <c r="AM146" s="1">
        <f>(AF146*AC146)+(AG146*AC147)+(AC148*AH146)+(AI146*AC150)+(AC151*AJ146)</f>
        <v>-0.5</v>
      </c>
      <c r="AN146" s="176"/>
      <c r="AO146" s="16" t="s">
        <v>45</v>
      </c>
      <c r="AP146" s="16" t="s">
        <v>44</v>
      </c>
      <c r="AQ146" s="16">
        <v>1</v>
      </c>
      <c r="AR146" s="16">
        <f>AQ146*AQ145</f>
        <v>0.5</v>
      </c>
      <c r="AS146" s="4"/>
      <c r="AT146" s="11" t="s">
        <v>18</v>
      </c>
      <c r="AU146" s="1">
        <f>AR147</f>
        <v>0.5</v>
      </c>
      <c r="AV146" s="36"/>
      <c r="AW146" s="40" t="s">
        <v>16</v>
      </c>
      <c r="AX146" s="41">
        <v>0</v>
      </c>
      <c r="AY146" s="50"/>
    </row>
    <row r="147" spans="1:51">
      <c r="A147" s="166"/>
      <c r="B147" s="72" t="s">
        <v>4</v>
      </c>
      <c r="C147" s="39">
        <f>SUM(C144:C146)</f>
        <v>3</v>
      </c>
      <c r="D147" s="39">
        <f>SUM(D144:D146)</f>
        <v>3</v>
      </c>
      <c r="E147" s="39">
        <f>SUM(E144:E146)</f>
        <v>3</v>
      </c>
      <c r="F147" s="170"/>
      <c r="G147" s="72" t="s">
        <v>4</v>
      </c>
      <c r="H147" s="39">
        <f>SUM(H144:H146)</f>
        <v>1</v>
      </c>
      <c r="I147" s="39">
        <f>SUM(I144:I146)</f>
        <v>1</v>
      </c>
      <c r="J147" s="39">
        <f>SUM(J144:J146)</f>
        <v>1</v>
      </c>
      <c r="K147" s="39">
        <f>SUM(K144:K146)</f>
        <v>3</v>
      </c>
      <c r="L147" s="39">
        <f>SUM(L144:L146)</f>
        <v>1</v>
      </c>
      <c r="M147" s="25"/>
      <c r="N147" s="46"/>
      <c r="O147" s="58" t="s">
        <v>21</v>
      </c>
      <c r="P147" s="56" t="s">
        <v>81</v>
      </c>
      <c r="Q147" s="18"/>
      <c r="R147" s="11" t="s">
        <v>20</v>
      </c>
      <c r="S147" s="9">
        <v>0</v>
      </c>
      <c r="T147" s="9">
        <v>0.5</v>
      </c>
      <c r="U147" s="9">
        <v>0</v>
      </c>
      <c r="V147" s="19"/>
      <c r="W147" s="11" t="s">
        <v>20</v>
      </c>
      <c r="X147" s="1">
        <f>(S147*L144)+(T147*L145)+(U147*L146)</f>
        <v>0.16666666666666666</v>
      </c>
      <c r="Y147" s="176"/>
      <c r="Z147" s="16" t="s">
        <v>36</v>
      </c>
      <c r="AA147" s="16" t="s">
        <v>44</v>
      </c>
      <c r="AB147" s="16">
        <v>1</v>
      </c>
      <c r="AC147" s="16">
        <f>AB147*AB145</f>
        <v>0.5</v>
      </c>
      <c r="AD147" s="4"/>
      <c r="AE147" s="11" t="s">
        <v>20</v>
      </c>
      <c r="AF147" s="28">
        <v>0</v>
      </c>
      <c r="AG147" s="28">
        <v>0</v>
      </c>
      <c r="AH147" s="28">
        <v>0</v>
      </c>
      <c r="AI147" s="28">
        <v>0</v>
      </c>
      <c r="AJ147" s="28">
        <v>0</v>
      </c>
      <c r="AK147" s="4"/>
      <c r="AL147" s="11" t="s">
        <v>20</v>
      </c>
      <c r="AM147" s="1">
        <f>(AF147*AC146)+(AG147*AC147)+(AH147*AC148)+(AI147*AC150)+(AJ147*AC151)</f>
        <v>0</v>
      </c>
      <c r="AN147" s="176"/>
      <c r="AO147" s="16" t="s">
        <v>58</v>
      </c>
      <c r="AP147" s="16" t="s">
        <v>44</v>
      </c>
      <c r="AQ147" s="16">
        <v>1</v>
      </c>
      <c r="AR147" s="16">
        <f>AQ147*AQ145</f>
        <v>0.5</v>
      </c>
      <c r="AS147" s="4"/>
      <c r="AT147" s="11" t="s">
        <v>20</v>
      </c>
      <c r="AU147" s="1">
        <f>AR149</f>
        <v>0.5</v>
      </c>
      <c r="AV147" s="36"/>
      <c r="AW147" s="42" t="s">
        <v>17</v>
      </c>
      <c r="AX147" s="42">
        <f>X145+AM145+AU145</f>
        <v>1.1666666666666665</v>
      </c>
      <c r="AY147" s="50"/>
    </row>
    <row r="148" spans="1:51" ht="45">
      <c r="A148" s="166"/>
      <c r="B148" s="54"/>
      <c r="C148" s="54"/>
      <c r="D148" s="54"/>
      <c r="E148" s="54"/>
      <c r="F148" s="54"/>
      <c r="G148" s="54"/>
      <c r="H148" s="54"/>
      <c r="I148" s="54"/>
      <c r="J148" s="54"/>
      <c r="M148" s="47"/>
      <c r="N148" s="46"/>
      <c r="O148" s="58" t="s">
        <v>23</v>
      </c>
      <c r="P148" s="56" t="s">
        <v>83</v>
      </c>
      <c r="Q148" s="4"/>
      <c r="R148" s="11" t="s">
        <v>21</v>
      </c>
      <c r="S148" s="9">
        <v>0</v>
      </c>
      <c r="T148" s="9">
        <v>-0.5</v>
      </c>
      <c r="U148" s="9">
        <v>0</v>
      </c>
      <c r="V148" s="19"/>
      <c r="W148" s="11" t="s">
        <v>21</v>
      </c>
      <c r="X148" s="1">
        <f>(S148*L144)+(T148*L145)+(U148*L146)</f>
        <v>-0.16666666666666666</v>
      </c>
      <c r="Y148" s="176"/>
      <c r="Z148" s="16" t="s">
        <v>37</v>
      </c>
      <c r="AA148" s="16" t="s">
        <v>44</v>
      </c>
      <c r="AB148" s="16">
        <v>1</v>
      </c>
      <c r="AC148" s="16">
        <f>AB148*AB145</f>
        <v>0.5</v>
      </c>
      <c r="AD148" s="4"/>
      <c r="AE148" s="11" t="s">
        <v>21</v>
      </c>
      <c r="AF148" s="28">
        <v>0</v>
      </c>
      <c r="AG148" s="28">
        <v>0</v>
      </c>
      <c r="AH148" s="28">
        <v>0</v>
      </c>
      <c r="AI148" s="28">
        <v>0</v>
      </c>
      <c r="AJ148" s="28">
        <v>0</v>
      </c>
      <c r="AK148" s="4"/>
      <c r="AL148" s="11" t="s">
        <v>21</v>
      </c>
      <c r="AM148" s="1">
        <f>(AF148*AC146)+(AG148*AC147)+(AH148*AC148)+(AI148*AC150)+(AJ148*AC151)</f>
        <v>0</v>
      </c>
      <c r="AN148" s="176"/>
      <c r="AO148" s="15" t="s">
        <v>30</v>
      </c>
      <c r="AP148" s="15">
        <v>1</v>
      </c>
      <c r="AQ148" s="15">
        <f>1/(1+AP148)</f>
        <v>0.5</v>
      </c>
      <c r="AR148" s="15"/>
      <c r="AS148" s="4"/>
      <c r="AT148" s="11" t="s">
        <v>21</v>
      </c>
      <c r="AU148" s="1">
        <f>AR150</f>
        <v>0.5</v>
      </c>
      <c r="AV148" s="36"/>
      <c r="AW148" s="42" t="s">
        <v>18</v>
      </c>
      <c r="AX148" s="42">
        <f>X146+AM146++AU146</f>
        <v>0.16666666666666663</v>
      </c>
      <c r="AY148" s="50"/>
    </row>
    <row r="149" spans="1:51" ht="30">
      <c r="A149" s="166"/>
      <c r="B149" s="71" t="s">
        <v>6</v>
      </c>
      <c r="C149" s="35">
        <v>3</v>
      </c>
      <c r="D149" s="4"/>
      <c r="E149" s="4"/>
      <c r="F149" s="4"/>
      <c r="G149" s="4"/>
      <c r="H149" s="4"/>
      <c r="I149" s="4"/>
      <c r="J149" s="4"/>
      <c r="M149" s="4"/>
      <c r="N149" s="46"/>
      <c r="O149" s="58" t="s">
        <v>24</v>
      </c>
      <c r="P149" s="56" t="s">
        <v>84</v>
      </c>
      <c r="Q149" s="4"/>
      <c r="R149" s="11" t="s">
        <v>23</v>
      </c>
      <c r="S149" s="9">
        <v>1</v>
      </c>
      <c r="T149" s="9">
        <v>0</v>
      </c>
      <c r="U149" s="9">
        <v>-0.5</v>
      </c>
      <c r="V149" s="19"/>
      <c r="W149" s="11" t="s">
        <v>23</v>
      </c>
      <c r="X149" s="1">
        <f>(S149*L144)+(T149*L145)+(U149*L146)</f>
        <v>0.16666666666666666</v>
      </c>
      <c r="Y149" s="176"/>
      <c r="Z149" s="31" t="s">
        <v>96</v>
      </c>
      <c r="AA149" s="31">
        <v>1</v>
      </c>
      <c r="AB149" s="31">
        <f>1/(1+AA149)</f>
        <v>0.5</v>
      </c>
      <c r="AC149" s="31"/>
      <c r="AD149" s="4"/>
      <c r="AE149" s="11" t="s">
        <v>23</v>
      </c>
      <c r="AF149" s="28">
        <v>0</v>
      </c>
      <c r="AG149" s="28">
        <v>0</v>
      </c>
      <c r="AH149" s="28">
        <v>0</v>
      </c>
      <c r="AI149" s="28">
        <v>0</v>
      </c>
      <c r="AJ149" s="28">
        <v>1</v>
      </c>
      <c r="AK149" s="4"/>
      <c r="AL149" s="11" t="s">
        <v>23</v>
      </c>
      <c r="AM149" s="1">
        <f>(AC146*AF149)+(AG149*AC147)+(AC148*AH149)+(AI149*AC150)+(AC151*AJ149)</f>
        <v>0.5</v>
      </c>
      <c r="AN149" s="176"/>
      <c r="AO149" s="16" t="s">
        <v>59</v>
      </c>
      <c r="AP149" s="16" t="s">
        <v>44</v>
      </c>
      <c r="AQ149" s="16">
        <v>1</v>
      </c>
      <c r="AR149" s="16">
        <f>AQ149*AQ148</f>
        <v>0.5</v>
      </c>
      <c r="AS149" s="4"/>
      <c r="AT149" s="11" t="s">
        <v>23</v>
      </c>
      <c r="AU149" s="1">
        <f>AR152</f>
        <v>0.5</v>
      </c>
      <c r="AV149" s="36"/>
      <c r="AW149" s="41" t="s">
        <v>19</v>
      </c>
      <c r="AX149" s="41">
        <v>0</v>
      </c>
      <c r="AY149" s="50"/>
    </row>
    <row r="150" spans="1:51">
      <c r="A150" s="166"/>
      <c r="B150" s="53"/>
      <c r="C150" s="53"/>
      <c r="D150" s="53"/>
      <c r="E150" s="53"/>
      <c r="F150" s="53"/>
      <c r="G150" s="53"/>
      <c r="H150" s="53"/>
      <c r="I150" s="53"/>
      <c r="J150" s="53"/>
      <c r="M150" s="26"/>
      <c r="N150" s="46"/>
      <c r="O150" s="4"/>
      <c r="P150" s="4"/>
      <c r="Q150" s="4"/>
      <c r="R150" s="11" t="s">
        <v>24</v>
      </c>
      <c r="S150" s="9">
        <v>-0.5</v>
      </c>
      <c r="T150" s="9">
        <v>0</v>
      </c>
      <c r="U150" s="9">
        <v>1</v>
      </c>
      <c r="V150" s="19"/>
      <c r="W150" s="11" t="s">
        <v>24</v>
      </c>
      <c r="X150" s="1">
        <f>(S150*L144)+(T150*67)+(U150*L146)</f>
        <v>0.16666666666666666</v>
      </c>
      <c r="Y150" s="176"/>
      <c r="Z150" s="16" t="s">
        <v>97</v>
      </c>
      <c r="AA150" s="16" t="s">
        <v>44</v>
      </c>
      <c r="AB150" s="16">
        <v>1</v>
      </c>
      <c r="AC150" s="16">
        <f>AB150*AB149</f>
        <v>0.5</v>
      </c>
      <c r="AD150" s="4"/>
      <c r="AE150" s="11" t="s">
        <v>24</v>
      </c>
      <c r="AF150" s="28">
        <v>0</v>
      </c>
      <c r="AG150" s="28">
        <v>0</v>
      </c>
      <c r="AH150" s="28">
        <v>0</v>
      </c>
      <c r="AI150" s="28">
        <v>0</v>
      </c>
      <c r="AJ150" s="28">
        <v>-1</v>
      </c>
      <c r="AK150" s="4"/>
      <c r="AL150" s="11" t="s">
        <v>24</v>
      </c>
      <c r="AM150" s="1">
        <f>(AC146*AF150)+(AC147*AG150)+(AC148*AH150)+(AI150*AC150)+(AC151*AJ150)</f>
        <v>-0.5</v>
      </c>
      <c r="AN150" s="176"/>
      <c r="AO150" s="16" t="s">
        <v>60</v>
      </c>
      <c r="AP150" s="16" t="s">
        <v>44</v>
      </c>
      <c r="AQ150" s="16">
        <v>1</v>
      </c>
      <c r="AR150" s="16">
        <f>AQ150*AQ148</f>
        <v>0.5</v>
      </c>
      <c r="AS150" s="4"/>
      <c r="AT150" s="11" t="s">
        <v>24</v>
      </c>
      <c r="AU150" s="1">
        <f>AR153</f>
        <v>0.5</v>
      </c>
      <c r="AV150" s="36"/>
      <c r="AW150" s="42" t="s">
        <v>20</v>
      </c>
      <c r="AX150" s="42">
        <f>X147+AM147+AU147</f>
        <v>0.66666666666666663</v>
      </c>
      <c r="AY150" s="50"/>
    </row>
    <row r="151" spans="1:51">
      <c r="A151" s="166"/>
      <c r="B151" s="183" t="s">
        <v>14</v>
      </c>
      <c r="C151" s="183"/>
      <c r="D151" s="4"/>
      <c r="E151" s="35" t="s">
        <v>38</v>
      </c>
      <c r="F151" s="35" t="s">
        <v>39</v>
      </c>
      <c r="G151" s="35" t="s">
        <v>40</v>
      </c>
      <c r="H151" s="10" t="s">
        <v>41</v>
      </c>
      <c r="I151" s="10" t="s">
        <v>42</v>
      </c>
      <c r="J151" s="4"/>
      <c r="M151" s="4"/>
      <c r="N151" s="46"/>
      <c r="O151" s="156" t="s">
        <v>112</v>
      </c>
      <c r="P151" s="157"/>
      <c r="Q151" s="4"/>
      <c r="R151" s="33"/>
      <c r="S151" s="25"/>
      <c r="T151" s="25"/>
      <c r="U151" s="25"/>
      <c r="V151" s="30"/>
      <c r="W151" s="29"/>
      <c r="X151" s="29"/>
      <c r="Y151" s="176"/>
      <c r="Z151" s="16" t="s">
        <v>98</v>
      </c>
      <c r="AA151" s="16" t="s">
        <v>44</v>
      </c>
      <c r="AB151" s="16">
        <v>1</v>
      </c>
      <c r="AC151" s="16">
        <f>AB151*AB149</f>
        <v>0.5</v>
      </c>
      <c r="AD151" s="4"/>
      <c r="AE151" s="29"/>
      <c r="AF151" s="25"/>
      <c r="AG151" s="25"/>
      <c r="AH151" s="25"/>
      <c r="AI151" s="25"/>
      <c r="AJ151" s="25"/>
      <c r="AK151" s="4"/>
      <c r="AL151" s="29"/>
      <c r="AM151" s="29"/>
      <c r="AN151" s="176"/>
      <c r="AO151" s="15" t="s">
        <v>31</v>
      </c>
      <c r="AP151" s="15">
        <v>1</v>
      </c>
      <c r="AQ151" s="15">
        <f>1/(1+AP151)</f>
        <v>0.5</v>
      </c>
      <c r="AR151" s="15"/>
      <c r="AS151" s="4"/>
      <c r="AT151" s="29"/>
      <c r="AU151" s="29"/>
      <c r="AV151" s="46"/>
      <c r="AW151" s="42" t="s">
        <v>21</v>
      </c>
      <c r="AX151" s="42">
        <f>X148+AM148+AU148</f>
        <v>0.33333333333333337</v>
      </c>
      <c r="AY151" s="50"/>
    </row>
    <row r="152" spans="1:51" ht="30">
      <c r="A152" s="166"/>
      <c r="B152" s="71" t="s">
        <v>7</v>
      </c>
      <c r="C152" s="76">
        <f>SUM(L144*C147,L145*D147,L146*E147)</f>
        <v>3</v>
      </c>
      <c r="D152" s="4"/>
      <c r="E152" s="35">
        <v>1</v>
      </c>
      <c r="F152" s="35">
        <v>3</v>
      </c>
      <c r="G152" s="35">
        <v>5</v>
      </c>
      <c r="H152" s="35">
        <v>7</v>
      </c>
      <c r="I152" s="35">
        <v>9</v>
      </c>
      <c r="J152" s="4"/>
      <c r="M152" s="4"/>
      <c r="N152" s="46"/>
      <c r="O152" s="57" t="s">
        <v>99</v>
      </c>
      <c r="P152" s="56" t="s">
        <v>102</v>
      </c>
      <c r="Q152" s="4"/>
      <c r="R152" s="33"/>
      <c r="S152" s="25"/>
      <c r="T152" s="25"/>
      <c r="U152" s="25"/>
      <c r="V152" s="30"/>
      <c r="W152" s="29"/>
      <c r="X152" s="29"/>
      <c r="Y152" s="176"/>
      <c r="Z152" s="30"/>
      <c r="AA152" s="30"/>
      <c r="AB152" s="30"/>
      <c r="AC152" s="30"/>
      <c r="AD152" s="4"/>
      <c r="AE152" s="29"/>
      <c r="AF152" s="25"/>
      <c r="AG152" s="25"/>
      <c r="AH152" s="25"/>
      <c r="AI152" s="25"/>
      <c r="AJ152" s="25"/>
      <c r="AK152" s="4"/>
      <c r="AL152" s="156" t="s">
        <v>115</v>
      </c>
      <c r="AM152" s="157"/>
      <c r="AN152" s="176"/>
      <c r="AO152" s="16" t="s">
        <v>61</v>
      </c>
      <c r="AP152" s="16" t="s">
        <v>44</v>
      </c>
      <c r="AQ152" s="16">
        <v>1</v>
      </c>
      <c r="AR152" s="16">
        <f>AQ152*AQ151</f>
        <v>0.5</v>
      </c>
      <c r="AS152" s="4"/>
      <c r="AT152" s="29"/>
      <c r="AU152" s="29"/>
      <c r="AV152" s="46"/>
      <c r="AW152" s="41" t="s">
        <v>22</v>
      </c>
      <c r="AX152" s="41">
        <v>0</v>
      </c>
      <c r="AY152" s="50"/>
    </row>
    <row r="153" spans="1:51" ht="30">
      <c r="A153" s="166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26"/>
      <c r="N153" s="46"/>
      <c r="O153" s="57" t="s">
        <v>100</v>
      </c>
      <c r="P153" s="56" t="s">
        <v>103</v>
      </c>
      <c r="Q153" s="4"/>
      <c r="R153" s="4"/>
      <c r="S153" s="18"/>
      <c r="T153" s="18"/>
      <c r="U153" s="18"/>
      <c r="V153" s="19"/>
      <c r="W153" s="4"/>
      <c r="X153" s="4"/>
      <c r="Y153" s="176"/>
      <c r="Z153" s="30"/>
      <c r="AA153" s="30"/>
      <c r="AB153" s="30"/>
      <c r="AC153" s="30"/>
      <c r="AD153" s="4"/>
      <c r="AE153" s="29"/>
      <c r="AF153" s="25"/>
      <c r="AG153" s="25"/>
      <c r="AH153" s="25"/>
      <c r="AI153" s="25"/>
      <c r="AJ153" s="25"/>
      <c r="AK153" s="4"/>
      <c r="AL153" s="58" t="s">
        <v>34</v>
      </c>
      <c r="AM153" s="56" t="s">
        <v>87</v>
      </c>
      <c r="AN153" s="176"/>
      <c r="AO153" s="16" t="s">
        <v>62</v>
      </c>
      <c r="AP153" s="16" t="s">
        <v>44</v>
      </c>
      <c r="AQ153" s="16">
        <v>1</v>
      </c>
      <c r="AR153" s="16">
        <f>AQ153*AQ151</f>
        <v>0.5</v>
      </c>
      <c r="AS153" s="4"/>
      <c r="AT153" s="29"/>
      <c r="AU153" s="29"/>
      <c r="AV153" s="46"/>
      <c r="AW153" s="42" t="s">
        <v>23</v>
      </c>
      <c r="AX153" s="42">
        <f>X149+AM149+AU149</f>
        <v>1.1666666666666665</v>
      </c>
      <c r="AY153" s="50"/>
    </row>
    <row r="154" spans="1:51" ht="30">
      <c r="A154" s="166"/>
      <c r="B154" s="185" t="s">
        <v>11</v>
      </c>
      <c r="C154" s="186"/>
      <c r="D154" s="6" t="s">
        <v>12</v>
      </c>
      <c r="E154" s="6">
        <v>1</v>
      </c>
      <c r="F154" s="6">
        <v>2</v>
      </c>
      <c r="G154" s="6">
        <v>3</v>
      </c>
      <c r="H154" s="6">
        <v>4</v>
      </c>
      <c r="I154" s="6">
        <v>5</v>
      </c>
      <c r="J154" s="6">
        <v>6</v>
      </c>
      <c r="K154" s="6">
        <v>7</v>
      </c>
      <c r="L154" s="6">
        <v>9</v>
      </c>
      <c r="M154" s="6">
        <v>10</v>
      </c>
      <c r="N154" s="46"/>
      <c r="O154" s="57" t="s">
        <v>101</v>
      </c>
      <c r="P154" s="56" t="s">
        <v>104</v>
      </c>
      <c r="Q154" s="4"/>
      <c r="R154" s="4"/>
      <c r="S154" s="18"/>
      <c r="T154" s="18"/>
      <c r="U154" s="18"/>
      <c r="V154" s="4"/>
      <c r="W154" s="4"/>
      <c r="X154" s="4"/>
      <c r="Y154" s="176"/>
      <c r="AB154" s="30"/>
      <c r="AC154" s="30"/>
      <c r="AD154" s="4"/>
      <c r="AE154" s="29"/>
      <c r="AF154" s="25"/>
      <c r="AG154" s="25"/>
      <c r="AH154" s="25"/>
      <c r="AI154" s="25"/>
      <c r="AJ154" s="25"/>
      <c r="AK154" s="4"/>
      <c r="AL154" s="83" t="s">
        <v>35</v>
      </c>
      <c r="AM154" s="84" t="s">
        <v>88</v>
      </c>
      <c r="AN154" s="176"/>
      <c r="AO154" s="19"/>
      <c r="AP154" s="19"/>
      <c r="AQ154" s="19"/>
      <c r="AR154" s="19"/>
      <c r="AS154" s="4"/>
      <c r="AT154" s="29"/>
      <c r="AU154" s="29"/>
      <c r="AV154" s="46"/>
      <c r="AW154" s="42" t="s">
        <v>24</v>
      </c>
      <c r="AX154" s="42">
        <f>X150+AM150+AU150</f>
        <v>0.16666666666666663</v>
      </c>
      <c r="AY154" s="50"/>
    </row>
    <row r="155" spans="1:51">
      <c r="A155" s="166"/>
      <c r="B155" s="187"/>
      <c r="C155" s="188"/>
      <c r="D155" s="6" t="s">
        <v>13</v>
      </c>
      <c r="E155" s="35">
        <v>0</v>
      </c>
      <c r="F155" s="35">
        <v>0</v>
      </c>
      <c r="G155" s="35">
        <v>0.57999999999999996</v>
      </c>
      <c r="H155" s="35">
        <v>0.9</v>
      </c>
      <c r="I155" s="35">
        <v>1.1200000000000001</v>
      </c>
      <c r="J155" s="35">
        <v>1.24</v>
      </c>
      <c r="K155" s="35">
        <v>1.32</v>
      </c>
      <c r="L155" s="35">
        <v>1.46</v>
      </c>
      <c r="M155" s="35">
        <v>1.49</v>
      </c>
      <c r="N155" s="46"/>
      <c r="Q155" s="4"/>
      <c r="R155" s="4"/>
      <c r="S155" s="18"/>
      <c r="T155" s="18"/>
      <c r="U155" s="18"/>
      <c r="V155" s="4"/>
      <c r="W155" s="4"/>
      <c r="X155" s="4"/>
      <c r="Y155" s="176"/>
      <c r="AB155" s="30"/>
      <c r="AC155" s="30"/>
      <c r="AD155" s="4"/>
      <c r="AE155" s="29"/>
      <c r="AF155" s="25"/>
      <c r="AG155" s="25"/>
      <c r="AH155" s="25"/>
      <c r="AI155" s="25"/>
      <c r="AJ155" s="25"/>
      <c r="AK155" s="4"/>
      <c r="AL155" s="83" t="s">
        <v>36</v>
      </c>
      <c r="AM155" s="84" t="s">
        <v>89</v>
      </c>
      <c r="AN155" s="176"/>
      <c r="AO155" s="30"/>
      <c r="AP155" s="30"/>
      <c r="AQ155" s="30"/>
      <c r="AR155" s="30"/>
      <c r="AS155" s="4"/>
      <c r="AT155" s="29"/>
      <c r="AU155" s="29"/>
      <c r="AV155" s="46"/>
      <c r="AW155" s="41" t="s">
        <v>25</v>
      </c>
      <c r="AX155" s="41">
        <v>0</v>
      </c>
      <c r="AY155" s="50"/>
    </row>
    <row r="156" spans="1:51">
      <c r="A156" s="166"/>
      <c r="B156" s="189" t="s">
        <v>9</v>
      </c>
      <c r="C156" s="190"/>
      <c r="D156" s="7">
        <v>0.57999999999999996</v>
      </c>
      <c r="E156" s="191"/>
      <c r="F156" s="192"/>
      <c r="G156" s="192"/>
      <c r="H156" s="192"/>
      <c r="I156" s="192"/>
      <c r="J156" s="192"/>
      <c r="K156" s="48"/>
      <c r="L156" s="48"/>
      <c r="M156" s="48"/>
      <c r="N156" s="46"/>
      <c r="Q156" s="4"/>
      <c r="R156" s="4"/>
      <c r="S156" s="18"/>
      <c r="T156" s="18"/>
      <c r="U156" s="18"/>
      <c r="V156" s="4"/>
      <c r="W156" s="4"/>
      <c r="X156" s="4"/>
      <c r="Y156" s="176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83" t="s">
        <v>37</v>
      </c>
      <c r="AM156" s="84" t="s">
        <v>90</v>
      </c>
      <c r="AN156" s="176"/>
      <c r="AO156" s="156" t="s">
        <v>113</v>
      </c>
      <c r="AP156" s="157"/>
      <c r="AQ156" s="4"/>
      <c r="AR156" s="4"/>
      <c r="AS156" s="4"/>
      <c r="AT156" s="4"/>
      <c r="AU156" s="4"/>
      <c r="AV156" s="46"/>
      <c r="AW156" s="4"/>
      <c r="AX156" s="4"/>
      <c r="AY156" s="50"/>
    </row>
    <row r="157" spans="1:51" ht="30">
      <c r="A157" s="166"/>
      <c r="B157" s="52"/>
      <c r="C157" s="52"/>
      <c r="D157" s="52"/>
      <c r="E157" s="52"/>
      <c r="H157" s="52"/>
      <c r="I157" s="52"/>
      <c r="J157" s="52"/>
      <c r="K157" s="52"/>
      <c r="L157" s="52"/>
      <c r="M157" s="47"/>
      <c r="N157" s="46"/>
      <c r="Q157" s="4"/>
      <c r="R157" s="4"/>
      <c r="S157" s="18"/>
      <c r="T157" s="18"/>
      <c r="U157" s="18"/>
      <c r="V157" s="4"/>
      <c r="W157" s="4"/>
      <c r="X157" s="4"/>
      <c r="Y157" s="176"/>
      <c r="Z157" s="4"/>
      <c r="AC157" s="4"/>
      <c r="AD157" s="4"/>
      <c r="AE157" s="4"/>
      <c r="AF157" s="4"/>
      <c r="AG157" s="4"/>
      <c r="AH157" s="4"/>
      <c r="AI157" s="4"/>
      <c r="AJ157" s="4"/>
      <c r="AK157" s="4"/>
      <c r="AL157" s="58" t="s">
        <v>96</v>
      </c>
      <c r="AM157" s="56" t="s">
        <v>91</v>
      </c>
      <c r="AN157" s="176"/>
      <c r="AO157" s="44" t="s">
        <v>29</v>
      </c>
      <c r="AP157" s="44" t="s">
        <v>76</v>
      </c>
      <c r="AQ157" s="4"/>
      <c r="AR157" s="4"/>
      <c r="AS157" s="4"/>
      <c r="AT157" s="4"/>
      <c r="AU157" s="4"/>
      <c r="AV157" s="46"/>
      <c r="AW157" s="4"/>
      <c r="AX157" s="4"/>
      <c r="AY157" s="50"/>
    </row>
    <row r="158" spans="1:51" ht="30">
      <c r="A158" s="166"/>
      <c r="B158" s="161" t="s">
        <v>15</v>
      </c>
      <c r="C158" s="161"/>
      <c r="D158" s="161"/>
      <c r="E158" s="4"/>
      <c r="H158" s="4"/>
      <c r="I158" s="4"/>
      <c r="J158" s="4"/>
      <c r="K158" s="4"/>
      <c r="L158" s="4"/>
      <c r="M158" s="4"/>
      <c r="N158" s="46"/>
      <c r="Q158" s="4"/>
      <c r="R158" s="4"/>
      <c r="S158" s="18"/>
      <c r="T158" s="18"/>
      <c r="U158" s="18"/>
      <c r="V158" s="4"/>
      <c r="W158" s="4"/>
      <c r="X158" s="4"/>
      <c r="Y158" s="176"/>
      <c r="Z158" s="227" t="s">
        <v>182</v>
      </c>
      <c r="AA158" s="228"/>
      <c r="AC158" s="4"/>
      <c r="AD158" s="4"/>
      <c r="AE158" s="4"/>
      <c r="AF158" s="4"/>
      <c r="AG158" s="4"/>
      <c r="AH158" s="4"/>
      <c r="AI158" s="4"/>
      <c r="AJ158" s="4"/>
      <c r="AK158" s="4"/>
      <c r="AL158" s="83" t="s">
        <v>97</v>
      </c>
      <c r="AM158" s="84" t="s">
        <v>92</v>
      </c>
      <c r="AN158" s="176"/>
      <c r="AO158" s="44" t="s">
        <v>30</v>
      </c>
      <c r="AP158" s="44" t="s">
        <v>79</v>
      </c>
      <c r="AQ158" s="4"/>
      <c r="AR158" s="4"/>
      <c r="AS158" s="4"/>
      <c r="AT158" s="4"/>
      <c r="AU158" s="4"/>
      <c r="AV158" s="46"/>
      <c r="AW158" s="4"/>
      <c r="AX158" s="4"/>
      <c r="AY158" s="50"/>
    </row>
    <row r="159" spans="1:51" ht="30">
      <c r="A159" s="166"/>
      <c r="B159" s="5" t="s">
        <v>10</v>
      </c>
      <c r="C159" s="8">
        <f>(C152-3)/3</f>
        <v>0</v>
      </c>
      <c r="D159" s="77">
        <f>C159*100</f>
        <v>0</v>
      </c>
      <c r="E159" s="4"/>
      <c r="H159" s="4"/>
      <c r="I159" s="4"/>
      <c r="J159" s="4"/>
      <c r="K159" s="4"/>
      <c r="L159" s="4"/>
      <c r="M159" s="4"/>
      <c r="N159" s="46"/>
      <c r="Q159" s="4"/>
      <c r="R159" s="4"/>
      <c r="S159" s="18"/>
      <c r="T159" s="18"/>
      <c r="U159" s="18"/>
      <c r="V159" s="4"/>
      <c r="W159" s="4"/>
      <c r="X159" s="4"/>
      <c r="Y159" s="176"/>
      <c r="Z159" s="225" t="s">
        <v>98</v>
      </c>
      <c r="AA159" s="226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83" t="s">
        <v>98</v>
      </c>
      <c r="AM159" s="84" t="s">
        <v>93</v>
      </c>
      <c r="AN159" s="176"/>
      <c r="AO159" s="44" t="s">
        <v>31</v>
      </c>
      <c r="AP159" s="44" t="s">
        <v>82</v>
      </c>
      <c r="AQ159" s="4"/>
      <c r="AR159" s="4"/>
      <c r="AS159" s="4"/>
      <c r="AT159" s="4"/>
      <c r="AU159" s="4"/>
      <c r="AV159" s="46"/>
      <c r="AW159" s="4"/>
      <c r="AX159" s="4"/>
      <c r="AY159" s="50"/>
    </row>
    <row r="160" spans="1:51">
      <c r="A160" s="167"/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69"/>
      <c r="N160" s="49"/>
      <c r="O160" s="69"/>
      <c r="P160" s="69"/>
      <c r="Q160" s="69"/>
      <c r="R160" s="69"/>
      <c r="S160" s="79"/>
      <c r="T160" s="79"/>
      <c r="U160" s="79"/>
      <c r="V160" s="69"/>
      <c r="W160" s="69"/>
      <c r="X160" s="69"/>
      <c r="Y160" s="177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51"/>
    </row>
  </sheetData>
  <mergeCells count="225">
    <mergeCell ref="A1:AY1"/>
    <mergeCell ref="A2:A20"/>
    <mergeCell ref="B2:AY2"/>
    <mergeCell ref="F3:F7"/>
    <mergeCell ref="O3:P3"/>
    <mergeCell ref="R3:U3"/>
    <mergeCell ref="W3:X3"/>
    <mergeCell ref="B13:L13"/>
    <mergeCell ref="B14:C15"/>
    <mergeCell ref="B16:C16"/>
    <mergeCell ref="E16:J16"/>
    <mergeCell ref="AO16:AP16"/>
    <mergeCell ref="B18:D18"/>
    <mergeCell ref="Z18:AA18"/>
    <mergeCell ref="AT3:AU3"/>
    <mergeCell ref="AW3:AX3"/>
    <mergeCell ref="AB4:AC4"/>
    <mergeCell ref="AQ4:AR4"/>
    <mergeCell ref="B11:C11"/>
    <mergeCell ref="O11:P11"/>
    <mergeCell ref="Y3:Y20"/>
    <mergeCell ref="Z3:AC3"/>
    <mergeCell ref="AE3:AJ3"/>
    <mergeCell ref="AL3:AM3"/>
    <mergeCell ref="AN3:AN19"/>
    <mergeCell ref="AO3:AR3"/>
    <mergeCell ref="AL12:AM12"/>
    <mergeCell ref="Z19:AA19"/>
    <mergeCell ref="AO23:AR23"/>
    <mergeCell ref="AT23:AU23"/>
    <mergeCell ref="AW23:AX23"/>
    <mergeCell ref="AB24:AC24"/>
    <mergeCell ref="AQ24:AR24"/>
    <mergeCell ref="AO36:AP36"/>
    <mergeCell ref="B20:L20"/>
    <mergeCell ref="A22:A40"/>
    <mergeCell ref="B22:AY22"/>
    <mergeCell ref="F23:F27"/>
    <mergeCell ref="O23:P23"/>
    <mergeCell ref="R23:U23"/>
    <mergeCell ref="W23:X23"/>
    <mergeCell ref="Y23:Y40"/>
    <mergeCell ref="Z23:AC23"/>
    <mergeCell ref="AE23:AJ23"/>
    <mergeCell ref="B31:C31"/>
    <mergeCell ref="O31:P31"/>
    <mergeCell ref="AL32:AM32"/>
    <mergeCell ref="B33:L33"/>
    <mergeCell ref="B34:C35"/>
    <mergeCell ref="B36:C36"/>
    <mergeCell ref="E36:J36"/>
    <mergeCell ref="AL23:AM23"/>
    <mergeCell ref="AN23:AN39"/>
    <mergeCell ref="B38:D38"/>
    <mergeCell ref="Z38:AA38"/>
    <mergeCell ref="Z39:AA39"/>
    <mergeCell ref="B40:L40"/>
    <mergeCell ref="B58:D58"/>
    <mergeCell ref="Z58:AA58"/>
    <mergeCell ref="AT43:AU43"/>
    <mergeCell ref="AW43:AX43"/>
    <mergeCell ref="AB44:AC44"/>
    <mergeCell ref="AQ44:AR44"/>
    <mergeCell ref="B51:C51"/>
    <mergeCell ref="O51:P51"/>
    <mergeCell ref="Y43:Y60"/>
    <mergeCell ref="Z43:AC43"/>
    <mergeCell ref="AE43:AJ43"/>
    <mergeCell ref="AL43:AM43"/>
    <mergeCell ref="AN43:AN59"/>
    <mergeCell ref="Z59:AA59"/>
    <mergeCell ref="B42:AY42"/>
    <mergeCell ref="F43:F47"/>
    <mergeCell ref="O43:P43"/>
    <mergeCell ref="R43:U43"/>
    <mergeCell ref="W43:X43"/>
    <mergeCell ref="B53:L53"/>
    <mergeCell ref="B54:C55"/>
    <mergeCell ref="B56:C56"/>
    <mergeCell ref="E56:J56"/>
    <mergeCell ref="AO56:AP56"/>
    <mergeCell ref="AO43:AR43"/>
    <mergeCell ref="AL52:AM52"/>
    <mergeCell ref="Z63:AC63"/>
    <mergeCell ref="AE63:AJ63"/>
    <mergeCell ref="B71:C71"/>
    <mergeCell ref="O71:P71"/>
    <mergeCell ref="AL72:AM72"/>
    <mergeCell ref="B73:L73"/>
    <mergeCell ref="B74:C75"/>
    <mergeCell ref="B76:C76"/>
    <mergeCell ref="E76:J76"/>
    <mergeCell ref="AL63:AM63"/>
    <mergeCell ref="AN63:AN79"/>
    <mergeCell ref="B78:D78"/>
    <mergeCell ref="Z78:AA78"/>
    <mergeCell ref="Z79:AA79"/>
    <mergeCell ref="B80:L80"/>
    <mergeCell ref="A42:A60"/>
    <mergeCell ref="B98:D98"/>
    <mergeCell ref="Z98:AA98"/>
    <mergeCell ref="AT83:AU83"/>
    <mergeCell ref="B82:AY82"/>
    <mergeCell ref="AO63:AR63"/>
    <mergeCell ref="AT63:AU63"/>
    <mergeCell ref="AW63:AX63"/>
    <mergeCell ref="AB64:AC64"/>
    <mergeCell ref="AQ64:AR64"/>
    <mergeCell ref="AO76:AP76"/>
    <mergeCell ref="B60:L60"/>
    <mergeCell ref="A62:A80"/>
    <mergeCell ref="B62:AY62"/>
    <mergeCell ref="F63:F67"/>
    <mergeCell ref="O63:P63"/>
    <mergeCell ref="R63:U63"/>
    <mergeCell ref="W63:X63"/>
    <mergeCell ref="Y63:Y80"/>
    <mergeCell ref="AW83:AX83"/>
    <mergeCell ref="AB84:AC84"/>
    <mergeCell ref="AQ84:AR84"/>
    <mergeCell ref="B91:C91"/>
    <mergeCell ref="O91:P91"/>
    <mergeCell ref="Y83:Y100"/>
    <mergeCell ref="Z83:AC83"/>
    <mergeCell ref="AE83:AJ83"/>
    <mergeCell ref="AL83:AM83"/>
    <mergeCell ref="AN83:AN99"/>
    <mergeCell ref="F83:F87"/>
    <mergeCell ref="O83:P83"/>
    <mergeCell ref="R83:U83"/>
    <mergeCell ref="W83:X83"/>
    <mergeCell ref="B93:L93"/>
    <mergeCell ref="B94:C95"/>
    <mergeCell ref="B96:C96"/>
    <mergeCell ref="E96:J96"/>
    <mergeCell ref="AO96:AP96"/>
    <mergeCell ref="AO83:AR83"/>
    <mergeCell ref="AL92:AM92"/>
    <mergeCell ref="Z99:AA99"/>
    <mergeCell ref="AO103:AR103"/>
    <mergeCell ref="AT103:AU103"/>
    <mergeCell ref="AW103:AX103"/>
    <mergeCell ref="AB104:AC104"/>
    <mergeCell ref="AQ104:AR104"/>
    <mergeCell ref="AO116:AP116"/>
    <mergeCell ref="B100:L100"/>
    <mergeCell ref="A102:A120"/>
    <mergeCell ref="B102:AY102"/>
    <mergeCell ref="F103:F107"/>
    <mergeCell ref="O103:P103"/>
    <mergeCell ref="R103:U103"/>
    <mergeCell ref="W103:X103"/>
    <mergeCell ref="Y103:Y120"/>
    <mergeCell ref="Z103:AC103"/>
    <mergeCell ref="AE103:AJ103"/>
    <mergeCell ref="B111:C111"/>
    <mergeCell ref="O111:P111"/>
    <mergeCell ref="AL112:AM112"/>
    <mergeCell ref="B113:L113"/>
    <mergeCell ref="B114:C115"/>
    <mergeCell ref="B116:C116"/>
    <mergeCell ref="E116:J116"/>
    <mergeCell ref="AL103:AM103"/>
    <mergeCell ref="AN103:AN119"/>
    <mergeCell ref="B118:D118"/>
    <mergeCell ref="Z118:AA118"/>
    <mergeCell ref="Z119:AA119"/>
    <mergeCell ref="B120:L120"/>
    <mergeCell ref="A82:A100"/>
    <mergeCell ref="A122:A140"/>
    <mergeCell ref="B122:AY122"/>
    <mergeCell ref="F123:F127"/>
    <mergeCell ref="O123:P123"/>
    <mergeCell ref="R123:U123"/>
    <mergeCell ref="W123:X123"/>
    <mergeCell ref="B133:L133"/>
    <mergeCell ref="B134:C135"/>
    <mergeCell ref="B136:C136"/>
    <mergeCell ref="E136:J136"/>
    <mergeCell ref="AO136:AP136"/>
    <mergeCell ref="B138:D138"/>
    <mergeCell ref="Z138:AA138"/>
    <mergeCell ref="AT123:AU123"/>
    <mergeCell ref="AW123:AX123"/>
    <mergeCell ref="AB124:AC124"/>
    <mergeCell ref="AQ124:AR124"/>
    <mergeCell ref="B131:C131"/>
    <mergeCell ref="A142:A160"/>
    <mergeCell ref="B142:AY142"/>
    <mergeCell ref="F143:F147"/>
    <mergeCell ref="O143:P143"/>
    <mergeCell ref="R143:U143"/>
    <mergeCell ref="W143:X143"/>
    <mergeCell ref="Y143:Y160"/>
    <mergeCell ref="Z143:AC143"/>
    <mergeCell ref="AE143:AJ143"/>
    <mergeCell ref="AL143:AM143"/>
    <mergeCell ref="AN143:AN159"/>
    <mergeCell ref="AO143:AR143"/>
    <mergeCell ref="AT143:AU143"/>
    <mergeCell ref="AW143:AX143"/>
    <mergeCell ref="AB144:AC144"/>
    <mergeCell ref="AQ144:AR144"/>
    <mergeCell ref="AO156:AP156"/>
    <mergeCell ref="B158:D158"/>
    <mergeCell ref="AO123:AR123"/>
    <mergeCell ref="AL132:AM132"/>
    <mergeCell ref="Z139:AA139"/>
    <mergeCell ref="B140:L140"/>
    <mergeCell ref="Z158:AA158"/>
    <mergeCell ref="Z159:AA159"/>
    <mergeCell ref="B160:L160"/>
    <mergeCell ref="B151:C151"/>
    <mergeCell ref="O151:P151"/>
    <mergeCell ref="AL152:AM152"/>
    <mergeCell ref="B153:L153"/>
    <mergeCell ref="B154:C155"/>
    <mergeCell ref="B156:C156"/>
    <mergeCell ref="E156:J156"/>
    <mergeCell ref="O131:P131"/>
    <mergeCell ref="Y123:Y140"/>
    <mergeCell ref="Z123:AC123"/>
    <mergeCell ref="AE123:AJ123"/>
    <mergeCell ref="AL123:AM123"/>
    <mergeCell ref="AN123:AN13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0"/>
  <sheetViews>
    <sheetView topLeftCell="AM61" workbookViewId="0">
      <selection activeCell="AX114" sqref="AX114"/>
    </sheetView>
  </sheetViews>
  <sheetFormatPr baseColWidth="10" defaultRowHeight="15" x14ac:dyDescent="0"/>
  <sheetData>
    <row r="1" spans="1:51" ht="25">
      <c r="A1" s="231" t="s">
        <v>334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3"/>
    </row>
    <row r="2" spans="1:51" ht="20">
      <c r="A2" s="257"/>
      <c r="B2" s="168" t="s">
        <v>137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9"/>
    </row>
    <row r="3" spans="1:51" ht="20">
      <c r="A3" s="258"/>
      <c r="B3" s="35" t="s">
        <v>0</v>
      </c>
      <c r="C3" s="35" t="s">
        <v>1</v>
      </c>
      <c r="D3" s="35" t="s">
        <v>2</v>
      </c>
      <c r="E3" s="35" t="s">
        <v>3</v>
      </c>
      <c r="F3" s="170" t="s">
        <v>8</v>
      </c>
      <c r="G3" s="35" t="s">
        <v>0</v>
      </c>
      <c r="H3" s="35" t="s">
        <v>1</v>
      </c>
      <c r="I3" s="35" t="s">
        <v>2</v>
      </c>
      <c r="J3" s="35" t="s">
        <v>3</v>
      </c>
      <c r="K3" s="35" t="s">
        <v>4</v>
      </c>
      <c r="L3" s="10" t="s">
        <v>5</v>
      </c>
      <c r="M3" s="23"/>
      <c r="N3" s="94"/>
      <c r="O3" s="156" t="s">
        <v>114</v>
      </c>
      <c r="P3" s="157"/>
      <c r="Q3" s="3"/>
      <c r="R3" s="171" t="s">
        <v>46</v>
      </c>
      <c r="S3" s="172"/>
      <c r="T3" s="172"/>
      <c r="U3" s="173"/>
      <c r="V3" s="3"/>
      <c r="W3" s="174" t="s">
        <v>52</v>
      </c>
      <c r="X3" s="175"/>
      <c r="Y3" s="176"/>
      <c r="Z3" s="178" t="s">
        <v>48</v>
      </c>
      <c r="AA3" s="179"/>
      <c r="AB3" s="179"/>
      <c r="AC3" s="180"/>
      <c r="AD3" s="3"/>
      <c r="AE3" s="178" t="s">
        <v>54</v>
      </c>
      <c r="AF3" s="179"/>
      <c r="AG3" s="179"/>
      <c r="AH3" s="179"/>
      <c r="AI3" s="179"/>
      <c r="AJ3" s="180"/>
      <c r="AK3" s="3"/>
      <c r="AL3" s="174" t="s">
        <v>55</v>
      </c>
      <c r="AM3" s="175"/>
      <c r="AN3" s="176"/>
      <c r="AO3" s="178" t="s">
        <v>49</v>
      </c>
      <c r="AP3" s="179"/>
      <c r="AQ3" s="179"/>
      <c r="AR3" s="180"/>
      <c r="AS3" s="4"/>
      <c r="AT3" s="174" t="s">
        <v>51</v>
      </c>
      <c r="AU3" s="175"/>
      <c r="AV3" s="36"/>
      <c r="AW3" s="174" t="s">
        <v>27</v>
      </c>
      <c r="AX3" s="175"/>
      <c r="AY3" s="50"/>
    </row>
    <row r="4" spans="1:51" ht="30">
      <c r="A4" s="258"/>
      <c r="B4" s="35" t="s">
        <v>1</v>
      </c>
      <c r="C4" s="2">
        <v>1</v>
      </c>
      <c r="D4" s="37">
        <v>3</v>
      </c>
      <c r="E4" s="37">
        <v>3</v>
      </c>
      <c r="F4" s="170"/>
      <c r="G4" s="35" t="s">
        <v>1</v>
      </c>
      <c r="H4" s="38">
        <f>C4/C7</f>
        <v>0.60000000000000009</v>
      </c>
      <c r="I4" s="37">
        <f>D4/D7</f>
        <v>0.6</v>
      </c>
      <c r="J4" s="37">
        <f>E4/E7</f>
        <v>0.6</v>
      </c>
      <c r="K4" s="37">
        <f>SUM(H4:J4)</f>
        <v>1.8000000000000003</v>
      </c>
      <c r="L4" s="2">
        <f>K4/C9</f>
        <v>0.60000000000000009</v>
      </c>
      <c r="M4" s="24"/>
      <c r="N4" s="94"/>
      <c r="O4" s="58" t="s">
        <v>17</v>
      </c>
      <c r="P4" s="56" t="s">
        <v>78</v>
      </c>
      <c r="Q4" s="18"/>
      <c r="R4" s="17" t="s">
        <v>26</v>
      </c>
      <c r="S4" s="35" t="s">
        <v>1</v>
      </c>
      <c r="T4" s="35" t="s">
        <v>2</v>
      </c>
      <c r="U4" s="35" t="s">
        <v>3</v>
      </c>
      <c r="V4" s="13"/>
      <c r="W4" s="32" t="s">
        <v>26</v>
      </c>
      <c r="X4" s="107" t="s">
        <v>53</v>
      </c>
      <c r="Y4" s="176"/>
      <c r="Z4" s="35" t="s">
        <v>32</v>
      </c>
      <c r="AA4" s="108" t="s">
        <v>47</v>
      </c>
      <c r="AB4" s="178" t="s">
        <v>43</v>
      </c>
      <c r="AC4" s="180"/>
      <c r="AD4" s="4"/>
      <c r="AE4" s="10" t="s">
        <v>26</v>
      </c>
      <c r="AF4" s="35" t="s">
        <v>35</v>
      </c>
      <c r="AG4" s="35" t="s">
        <v>36</v>
      </c>
      <c r="AH4" s="35" t="s">
        <v>37</v>
      </c>
      <c r="AI4" s="35" t="s">
        <v>97</v>
      </c>
      <c r="AJ4" s="35" t="s">
        <v>98</v>
      </c>
      <c r="AK4" s="4"/>
      <c r="AL4" s="10" t="s">
        <v>26</v>
      </c>
      <c r="AM4" s="107" t="s">
        <v>53</v>
      </c>
      <c r="AN4" s="176"/>
      <c r="AO4" s="10" t="s">
        <v>28</v>
      </c>
      <c r="AP4" s="10" t="s">
        <v>47</v>
      </c>
      <c r="AQ4" s="181" t="s">
        <v>43</v>
      </c>
      <c r="AR4" s="182"/>
      <c r="AS4" s="4"/>
      <c r="AT4" s="35" t="s">
        <v>26</v>
      </c>
      <c r="AU4" s="107" t="s">
        <v>53</v>
      </c>
      <c r="AV4" s="36"/>
      <c r="AW4" s="108" t="s">
        <v>26</v>
      </c>
      <c r="AX4" s="108" t="s">
        <v>50</v>
      </c>
      <c r="AY4" s="50"/>
    </row>
    <row r="5" spans="1:51">
      <c r="A5" s="258"/>
      <c r="B5" s="35" t="s">
        <v>2</v>
      </c>
      <c r="C5" s="37">
        <f>1/D4</f>
        <v>0.33333333333333331</v>
      </c>
      <c r="D5" s="2">
        <v>1</v>
      </c>
      <c r="E5" s="37">
        <v>1</v>
      </c>
      <c r="F5" s="170"/>
      <c r="G5" s="35" t="s">
        <v>2</v>
      </c>
      <c r="H5" s="37">
        <f>C5/C7</f>
        <v>0.2</v>
      </c>
      <c r="I5" s="38">
        <f>D5/D7</f>
        <v>0.2</v>
      </c>
      <c r="J5" s="37">
        <f>E5/E7</f>
        <v>0.2</v>
      </c>
      <c r="K5" s="37">
        <f>SUM(H5:J5)</f>
        <v>0.60000000000000009</v>
      </c>
      <c r="L5" s="2">
        <f>K5/C9</f>
        <v>0.20000000000000004</v>
      </c>
      <c r="M5" s="24"/>
      <c r="N5" s="94"/>
      <c r="O5" s="58" t="s">
        <v>18</v>
      </c>
      <c r="P5" s="56" t="s">
        <v>77</v>
      </c>
      <c r="Q5" s="18"/>
      <c r="R5" s="11" t="s">
        <v>17</v>
      </c>
      <c r="S5" s="9">
        <v>1</v>
      </c>
      <c r="T5" s="9">
        <v>-0.5</v>
      </c>
      <c r="U5" s="9">
        <v>0</v>
      </c>
      <c r="V5" s="3"/>
      <c r="W5" s="11" t="s">
        <v>17</v>
      </c>
      <c r="X5" s="1">
        <f>(S5*L4)+(T5*L5)+(U5*L6)</f>
        <v>0.50000000000000011</v>
      </c>
      <c r="Y5" s="176"/>
      <c r="Z5" s="15" t="s">
        <v>34</v>
      </c>
      <c r="AA5" s="15">
        <v>2</v>
      </c>
      <c r="AB5" s="15">
        <f>1/(1+AA5)</f>
        <v>0.33333333333333331</v>
      </c>
      <c r="AC5" s="15"/>
      <c r="AD5" s="4"/>
      <c r="AE5" s="11" t="s">
        <v>17</v>
      </c>
      <c r="AF5" s="28">
        <v>0</v>
      </c>
      <c r="AG5" s="28">
        <v>0</v>
      </c>
      <c r="AH5" s="28">
        <v>-1</v>
      </c>
      <c r="AI5" s="28">
        <v>-1</v>
      </c>
      <c r="AJ5" s="28">
        <v>0</v>
      </c>
      <c r="AK5" s="4"/>
      <c r="AL5" s="11" t="s">
        <v>17</v>
      </c>
      <c r="AM5" s="1">
        <f>(AF5*AC6)+(AG5*AC7)+(AC8*AH5)+(AI5*AC10)+(AC11*AJ5)</f>
        <v>-0.83333333333333326</v>
      </c>
      <c r="AN5" s="176"/>
      <c r="AO5" s="15" t="s">
        <v>29</v>
      </c>
      <c r="AP5" s="15">
        <v>1</v>
      </c>
      <c r="AQ5" s="15">
        <f>1/(1+AP5)</f>
        <v>0.5</v>
      </c>
      <c r="AR5" s="15"/>
      <c r="AS5" s="4"/>
      <c r="AT5" s="11" t="s">
        <v>17</v>
      </c>
      <c r="AU5" s="1">
        <f>AR6</f>
        <v>0.5</v>
      </c>
      <c r="AV5" s="36"/>
      <c r="AW5" s="40" t="s">
        <v>63</v>
      </c>
      <c r="AX5" s="40">
        <v>0</v>
      </c>
      <c r="AY5" s="50"/>
    </row>
    <row r="6" spans="1:51" ht="30">
      <c r="A6" s="258"/>
      <c r="B6" s="35" t="s">
        <v>3</v>
      </c>
      <c r="C6" s="37">
        <f>1/E4</f>
        <v>0.33333333333333331</v>
      </c>
      <c r="D6" s="37">
        <f>1/E5</f>
        <v>1</v>
      </c>
      <c r="E6" s="2">
        <v>1</v>
      </c>
      <c r="F6" s="170"/>
      <c r="G6" s="35" t="s">
        <v>3</v>
      </c>
      <c r="H6" s="37">
        <f>C6/C7</f>
        <v>0.2</v>
      </c>
      <c r="I6" s="37">
        <f>D6/D7</f>
        <v>0.2</v>
      </c>
      <c r="J6" s="38">
        <f>E6/E7</f>
        <v>0.2</v>
      </c>
      <c r="K6" s="37">
        <f>SUM(H6:J6)</f>
        <v>0.60000000000000009</v>
      </c>
      <c r="L6" s="2">
        <f>K6/C9</f>
        <v>0.20000000000000004</v>
      </c>
      <c r="M6" s="24"/>
      <c r="N6" s="94"/>
      <c r="O6" s="58" t="s">
        <v>20</v>
      </c>
      <c r="P6" s="56" t="s">
        <v>80</v>
      </c>
      <c r="Q6" s="18"/>
      <c r="R6" s="11" t="s">
        <v>18</v>
      </c>
      <c r="S6" s="9">
        <v>-0.5</v>
      </c>
      <c r="T6" s="9">
        <v>1</v>
      </c>
      <c r="U6" s="9">
        <v>0</v>
      </c>
      <c r="V6" s="19"/>
      <c r="W6" s="11" t="s">
        <v>18</v>
      </c>
      <c r="X6" s="1">
        <f>(S6*L4)+(T6*L5)+(U6*L6)</f>
        <v>-0.1</v>
      </c>
      <c r="Y6" s="176"/>
      <c r="Z6" s="16" t="s">
        <v>35</v>
      </c>
      <c r="AA6" s="16" t="s">
        <v>44</v>
      </c>
      <c r="AB6" s="16">
        <v>1</v>
      </c>
      <c r="AC6" s="16">
        <f>AB6*AB5</f>
        <v>0.33333333333333331</v>
      </c>
      <c r="AD6" s="4"/>
      <c r="AE6" s="11" t="s">
        <v>18</v>
      </c>
      <c r="AF6" s="28">
        <v>0</v>
      </c>
      <c r="AG6" s="28">
        <v>0</v>
      </c>
      <c r="AH6" s="28">
        <v>1</v>
      </c>
      <c r="AI6" s="28">
        <v>1</v>
      </c>
      <c r="AJ6" s="28">
        <v>0</v>
      </c>
      <c r="AK6" s="4"/>
      <c r="AL6" s="11" t="s">
        <v>18</v>
      </c>
      <c r="AM6" s="1">
        <f>(AF6*AC6)+(AG6*AC7)+(AC8*AH6)+(AI6*AC10)+(AC11*AJ6)</f>
        <v>0.83333333333333326</v>
      </c>
      <c r="AN6" s="176"/>
      <c r="AO6" s="16" t="s">
        <v>45</v>
      </c>
      <c r="AP6" s="16" t="s">
        <v>44</v>
      </c>
      <c r="AQ6" s="16">
        <v>1</v>
      </c>
      <c r="AR6" s="16">
        <f>AQ6*AQ5</f>
        <v>0.5</v>
      </c>
      <c r="AS6" s="4"/>
      <c r="AT6" s="11" t="s">
        <v>18</v>
      </c>
      <c r="AU6" s="1">
        <f>AR7</f>
        <v>0.5</v>
      </c>
      <c r="AV6" s="36"/>
      <c r="AW6" s="40" t="s">
        <v>16</v>
      </c>
      <c r="AX6" s="41">
        <v>0</v>
      </c>
      <c r="AY6" s="50"/>
    </row>
    <row r="7" spans="1:51">
      <c r="A7" s="258"/>
      <c r="B7" s="107" t="s">
        <v>4</v>
      </c>
      <c r="C7" s="39">
        <f>SUM(C4:C6)</f>
        <v>1.6666666666666665</v>
      </c>
      <c r="D7" s="39">
        <f>SUM(D4:D6)</f>
        <v>5</v>
      </c>
      <c r="E7" s="39">
        <f>SUM(E4:E6)</f>
        <v>5</v>
      </c>
      <c r="F7" s="170"/>
      <c r="G7" s="107" t="s">
        <v>4</v>
      </c>
      <c r="H7" s="39">
        <f>SUM(H4:H6)</f>
        <v>1</v>
      </c>
      <c r="I7" s="39">
        <f>SUM(I4:I6)</f>
        <v>1</v>
      </c>
      <c r="J7" s="39">
        <f>SUM(J4:J6)</f>
        <v>1</v>
      </c>
      <c r="K7" s="39">
        <f>SUM(K4:K6)</f>
        <v>3.0000000000000004</v>
      </c>
      <c r="L7" s="39">
        <f>SUM(L4:L6)</f>
        <v>1.0000000000000002</v>
      </c>
      <c r="M7" s="25"/>
      <c r="N7" s="94"/>
      <c r="O7" s="58" t="s">
        <v>21</v>
      </c>
      <c r="P7" s="56" t="s">
        <v>81</v>
      </c>
      <c r="Q7" s="18"/>
      <c r="R7" s="11" t="s">
        <v>20</v>
      </c>
      <c r="S7" s="9">
        <v>0</v>
      </c>
      <c r="T7" s="9">
        <v>0.5</v>
      </c>
      <c r="U7" s="9">
        <v>0</v>
      </c>
      <c r="V7" s="19"/>
      <c r="W7" s="11" t="s">
        <v>20</v>
      </c>
      <c r="X7" s="1">
        <f>(S7*L4)+(T7*L5)+(U7*L6)</f>
        <v>0.10000000000000002</v>
      </c>
      <c r="Y7" s="176"/>
      <c r="Z7" s="16" t="s">
        <v>36</v>
      </c>
      <c r="AA7" s="16" t="s">
        <v>44</v>
      </c>
      <c r="AB7" s="16">
        <v>1</v>
      </c>
      <c r="AC7" s="16">
        <f>AB7*AB5</f>
        <v>0.33333333333333331</v>
      </c>
      <c r="AD7" s="4"/>
      <c r="AE7" s="11" t="s">
        <v>20</v>
      </c>
      <c r="AF7" s="28">
        <v>0</v>
      </c>
      <c r="AG7" s="28">
        <v>0</v>
      </c>
      <c r="AH7" s="28">
        <v>1</v>
      </c>
      <c r="AI7" s="28">
        <v>0</v>
      </c>
      <c r="AJ7" s="28">
        <v>0</v>
      </c>
      <c r="AK7" s="4"/>
      <c r="AL7" s="11" t="s">
        <v>20</v>
      </c>
      <c r="AM7" s="1">
        <f>(AF7*AC6)+(AG7*AC7)+(AH7*AC8)+(AI7*AC10)+(AJ7*AC11)</f>
        <v>0.33333333333333331</v>
      </c>
      <c r="AN7" s="176"/>
      <c r="AO7" s="16" t="s">
        <v>58</v>
      </c>
      <c r="AP7" s="16" t="s">
        <v>44</v>
      </c>
      <c r="AQ7" s="16">
        <v>1</v>
      </c>
      <c r="AR7" s="16">
        <f>AQ7*AQ5</f>
        <v>0.5</v>
      </c>
      <c r="AS7" s="4"/>
      <c r="AT7" s="11" t="s">
        <v>20</v>
      </c>
      <c r="AU7" s="1">
        <f>AR9</f>
        <v>0.33333333333333331</v>
      </c>
      <c r="AV7" s="36"/>
      <c r="AW7" s="42" t="s">
        <v>17</v>
      </c>
      <c r="AX7" s="42">
        <f>X5+AM5+AU5</f>
        <v>0.16666666666666685</v>
      </c>
      <c r="AY7" s="50"/>
    </row>
    <row r="8" spans="1:51" ht="45">
      <c r="A8" s="258"/>
      <c r="B8" s="54"/>
      <c r="C8" s="54"/>
      <c r="D8" s="54"/>
      <c r="E8" s="54"/>
      <c r="F8" s="54"/>
      <c r="G8" s="54"/>
      <c r="H8" s="54"/>
      <c r="I8" s="54"/>
      <c r="J8" s="54"/>
      <c r="M8" s="47"/>
      <c r="N8" s="94"/>
      <c r="O8" s="58" t="s">
        <v>23</v>
      </c>
      <c r="P8" s="56" t="s">
        <v>83</v>
      </c>
      <c r="Q8" s="4"/>
      <c r="R8" s="11" t="s">
        <v>21</v>
      </c>
      <c r="S8" s="9">
        <v>0</v>
      </c>
      <c r="T8" s="9">
        <v>-0.5</v>
      </c>
      <c r="U8" s="9">
        <v>0</v>
      </c>
      <c r="V8" s="19"/>
      <c r="W8" s="11" t="s">
        <v>21</v>
      </c>
      <c r="X8" s="1">
        <f>(S8*L4)+(T8*L5)+(U8*L6)</f>
        <v>-0.10000000000000002</v>
      </c>
      <c r="Y8" s="176"/>
      <c r="Z8" s="16" t="s">
        <v>37</v>
      </c>
      <c r="AA8" s="16" t="s">
        <v>44</v>
      </c>
      <c r="AB8" s="16">
        <v>1</v>
      </c>
      <c r="AC8" s="16">
        <f>AB8*AB5</f>
        <v>0.33333333333333331</v>
      </c>
      <c r="AD8" s="4"/>
      <c r="AE8" s="11" t="s">
        <v>21</v>
      </c>
      <c r="AF8" s="28">
        <v>0</v>
      </c>
      <c r="AG8" s="28">
        <v>0</v>
      </c>
      <c r="AH8" s="28">
        <v>-1</v>
      </c>
      <c r="AI8" s="28">
        <v>0</v>
      </c>
      <c r="AJ8" s="28">
        <v>0</v>
      </c>
      <c r="AK8" s="4"/>
      <c r="AL8" s="11" t="s">
        <v>21</v>
      </c>
      <c r="AM8" s="1">
        <f>(AF8*AC6)+(AG8*AC7)+(AH8*AC8)+(AI8*AC10)+(AJ8*AC11)</f>
        <v>-0.33333333333333331</v>
      </c>
      <c r="AN8" s="176"/>
      <c r="AO8" s="15" t="s">
        <v>30</v>
      </c>
      <c r="AP8" s="15">
        <v>2</v>
      </c>
      <c r="AQ8" s="15">
        <f>1/(1+AP8)</f>
        <v>0.33333333333333331</v>
      </c>
      <c r="AR8" s="15"/>
      <c r="AS8" s="4"/>
      <c r="AT8" s="11" t="s">
        <v>21</v>
      </c>
      <c r="AU8" s="1">
        <f>AR10</f>
        <v>0.33333333333333331</v>
      </c>
      <c r="AV8" s="36"/>
      <c r="AW8" s="42" t="s">
        <v>18</v>
      </c>
      <c r="AX8" s="42">
        <f>X6+AM6++AU6</f>
        <v>1.2333333333333334</v>
      </c>
      <c r="AY8" s="50"/>
    </row>
    <row r="9" spans="1:51" ht="30">
      <c r="A9" s="258"/>
      <c r="B9" s="108" t="s">
        <v>6</v>
      </c>
      <c r="C9" s="35">
        <v>3</v>
      </c>
      <c r="D9" s="4"/>
      <c r="E9" s="4"/>
      <c r="F9" s="4"/>
      <c r="G9" s="4"/>
      <c r="H9" s="4"/>
      <c r="I9" s="4"/>
      <c r="J9" s="4"/>
      <c r="M9" s="4"/>
      <c r="N9" s="94"/>
      <c r="O9" s="58" t="s">
        <v>24</v>
      </c>
      <c r="P9" s="56" t="s">
        <v>84</v>
      </c>
      <c r="Q9" s="4"/>
      <c r="R9" s="11" t="s">
        <v>23</v>
      </c>
      <c r="S9" s="9">
        <v>1</v>
      </c>
      <c r="T9" s="9">
        <v>0</v>
      </c>
      <c r="U9" s="9">
        <v>-0.5</v>
      </c>
      <c r="V9" s="19"/>
      <c r="W9" s="11" t="s">
        <v>23</v>
      </c>
      <c r="X9" s="1">
        <f>(S9*L4)+(T9*L5)+(U9*L6)</f>
        <v>0.50000000000000011</v>
      </c>
      <c r="Y9" s="176"/>
      <c r="Z9" s="31" t="s">
        <v>96</v>
      </c>
      <c r="AA9" s="31">
        <v>1</v>
      </c>
      <c r="AB9" s="31">
        <f>1/(1+AA9)</f>
        <v>0.5</v>
      </c>
      <c r="AC9" s="31"/>
      <c r="AD9" s="4"/>
      <c r="AE9" s="11" t="s">
        <v>23</v>
      </c>
      <c r="AF9" s="28">
        <v>0</v>
      </c>
      <c r="AG9" s="28">
        <v>0</v>
      </c>
      <c r="AH9" s="28">
        <v>0</v>
      </c>
      <c r="AI9" s="28">
        <v>-1</v>
      </c>
      <c r="AJ9" s="28">
        <v>0</v>
      </c>
      <c r="AK9" s="4"/>
      <c r="AL9" s="11" t="s">
        <v>23</v>
      </c>
      <c r="AM9" s="1">
        <f>(AC6*AF9)+(AG9*AC7)+(AC8*AH9)+(AI9*AC10)+(AC11*AJ9)</f>
        <v>-0.5</v>
      </c>
      <c r="AN9" s="176"/>
      <c r="AO9" s="16" t="s">
        <v>59</v>
      </c>
      <c r="AP9" s="16" t="s">
        <v>44</v>
      </c>
      <c r="AQ9" s="16">
        <v>1</v>
      </c>
      <c r="AR9" s="16">
        <f>AQ9*AQ8</f>
        <v>0.33333333333333331</v>
      </c>
      <c r="AS9" s="4"/>
      <c r="AT9" s="11" t="s">
        <v>23</v>
      </c>
      <c r="AU9" s="1">
        <f>AR12</f>
        <v>0.25</v>
      </c>
      <c r="AV9" s="36"/>
      <c r="AW9" s="41" t="s">
        <v>19</v>
      </c>
      <c r="AX9" s="41">
        <v>0</v>
      </c>
      <c r="AY9" s="50"/>
    </row>
    <row r="10" spans="1:51">
      <c r="A10" s="258"/>
      <c r="B10" s="53"/>
      <c r="C10" s="53"/>
      <c r="D10" s="53"/>
      <c r="E10" s="53"/>
      <c r="F10" s="53"/>
      <c r="G10" s="53"/>
      <c r="H10" s="53"/>
      <c r="I10" s="53"/>
      <c r="J10" s="53"/>
      <c r="M10" s="26"/>
      <c r="N10" s="94"/>
      <c r="O10" s="4"/>
      <c r="P10" s="4"/>
      <c r="Q10" s="4"/>
      <c r="R10" s="11" t="s">
        <v>24</v>
      </c>
      <c r="S10" s="9">
        <v>-0.5</v>
      </c>
      <c r="T10" s="9">
        <v>0</v>
      </c>
      <c r="U10" s="9">
        <v>1</v>
      </c>
      <c r="V10" s="19"/>
      <c r="W10" s="11" t="s">
        <v>24</v>
      </c>
      <c r="X10" s="1">
        <f>(S10*L4)+(T10*67)+(U10*L6)</f>
        <v>-0.1</v>
      </c>
      <c r="Y10" s="176"/>
      <c r="Z10" s="16" t="s">
        <v>97</v>
      </c>
      <c r="AA10" s="16" t="s">
        <v>44</v>
      </c>
      <c r="AB10" s="16">
        <v>1</v>
      </c>
      <c r="AC10" s="16">
        <f>AB10*AB9</f>
        <v>0.5</v>
      </c>
      <c r="AD10" s="4"/>
      <c r="AE10" s="11" t="s">
        <v>24</v>
      </c>
      <c r="AF10" s="28">
        <v>0</v>
      </c>
      <c r="AG10" s="28">
        <v>0</v>
      </c>
      <c r="AH10" s="28">
        <v>0</v>
      </c>
      <c r="AI10" s="28">
        <v>1</v>
      </c>
      <c r="AJ10" s="28">
        <v>0</v>
      </c>
      <c r="AK10" s="4"/>
      <c r="AL10" s="11" t="s">
        <v>24</v>
      </c>
      <c r="AM10" s="1">
        <f>(AC6*AF10)+(AC7*AG10)+(AC8*AH10)+(AI10*AC10)+(AC11*AJ10)</f>
        <v>0.5</v>
      </c>
      <c r="AN10" s="176"/>
      <c r="AO10" s="16" t="s">
        <v>60</v>
      </c>
      <c r="AP10" s="16" t="s">
        <v>44</v>
      </c>
      <c r="AQ10" s="16">
        <v>1</v>
      </c>
      <c r="AR10" s="16">
        <f>AQ10*AQ8</f>
        <v>0.33333333333333331</v>
      </c>
      <c r="AS10" s="4"/>
      <c r="AT10" s="11" t="s">
        <v>24</v>
      </c>
      <c r="AU10" s="1">
        <f>AR13</f>
        <v>0.25</v>
      </c>
      <c r="AV10" s="36"/>
      <c r="AW10" s="42" t="s">
        <v>20</v>
      </c>
      <c r="AX10" s="42">
        <f>X7+AM7+AU7</f>
        <v>0.76666666666666661</v>
      </c>
      <c r="AY10" s="50"/>
    </row>
    <row r="11" spans="1:51">
      <c r="A11" s="258"/>
      <c r="B11" s="183" t="s">
        <v>14</v>
      </c>
      <c r="C11" s="183"/>
      <c r="D11" s="4"/>
      <c r="E11" s="35" t="s">
        <v>38</v>
      </c>
      <c r="F11" s="35" t="s">
        <v>39</v>
      </c>
      <c r="G11" s="35" t="s">
        <v>40</v>
      </c>
      <c r="H11" s="10" t="s">
        <v>41</v>
      </c>
      <c r="I11" s="10" t="s">
        <v>42</v>
      </c>
      <c r="J11" s="4"/>
      <c r="M11" s="4"/>
      <c r="N11" s="94"/>
      <c r="O11" s="156" t="s">
        <v>112</v>
      </c>
      <c r="P11" s="157"/>
      <c r="Q11" s="4"/>
      <c r="R11" s="33"/>
      <c r="S11" s="25"/>
      <c r="T11" s="25"/>
      <c r="U11" s="25"/>
      <c r="V11" s="30"/>
      <c r="W11" s="29"/>
      <c r="X11" s="29"/>
      <c r="Y11" s="176"/>
      <c r="Z11" s="16" t="s">
        <v>98</v>
      </c>
      <c r="AA11" s="16" t="s">
        <v>44</v>
      </c>
      <c r="AB11" s="16">
        <v>1</v>
      </c>
      <c r="AC11" s="16">
        <f>AB11*AB9</f>
        <v>0.5</v>
      </c>
      <c r="AD11" s="4"/>
      <c r="AE11" s="29"/>
      <c r="AF11" s="25"/>
      <c r="AG11" s="25"/>
      <c r="AH11" s="25"/>
      <c r="AI11" s="25"/>
      <c r="AJ11" s="25"/>
      <c r="AK11" s="4"/>
      <c r="AL11" s="29"/>
      <c r="AM11" s="29"/>
      <c r="AN11" s="176"/>
      <c r="AO11" s="15" t="s">
        <v>31</v>
      </c>
      <c r="AP11" s="15">
        <v>3</v>
      </c>
      <c r="AQ11" s="15">
        <f>1/(1+AP11)</f>
        <v>0.25</v>
      </c>
      <c r="AR11" s="15"/>
      <c r="AS11" s="4"/>
      <c r="AT11" s="29"/>
      <c r="AU11" s="29"/>
      <c r="AV11" s="46"/>
      <c r="AW11" s="42" t="s">
        <v>21</v>
      </c>
      <c r="AX11" s="42">
        <f>X8+AM8+AU8</f>
        <v>-0.10000000000000003</v>
      </c>
      <c r="AY11" s="50"/>
    </row>
    <row r="12" spans="1:51" ht="30">
      <c r="A12" s="258"/>
      <c r="B12" s="108" t="s">
        <v>7</v>
      </c>
      <c r="C12" s="76">
        <f>SUM(L4*C7,L5*D7,L6*E7)</f>
        <v>3</v>
      </c>
      <c r="D12" s="4"/>
      <c r="E12" s="35">
        <v>1</v>
      </c>
      <c r="F12" s="35">
        <v>3</v>
      </c>
      <c r="G12" s="35">
        <v>5</v>
      </c>
      <c r="H12" s="35">
        <v>7</v>
      </c>
      <c r="I12" s="35">
        <v>9</v>
      </c>
      <c r="J12" s="4"/>
      <c r="M12" s="4"/>
      <c r="N12" s="94"/>
      <c r="O12" s="57" t="s">
        <v>99</v>
      </c>
      <c r="P12" s="56" t="s">
        <v>102</v>
      </c>
      <c r="Q12" s="4"/>
      <c r="R12" s="33"/>
      <c r="S12" s="25"/>
      <c r="T12" s="25"/>
      <c r="U12" s="25"/>
      <c r="V12" s="30"/>
      <c r="W12" s="29"/>
      <c r="X12" s="29"/>
      <c r="Y12" s="176"/>
      <c r="Z12" s="30"/>
      <c r="AA12" s="30"/>
      <c r="AB12" s="30"/>
      <c r="AC12" s="30"/>
      <c r="AD12" s="4"/>
      <c r="AE12" s="29"/>
      <c r="AF12" s="25"/>
      <c r="AG12" s="25"/>
      <c r="AH12" s="25"/>
      <c r="AI12" s="25"/>
      <c r="AJ12" s="25"/>
      <c r="AK12" s="4"/>
      <c r="AL12" s="156" t="s">
        <v>115</v>
      </c>
      <c r="AM12" s="157"/>
      <c r="AN12" s="176"/>
      <c r="AO12" s="16" t="s">
        <v>61</v>
      </c>
      <c r="AP12" s="16" t="s">
        <v>44</v>
      </c>
      <c r="AQ12" s="16">
        <v>1</v>
      </c>
      <c r="AR12" s="16">
        <f>AQ12*AQ11</f>
        <v>0.25</v>
      </c>
      <c r="AS12" s="4"/>
      <c r="AT12" s="29"/>
      <c r="AU12" s="29"/>
      <c r="AV12" s="46"/>
      <c r="AW12" s="41" t="s">
        <v>22</v>
      </c>
      <c r="AX12" s="41">
        <v>0</v>
      </c>
      <c r="AY12" s="50"/>
    </row>
    <row r="13" spans="1:51" ht="30">
      <c r="A13" s="258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26"/>
      <c r="N13" s="94"/>
      <c r="O13" s="57" t="s">
        <v>100</v>
      </c>
      <c r="P13" s="56" t="s">
        <v>103</v>
      </c>
      <c r="Q13" s="4"/>
      <c r="R13" s="4"/>
      <c r="S13" s="18"/>
      <c r="T13" s="18"/>
      <c r="U13" s="18"/>
      <c r="V13" s="19"/>
      <c r="W13" s="4"/>
      <c r="X13" s="4"/>
      <c r="Y13" s="176"/>
      <c r="Z13" s="30"/>
      <c r="AA13" s="30"/>
      <c r="AB13" s="30"/>
      <c r="AC13" s="30"/>
      <c r="AD13" s="4"/>
      <c r="AE13" s="29"/>
      <c r="AF13" s="25"/>
      <c r="AG13" s="25"/>
      <c r="AH13" s="25"/>
      <c r="AI13" s="25"/>
      <c r="AJ13" s="25"/>
      <c r="AK13" s="4"/>
      <c r="AL13" s="58" t="s">
        <v>34</v>
      </c>
      <c r="AM13" s="56" t="s">
        <v>87</v>
      </c>
      <c r="AN13" s="176"/>
      <c r="AO13" s="16" t="s">
        <v>62</v>
      </c>
      <c r="AP13" s="16" t="s">
        <v>44</v>
      </c>
      <c r="AQ13" s="16">
        <v>1</v>
      </c>
      <c r="AR13" s="16">
        <f>AQ13*AQ11</f>
        <v>0.25</v>
      </c>
      <c r="AS13" s="4"/>
      <c r="AT13" s="29"/>
      <c r="AU13" s="29"/>
      <c r="AV13" s="46"/>
      <c r="AW13" s="42" t="s">
        <v>23</v>
      </c>
      <c r="AX13" s="42">
        <f>X9+AM9+AU9</f>
        <v>0.25000000000000011</v>
      </c>
      <c r="AY13" s="50"/>
    </row>
    <row r="14" spans="1:51" ht="30">
      <c r="A14" s="258"/>
      <c r="B14" s="185" t="s">
        <v>11</v>
      </c>
      <c r="C14" s="186"/>
      <c r="D14" s="6" t="s">
        <v>12</v>
      </c>
      <c r="E14" s="6">
        <v>1</v>
      </c>
      <c r="F14" s="6">
        <v>2</v>
      </c>
      <c r="G14" s="6">
        <v>3</v>
      </c>
      <c r="H14" s="6">
        <v>4</v>
      </c>
      <c r="I14" s="6">
        <v>5</v>
      </c>
      <c r="J14" s="6">
        <v>6</v>
      </c>
      <c r="K14" s="6">
        <v>7</v>
      </c>
      <c r="L14" s="6">
        <v>9</v>
      </c>
      <c r="M14" s="6">
        <v>10</v>
      </c>
      <c r="N14" s="94"/>
      <c r="O14" s="57" t="s">
        <v>101</v>
      </c>
      <c r="P14" s="56" t="s">
        <v>104</v>
      </c>
      <c r="Q14" s="4"/>
      <c r="R14" s="4"/>
      <c r="S14" s="18"/>
      <c r="T14" s="18"/>
      <c r="U14" s="18"/>
      <c r="V14" s="4"/>
      <c r="W14" s="4"/>
      <c r="X14" s="4"/>
      <c r="Y14" s="176"/>
      <c r="AB14" s="30"/>
      <c r="AC14" s="30"/>
      <c r="AD14" s="4"/>
      <c r="AE14" s="29"/>
      <c r="AF14" s="25"/>
      <c r="AG14" s="25"/>
      <c r="AH14" s="25"/>
      <c r="AI14" s="25"/>
      <c r="AJ14" s="25"/>
      <c r="AK14" s="4"/>
      <c r="AL14" s="109" t="s">
        <v>35</v>
      </c>
      <c r="AM14" s="84" t="s">
        <v>88</v>
      </c>
      <c r="AN14" s="176"/>
      <c r="AO14" s="19"/>
      <c r="AP14" s="19"/>
      <c r="AQ14" s="19"/>
      <c r="AR14" s="19"/>
      <c r="AS14" s="4"/>
      <c r="AT14" s="29"/>
      <c r="AU14" s="29"/>
      <c r="AV14" s="46"/>
      <c r="AW14" s="42" t="s">
        <v>24</v>
      </c>
      <c r="AX14" s="42">
        <f>X10+AM10+AU10</f>
        <v>0.65</v>
      </c>
      <c r="AY14" s="50"/>
    </row>
    <row r="15" spans="1:51">
      <c r="A15" s="258"/>
      <c r="B15" s="187"/>
      <c r="C15" s="188"/>
      <c r="D15" s="6" t="s">
        <v>13</v>
      </c>
      <c r="E15" s="35">
        <v>0</v>
      </c>
      <c r="F15" s="35">
        <v>0</v>
      </c>
      <c r="G15" s="35">
        <v>0.57999999999999996</v>
      </c>
      <c r="H15" s="35">
        <v>0.9</v>
      </c>
      <c r="I15" s="35">
        <v>1.1200000000000001</v>
      </c>
      <c r="J15" s="35">
        <v>1.24</v>
      </c>
      <c r="K15" s="35">
        <v>1.32</v>
      </c>
      <c r="L15" s="35">
        <v>1.46</v>
      </c>
      <c r="M15" s="35">
        <v>1.49</v>
      </c>
      <c r="N15" s="94"/>
      <c r="Q15" s="4"/>
      <c r="R15" s="4"/>
      <c r="S15" s="18"/>
      <c r="T15" s="18"/>
      <c r="U15" s="18"/>
      <c r="V15" s="4"/>
      <c r="W15" s="4"/>
      <c r="X15" s="4"/>
      <c r="Y15" s="176"/>
      <c r="AB15" s="30"/>
      <c r="AC15" s="30"/>
      <c r="AD15" s="4"/>
      <c r="AE15" s="29"/>
      <c r="AF15" s="25"/>
      <c r="AG15" s="25"/>
      <c r="AH15" s="25"/>
      <c r="AI15" s="25"/>
      <c r="AJ15" s="25"/>
      <c r="AK15" s="4"/>
      <c r="AL15" s="109" t="s">
        <v>36</v>
      </c>
      <c r="AM15" s="84" t="s">
        <v>89</v>
      </c>
      <c r="AN15" s="176"/>
      <c r="AO15" s="30"/>
      <c r="AP15" s="30"/>
      <c r="AQ15" s="30"/>
      <c r="AR15" s="30"/>
      <c r="AS15" s="4"/>
      <c r="AT15" s="29"/>
      <c r="AU15" s="29"/>
      <c r="AV15" s="46"/>
      <c r="AW15" s="41" t="s">
        <v>25</v>
      </c>
      <c r="AX15" s="41">
        <v>0</v>
      </c>
      <c r="AY15" s="50"/>
    </row>
    <row r="16" spans="1:51">
      <c r="A16" s="258"/>
      <c r="B16" s="189" t="s">
        <v>9</v>
      </c>
      <c r="C16" s="190"/>
      <c r="D16" s="7">
        <v>0.57999999999999996</v>
      </c>
      <c r="E16" s="191"/>
      <c r="F16" s="192"/>
      <c r="G16" s="192"/>
      <c r="H16" s="192"/>
      <c r="I16" s="192"/>
      <c r="J16" s="192"/>
      <c r="K16" s="48"/>
      <c r="L16" s="48"/>
      <c r="M16" s="48"/>
      <c r="N16" s="94"/>
      <c r="Q16" s="4"/>
      <c r="R16" s="4"/>
      <c r="S16" s="18"/>
      <c r="T16" s="18"/>
      <c r="U16" s="18"/>
      <c r="V16" s="4"/>
      <c r="W16" s="4"/>
      <c r="X16" s="4"/>
      <c r="Y16" s="17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109" t="s">
        <v>37</v>
      </c>
      <c r="AM16" s="84" t="s">
        <v>90</v>
      </c>
      <c r="AN16" s="176"/>
      <c r="AO16" s="156" t="s">
        <v>113</v>
      </c>
      <c r="AP16" s="157"/>
      <c r="AQ16" s="4"/>
      <c r="AR16" s="4"/>
      <c r="AS16" s="4"/>
      <c r="AT16" s="4"/>
      <c r="AU16" s="4"/>
      <c r="AV16" s="46"/>
      <c r="AW16" s="4"/>
      <c r="AX16" s="4"/>
      <c r="AY16" s="50"/>
    </row>
    <row r="17" spans="1:51" ht="30">
      <c r="A17" s="258"/>
      <c r="B17" s="52"/>
      <c r="C17" s="52"/>
      <c r="D17" s="52"/>
      <c r="E17" s="52"/>
      <c r="H17" s="52"/>
      <c r="I17" s="52"/>
      <c r="J17" s="52"/>
      <c r="K17" s="52"/>
      <c r="L17" s="52"/>
      <c r="M17" s="47"/>
      <c r="N17" s="94"/>
      <c r="Q17" s="4"/>
      <c r="R17" s="4"/>
      <c r="S17" s="18"/>
      <c r="T17" s="18"/>
      <c r="U17" s="18"/>
      <c r="V17" s="4"/>
      <c r="W17" s="4"/>
      <c r="X17" s="4"/>
      <c r="Y17" s="176"/>
      <c r="Z17" s="4"/>
      <c r="AC17" s="4"/>
      <c r="AD17" s="4"/>
      <c r="AE17" s="4"/>
      <c r="AF17" s="4"/>
      <c r="AG17" s="4"/>
      <c r="AH17" s="4"/>
      <c r="AI17" s="4"/>
      <c r="AJ17" s="4"/>
      <c r="AK17" s="4"/>
      <c r="AL17" s="58" t="s">
        <v>96</v>
      </c>
      <c r="AM17" s="56" t="s">
        <v>91</v>
      </c>
      <c r="AN17" s="176"/>
      <c r="AO17" s="44" t="s">
        <v>29</v>
      </c>
      <c r="AP17" s="44" t="s">
        <v>76</v>
      </c>
      <c r="AQ17" s="4"/>
      <c r="AR17" s="4"/>
      <c r="AS17" s="4"/>
      <c r="AT17" s="4"/>
      <c r="AU17" s="4"/>
      <c r="AV17" s="46"/>
      <c r="AW17" s="4"/>
      <c r="AX17" s="4"/>
      <c r="AY17" s="50"/>
    </row>
    <row r="18" spans="1:51" ht="30">
      <c r="A18" s="258"/>
      <c r="B18" s="161" t="s">
        <v>15</v>
      </c>
      <c r="C18" s="161"/>
      <c r="D18" s="161"/>
      <c r="E18" s="4"/>
      <c r="H18" s="4"/>
      <c r="I18" s="4"/>
      <c r="J18" s="4"/>
      <c r="K18" s="4"/>
      <c r="L18" s="4"/>
      <c r="M18" s="4"/>
      <c r="N18" s="94"/>
      <c r="Q18" s="4"/>
      <c r="R18" s="4"/>
      <c r="S18" s="18"/>
      <c r="T18" s="18"/>
      <c r="U18" s="18"/>
      <c r="V18" s="4"/>
      <c r="W18" s="4"/>
      <c r="X18" s="4"/>
      <c r="Y18" s="176"/>
      <c r="Z18" s="227" t="s">
        <v>182</v>
      </c>
      <c r="AA18" s="228"/>
      <c r="AC18" s="4"/>
      <c r="AD18" s="4"/>
      <c r="AE18" s="4"/>
      <c r="AF18" s="4"/>
      <c r="AG18" s="4"/>
      <c r="AH18" s="4"/>
      <c r="AI18" s="4"/>
      <c r="AJ18" s="4"/>
      <c r="AK18" s="4"/>
      <c r="AL18" s="109" t="s">
        <v>97</v>
      </c>
      <c r="AM18" s="84" t="s">
        <v>92</v>
      </c>
      <c r="AN18" s="176"/>
      <c r="AO18" s="44" t="s">
        <v>30</v>
      </c>
      <c r="AP18" s="44" t="s">
        <v>79</v>
      </c>
      <c r="AQ18" s="4"/>
      <c r="AR18" s="4"/>
      <c r="AS18" s="4"/>
      <c r="AT18" s="4"/>
      <c r="AU18" s="4"/>
      <c r="AV18" s="46"/>
      <c r="AW18" s="4"/>
      <c r="AX18" s="4"/>
      <c r="AY18" s="50"/>
    </row>
    <row r="19" spans="1:51" ht="30">
      <c r="A19" s="258"/>
      <c r="B19" s="5" t="s">
        <v>10</v>
      </c>
      <c r="C19" s="8">
        <f>(C12-3)/3</f>
        <v>0</v>
      </c>
      <c r="D19" s="77">
        <f>C19*100</f>
        <v>0</v>
      </c>
      <c r="E19" s="4"/>
      <c r="H19" s="4"/>
      <c r="I19" s="4"/>
      <c r="J19" s="4"/>
      <c r="K19" s="4"/>
      <c r="L19" s="4"/>
      <c r="M19" s="4"/>
      <c r="N19" s="94"/>
      <c r="Q19" s="4"/>
      <c r="R19" s="4"/>
      <c r="S19" s="18"/>
      <c r="T19" s="18"/>
      <c r="U19" s="18"/>
      <c r="V19" s="4"/>
      <c r="W19" s="4"/>
      <c r="X19" s="4"/>
      <c r="Y19" s="176"/>
      <c r="Z19" s="225" t="s">
        <v>208</v>
      </c>
      <c r="AA19" s="226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109" t="s">
        <v>98</v>
      </c>
      <c r="AM19" s="84" t="s">
        <v>93</v>
      </c>
      <c r="AN19" s="176"/>
      <c r="AO19" s="44" t="s">
        <v>31</v>
      </c>
      <c r="AP19" s="44" t="s">
        <v>82</v>
      </c>
      <c r="AQ19" s="4"/>
      <c r="AR19" s="4"/>
      <c r="AS19" s="4"/>
      <c r="AT19" s="4"/>
      <c r="AU19" s="4"/>
      <c r="AV19" s="46"/>
      <c r="AW19" s="4"/>
      <c r="AX19" s="4"/>
      <c r="AY19" s="50"/>
    </row>
    <row r="20" spans="1:51">
      <c r="A20" s="259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06"/>
      <c r="N20" s="49"/>
      <c r="O20" s="106"/>
      <c r="P20" s="106"/>
      <c r="Q20" s="106"/>
      <c r="R20" s="106"/>
      <c r="S20" s="79"/>
      <c r="T20" s="79"/>
      <c r="U20" s="79"/>
      <c r="V20" s="106"/>
      <c r="W20" s="106"/>
      <c r="X20" s="106"/>
      <c r="Y20" s="177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51"/>
    </row>
    <row r="22" spans="1:51" ht="20">
      <c r="A22" s="257"/>
      <c r="B22" s="168" t="s">
        <v>140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9"/>
    </row>
    <row r="23" spans="1:51" ht="20">
      <c r="A23" s="258"/>
      <c r="B23" s="35" t="s">
        <v>0</v>
      </c>
      <c r="C23" s="35" t="s">
        <v>1</v>
      </c>
      <c r="D23" s="35" t="s">
        <v>2</v>
      </c>
      <c r="E23" s="35" t="s">
        <v>3</v>
      </c>
      <c r="F23" s="170" t="s">
        <v>8</v>
      </c>
      <c r="G23" s="35" t="s">
        <v>0</v>
      </c>
      <c r="H23" s="35" t="s">
        <v>1</v>
      </c>
      <c r="I23" s="35" t="s">
        <v>2</v>
      </c>
      <c r="J23" s="35" t="s">
        <v>3</v>
      </c>
      <c r="K23" s="35" t="s">
        <v>4</v>
      </c>
      <c r="L23" s="10" t="s">
        <v>5</v>
      </c>
      <c r="M23" s="23"/>
      <c r="N23" s="94"/>
      <c r="O23" s="156" t="s">
        <v>114</v>
      </c>
      <c r="P23" s="157"/>
      <c r="Q23" s="3"/>
      <c r="R23" s="171" t="s">
        <v>46</v>
      </c>
      <c r="S23" s="172"/>
      <c r="T23" s="172"/>
      <c r="U23" s="173"/>
      <c r="V23" s="3"/>
      <c r="W23" s="174" t="s">
        <v>52</v>
      </c>
      <c r="X23" s="175"/>
      <c r="Y23" s="176"/>
      <c r="Z23" s="178" t="s">
        <v>48</v>
      </c>
      <c r="AA23" s="179"/>
      <c r="AB23" s="179"/>
      <c r="AC23" s="180"/>
      <c r="AD23" s="3"/>
      <c r="AE23" s="178" t="s">
        <v>54</v>
      </c>
      <c r="AF23" s="179"/>
      <c r="AG23" s="179"/>
      <c r="AH23" s="179"/>
      <c r="AI23" s="179"/>
      <c r="AJ23" s="180"/>
      <c r="AK23" s="3"/>
      <c r="AL23" s="174" t="s">
        <v>55</v>
      </c>
      <c r="AM23" s="175"/>
      <c r="AN23" s="176"/>
      <c r="AO23" s="178" t="s">
        <v>49</v>
      </c>
      <c r="AP23" s="179"/>
      <c r="AQ23" s="179"/>
      <c r="AR23" s="180"/>
      <c r="AS23" s="4"/>
      <c r="AT23" s="174" t="s">
        <v>51</v>
      </c>
      <c r="AU23" s="175"/>
      <c r="AV23" s="36"/>
      <c r="AW23" s="174" t="s">
        <v>27</v>
      </c>
      <c r="AX23" s="175"/>
      <c r="AY23" s="50"/>
    </row>
    <row r="24" spans="1:51" ht="30">
      <c r="A24" s="258"/>
      <c r="B24" s="35" t="s">
        <v>1</v>
      </c>
      <c r="C24" s="2">
        <v>1</v>
      </c>
      <c r="D24" s="37">
        <v>5</v>
      </c>
      <c r="E24" s="37">
        <v>3</v>
      </c>
      <c r="F24" s="170"/>
      <c r="G24" s="35" t="s">
        <v>1</v>
      </c>
      <c r="H24" s="38">
        <f>C24/C27</f>
        <v>0.65217391304347827</v>
      </c>
      <c r="I24" s="37">
        <f>D24/D27</f>
        <v>0.55555555555555558</v>
      </c>
      <c r="J24" s="37">
        <f>E24/E27</f>
        <v>0.69230769230769218</v>
      </c>
      <c r="K24" s="37">
        <f>SUM(H24:J24)</f>
        <v>1.9000371609067259</v>
      </c>
      <c r="L24" s="2">
        <f>K24/C29</f>
        <v>0.63334572030224201</v>
      </c>
      <c r="M24" s="24"/>
      <c r="N24" s="94"/>
      <c r="O24" s="58" t="s">
        <v>17</v>
      </c>
      <c r="P24" s="56" t="s">
        <v>78</v>
      </c>
      <c r="Q24" s="18"/>
      <c r="R24" s="17" t="s">
        <v>26</v>
      </c>
      <c r="S24" s="35" t="s">
        <v>1</v>
      </c>
      <c r="T24" s="35" t="s">
        <v>2</v>
      </c>
      <c r="U24" s="35" t="s">
        <v>3</v>
      </c>
      <c r="V24" s="13"/>
      <c r="W24" s="32" t="s">
        <v>26</v>
      </c>
      <c r="X24" s="107" t="s">
        <v>53</v>
      </c>
      <c r="Y24" s="176"/>
      <c r="Z24" s="35" t="s">
        <v>32</v>
      </c>
      <c r="AA24" s="108" t="s">
        <v>47</v>
      </c>
      <c r="AB24" s="178" t="s">
        <v>43</v>
      </c>
      <c r="AC24" s="180"/>
      <c r="AD24" s="4"/>
      <c r="AE24" s="10" t="s">
        <v>26</v>
      </c>
      <c r="AF24" s="35" t="s">
        <v>35</v>
      </c>
      <c r="AG24" s="35" t="s">
        <v>36</v>
      </c>
      <c r="AH24" s="35" t="s">
        <v>37</v>
      </c>
      <c r="AI24" s="35" t="s">
        <v>97</v>
      </c>
      <c r="AJ24" s="35" t="s">
        <v>98</v>
      </c>
      <c r="AK24" s="4"/>
      <c r="AL24" s="10" t="s">
        <v>26</v>
      </c>
      <c r="AM24" s="107" t="s">
        <v>53</v>
      </c>
      <c r="AN24" s="176"/>
      <c r="AO24" s="10" t="s">
        <v>28</v>
      </c>
      <c r="AP24" s="10" t="s">
        <v>47</v>
      </c>
      <c r="AQ24" s="181" t="s">
        <v>43</v>
      </c>
      <c r="AR24" s="182"/>
      <c r="AS24" s="4"/>
      <c r="AT24" s="35" t="s">
        <v>26</v>
      </c>
      <c r="AU24" s="107" t="s">
        <v>53</v>
      </c>
      <c r="AV24" s="36"/>
      <c r="AW24" s="108" t="s">
        <v>26</v>
      </c>
      <c r="AX24" s="108" t="s">
        <v>50</v>
      </c>
      <c r="AY24" s="50"/>
    </row>
    <row r="25" spans="1:51">
      <c r="A25" s="258"/>
      <c r="B25" s="35" t="s">
        <v>2</v>
      </c>
      <c r="C25" s="37">
        <f>1/D24</f>
        <v>0.2</v>
      </c>
      <c r="D25" s="2">
        <v>1</v>
      </c>
      <c r="E25" s="37">
        <f>1/D26</f>
        <v>0.33333333333333331</v>
      </c>
      <c r="F25" s="170"/>
      <c r="G25" s="35" t="s">
        <v>2</v>
      </c>
      <c r="H25" s="37">
        <f>C25/C27</f>
        <v>0.13043478260869568</v>
      </c>
      <c r="I25" s="38">
        <f>D25/D27</f>
        <v>0.1111111111111111</v>
      </c>
      <c r="J25" s="37">
        <f>E25/E27</f>
        <v>7.6923076923076913E-2</v>
      </c>
      <c r="K25" s="37">
        <f>SUM(H25:J25)</f>
        <v>0.31846897064288371</v>
      </c>
      <c r="L25" s="2">
        <f>K25/C29</f>
        <v>0.1061563235476279</v>
      </c>
      <c r="M25" s="24"/>
      <c r="N25" s="94"/>
      <c r="O25" s="58" t="s">
        <v>18</v>
      </c>
      <c r="P25" s="56" t="s">
        <v>77</v>
      </c>
      <c r="Q25" s="18"/>
      <c r="R25" s="11" t="s">
        <v>17</v>
      </c>
      <c r="S25" s="9">
        <v>1</v>
      </c>
      <c r="T25" s="9">
        <v>-0.5</v>
      </c>
      <c r="U25" s="9">
        <v>0</v>
      </c>
      <c r="V25" s="3"/>
      <c r="W25" s="11" t="s">
        <v>17</v>
      </c>
      <c r="X25" s="1">
        <f>(S25*L24)+(T25*L25)+(U25*L26)</f>
        <v>0.58026755852842804</v>
      </c>
      <c r="Y25" s="176"/>
      <c r="Z25" s="15" t="s">
        <v>34</v>
      </c>
      <c r="AA25" s="15">
        <v>2</v>
      </c>
      <c r="AB25" s="15">
        <f>1/(1+AA25)</f>
        <v>0.33333333333333331</v>
      </c>
      <c r="AC25" s="15"/>
      <c r="AD25" s="4"/>
      <c r="AE25" s="11" t="s">
        <v>17</v>
      </c>
      <c r="AF25" s="28">
        <v>0</v>
      </c>
      <c r="AG25" s="28">
        <v>0</v>
      </c>
      <c r="AH25" s="28">
        <v>-1</v>
      </c>
      <c r="AI25" s="28">
        <v>-1</v>
      </c>
      <c r="AJ25" s="28">
        <v>0</v>
      </c>
      <c r="AK25" s="4"/>
      <c r="AL25" s="11" t="s">
        <v>17</v>
      </c>
      <c r="AM25" s="1">
        <f>(AF25*AC26)+(AG25*AC27)+(AC28*AH25)+(AI25*AC30)+(AC31*AJ25)</f>
        <v>-0.83333333333333326</v>
      </c>
      <c r="AN25" s="176"/>
      <c r="AO25" s="15" t="s">
        <v>29</v>
      </c>
      <c r="AP25" s="15">
        <v>1</v>
      </c>
      <c r="AQ25" s="15">
        <f>1/(1+AP25)</f>
        <v>0.5</v>
      </c>
      <c r="AR25" s="15"/>
      <c r="AS25" s="4"/>
      <c r="AT25" s="11" t="s">
        <v>17</v>
      </c>
      <c r="AU25" s="1">
        <f>AR26</f>
        <v>0.5</v>
      </c>
      <c r="AV25" s="36"/>
      <c r="AW25" s="40" t="s">
        <v>63</v>
      </c>
      <c r="AX25" s="40">
        <v>0</v>
      </c>
      <c r="AY25" s="50"/>
    </row>
    <row r="26" spans="1:51" ht="30">
      <c r="A26" s="258"/>
      <c r="B26" s="35" t="s">
        <v>3</v>
      </c>
      <c r="C26" s="37">
        <f>1/E24</f>
        <v>0.33333333333333331</v>
      </c>
      <c r="D26" s="37">
        <v>3</v>
      </c>
      <c r="E26" s="2">
        <v>1</v>
      </c>
      <c r="F26" s="170"/>
      <c r="G26" s="35" t="s">
        <v>3</v>
      </c>
      <c r="H26" s="37">
        <f>C26/C27</f>
        <v>0.21739130434782608</v>
      </c>
      <c r="I26" s="37">
        <f>D26/D27</f>
        <v>0.33333333333333331</v>
      </c>
      <c r="J26" s="38">
        <f>E26/E27</f>
        <v>0.23076923076923073</v>
      </c>
      <c r="K26" s="37">
        <f>SUM(H26:J26)</f>
        <v>0.78149386845039015</v>
      </c>
      <c r="L26" s="2">
        <f>K26/C29</f>
        <v>0.26049795615013005</v>
      </c>
      <c r="M26" s="24"/>
      <c r="N26" s="94"/>
      <c r="O26" s="58" t="s">
        <v>20</v>
      </c>
      <c r="P26" s="56" t="s">
        <v>80</v>
      </c>
      <c r="Q26" s="18"/>
      <c r="R26" s="11" t="s">
        <v>18</v>
      </c>
      <c r="S26" s="9">
        <v>-0.5</v>
      </c>
      <c r="T26" s="9">
        <v>1</v>
      </c>
      <c r="U26" s="9">
        <v>0</v>
      </c>
      <c r="V26" s="19"/>
      <c r="W26" s="11" t="s">
        <v>18</v>
      </c>
      <c r="X26" s="1">
        <f>(S26*L24)+(T26*L25)+(U26*L26)</f>
        <v>-0.21051653660349312</v>
      </c>
      <c r="Y26" s="176"/>
      <c r="Z26" s="16" t="s">
        <v>35</v>
      </c>
      <c r="AA26" s="16" t="s">
        <v>44</v>
      </c>
      <c r="AB26" s="16">
        <v>1</v>
      </c>
      <c r="AC26" s="16">
        <f>AB26*AB25</f>
        <v>0.33333333333333331</v>
      </c>
      <c r="AD26" s="4"/>
      <c r="AE26" s="11" t="s">
        <v>18</v>
      </c>
      <c r="AF26" s="28">
        <v>0</v>
      </c>
      <c r="AG26" s="28">
        <v>0</v>
      </c>
      <c r="AH26" s="28">
        <v>1</v>
      </c>
      <c r="AI26" s="28">
        <v>1</v>
      </c>
      <c r="AJ26" s="28">
        <v>0</v>
      </c>
      <c r="AK26" s="4"/>
      <c r="AL26" s="11" t="s">
        <v>18</v>
      </c>
      <c r="AM26" s="1">
        <f>(AF26*AC26)+(AG26*AC27)+(AC28*AH26)+(AI26*AC30)+(AC31*AJ26)</f>
        <v>0.83333333333333326</v>
      </c>
      <c r="AN26" s="176"/>
      <c r="AO26" s="16" t="s">
        <v>45</v>
      </c>
      <c r="AP26" s="16" t="s">
        <v>44</v>
      </c>
      <c r="AQ26" s="16">
        <v>1</v>
      </c>
      <c r="AR26" s="16">
        <f>AQ26*AQ25</f>
        <v>0.5</v>
      </c>
      <c r="AS26" s="4"/>
      <c r="AT26" s="11" t="s">
        <v>18</v>
      </c>
      <c r="AU26" s="1">
        <f>AR27</f>
        <v>0.5</v>
      </c>
      <c r="AV26" s="36"/>
      <c r="AW26" s="40" t="s">
        <v>16</v>
      </c>
      <c r="AX26" s="41">
        <v>0</v>
      </c>
      <c r="AY26" s="50"/>
    </row>
    <row r="27" spans="1:51">
      <c r="A27" s="258"/>
      <c r="B27" s="107" t="s">
        <v>4</v>
      </c>
      <c r="C27" s="39">
        <f>SUM(C24:C26)</f>
        <v>1.5333333333333332</v>
      </c>
      <c r="D27" s="39">
        <f>SUM(D24:D26)</f>
        <v>9</v>
      </c>
      <c r="E27" s="39">
        <f>SUM(E24:E26)</f>
        <v>4.3333333333333339</v>
      </c>
      <c r="F27" s="170"/>
      <c r="G27" s="107" t="s">
        <v>4</v>
      </c>
      <c r="H27" s="39">
        <f>SUM(H24:H26)</f>
        <v>1</v>
      </c>
      <c r="I27" s="39">
        <f>SUM(I24:I26)</f>
        <v>1</v>
      </c>
      <c r="J27" s="39">
        <f>SUM(J24:J26)</f>
        <v>0.99999999999999978</v>
      </c>
      <c r="K27" s="39">
        <f>SUM(K24:K26)</f>
        <v>2.9999999999999996</v>
      </c>
      <c r="L27" s="39">
        <f>SUM(L24:L26)</f>
        <v>1</v>
      </c>
      <c r="M27" s="25"/>
      <c r="N27" s="94"/>
      <c r="O27" s="58" t="s">
        <v>21</v>
      </c>
      <c r="P27" s="56" t="s">
        <v>81</v>
      </c>
      <c r="Q27" s="18"/>
      <c r="R27" s="11" t="s">
        <v>20</v>
      </c>
      <c r="S27" s="9">
        <v>0</v>
      </c>
      <c r="T27" s="9">
        <v>0.5</v>
      </c>
      <c r="U27" s="9">
        <v>0</v>
      </c>
      <c r="V27" s="19"/>
      <c r="W27" s="11" t="s">
        <v>20</v>
      </c>
      <c r="X27" s="1">
        <f>(S27*L24)+(T27*L25)+(U27*L26)</f>
        <v>5.3078161773813949E-2</v>
      </c>
      <c r="Y27" s="176"/>
      <c r="Z27" s="16" t="s">
        <v>36</v>
      </c>
      <c r="AA27" s="16" t="s">
        <v>44</v>
      </c>
      <c r="AB27" s="16">
        <v>1</v>
      </c>
      <c r="AC27" s="16">
        <f>AB27*AB25</f>
        <v>0.33333333333333331</v>
      </c>
      <c r="AD27" s="4"/>
      <c r="AE27" s="11" t="s">
        <v>20</v>
      </c>
      <c r="AF27" s="28">
        <v>0</v>
      </c>
      <c r="AG27" s="28">
        <v>0</v>
      </c>
      <c r="AH27" s="28">
        <v>1</v>
      </c>
      <c r="AI27" s="28">
        <v>0</v>
      </c>
      <c r="AJ27" s="28">
        <v>0</v>
      </c>
      <c r="AK27" s="4"/>
      <c r="AL27" s="11" t="s">
        <v>20</v>
      </c>
      <c r="AM27" s="1">
        <f>(AF27*AC26)+(AG27*AC27)+(AH27*AC28)+(AI27*AC30)+(AJ27*AC31)</f>
        <v>0.33333333333333331</v>
      </c>
      <c r="AN27" s="176"/>
      <c r="AO27" s="16" t="s">
        <v>58</v>
      </c>
      <c r="AP27" s="16" t="s">
        <v>44</v>
      </c>
      <c r="AQ27" s="16">
        <v>1</v>
      </c>
      <c r="AR27" s="16">
        <f>AQ27*AQ25</f>
        <v>0.5</v>
      </c>
      <c r="AS27" s="4"/>
      <c r="AT27" s="11" t="s">
        <v>20</v>
      </c>
      <c r="AU27" s="1">
        <f>AR29</f>
        <v>0.33333333333333331</v>
      </c>
      <c r="AV27" s="36"/>
      <c r="AW27" s="42" t="s">
        <v>17</v>
      </c>
      <c r="AX27" s="42">
        <f>X25+AM25+AU25</f>
        <v>0.24693422519509478</v>
      </c>
      <c r="AY27" s="50"/>
    </row>
    <row r="28" spans="1:51" ht="45">
      <c r="A28" s="258"/>
      <c r="B28" s="54"/>
      <c r="C28" s="54"/>
      <c r="D28" s="54"/>
      <c r="E28" s="54"/>
      <c r="F28" s="54"/>
      <c r="G28" s="54"/>
      <c r="H28" s="54"/>
      <c r="I28" s="54"/>
      <c r="J28" s="54"/>
      <c r="M28" s="47"/>
      <c r="N28" s="94"/>
      <c r="O28" s="58" t="s">
        <v>23</v>
      </c>
      <c r="P28" s="56" t="s">
        <v>83</v>
      </c>
      <c r="Q28" s="4"/>
      <c r="R28" s="11" t="s">
        <v>21</v>
      </c>
      <c r="S28" s="9">
        <v>0</v>
      </c>
      <c r="T28" s="9">
        <v>-0.5</v>
      </c>
      <c r="U28" s="9">
        <v>0</v>
      </c>
      <c r="V28" s="19"/>
      <c r="W28" s="11" t="s">
        <v>21</v>
      </c>
      <c r="X28" s="1">
        <f>(S28*L24)+(T28*L25)+(U28*L26)</f>
        <v>-5.3078161773813949E-2</v>
      </c>
      <c r="Y28" s="176"/>
      <c r="Z28" s="16" t="s">
        <v>37</v>
      </c>
      <c r="AA28" s="16" t="s">
        <v>44</v>
      </c>
      <c r="AB28" s="16">
        <v>1</v>
      </c>
      <c r="AC28" s="16">
        <f>AB28*AB25</f>
        <v>0.33333333333333331</v>
      </c>
      <c r="AD28" s="4"/>
      <c r="AE28" s="11" t="s">
        <v>21</v>
      </c>
      <c r="AF28" s="28">
        <v>0</v>
      </c>
      <c r="AG28" s="28">
        <v>0</v>
      </c>
      <c r="AH28" s="28">
        <v>-1</v>
      </c>
      <c r="AI28" s="28">
        <v>0</v>
      </c>
      <c r="AJ28" s="28">
        <v>0</v>
      </c>
      <c r="AK28" s="4"/>
      <c r="AL28" s="11" t="s">
        <v>21</v>
      </c>
      <c r="AM28" s="1">
        <f>(AF28*AC26)+(AG28*AC27)+(AH28*AC28)+(AI28*AC30)+(AJ28*AC31)</f>
        <v>-0.33333333333333331</v>
      </c>
      <c r="AN28" s="176"/>
      <c r="AO28" s="15" t="s">
        <v>30</v>
      </c>
      <c r="AP28" s="15">
        <v>2</v>
      </c>
      <c r="AQ28" s="15">
        <f>1/(1+AP28)</f>
        <v>0.33333333333333331</v>
      </c>
      <c r="AR28" s="15"/>
      <c r="AS28" s="4"/>
      <c r="AT28" s="11" t="s">
        <v>21</v>
      </c>
      <c r="AU28" s="1">
        <f>AR30</f>
        <v>0.33333333333333331</v>
      </c>
      <c r="AV28" s="36"/>
      <c r="AW28" s="42" t="s">
        <v>18</v>
      </c>
      <c r="AX28" s="42">
        <f>X26+AM26++AU26</f>
        <v>1.1228167967298401</v>
      </c>
      <c r="AY28" s="50"/>
    </row>
    <row r="29" spans="1:51" ht="30">
      <c r="A29" s="258"/>
      <c r="B29" s="108" t="s">
        <v>6</v>
      </c>
      <c r="C29" s="35">
        <v>3</v>
      </c>
      <c r="D29" s="4"/>
      <c r="E29" s="4"/>
      <c r="F29" s="4"/>
      <c r="G29" s="4"/>
      <c r="H29" s="4"/>
      <c r="I29" s="4"/>
      <c r="J29" s="4"/>
      <c r="M29" s="4"/>
      <c r="N29" s="94"/>
      <c r="O29" s="58" t="s">
        <v>24</v>
      </c>
      <c r="P29" s="56" t="s">
        <v>84</v>
      </c>
      <c r="Q29" s="4"/>
      <c r="R29" s="11" t="s">
        <v>23</v>
      </c>
      <c r="S29" s="9">
        <v>1</v>
      </c>
      <c r="T29" s="9">
        <v>0</v>
      </c>
      <c r="U29" s="9">
        <v>-0.5</v>
      </c>
      <c r="V29" s="19"/>
      <c r="W29" s="11" t="s">
        <v>23</v>
      </c>
      <c r="X29" s="1">
        <f>(S29*L24)+(T29*L25)+(U29*L26)</f>
        <v>0.50309674222717704</v>
      </c>
      <c r="Y29" s="176"/>
      <c r="Z29" s="31" t="s">
        <v>96</v>
      </c>
      <c r="AA29" s="31">
        <v>1</v>
      </c>
      <c r="AB29" s="31">
        <f>1/(1+AA29)</f>
        <v>0.5</v>
      </c>
      <c r="AC29" s="31"/>
      <c r="AD29" s="4"/>
      <c r="AE29" s="11" t="s">
        <v>23</v>
      </c>
      <c r="AF29" s="28">
        <v>0</v>
      </c>
      <c r="AG29" s="28">
        <v>0</v>
      </c>
      <c r="AH29" s="28">
        <v>0</v>
      </c>
      <c r="AI29" s="28">
        <v>-1</v>
      </c>
      <c r="AJ29" s="28">
        <v>0</v>
      </c>
      <c r="AK29" s="4"/>
      <c r="AL29" s="11" t="s">
        <v>23</v>
      </c>
      <c r="AM29" s="1">
        <f>(AC26*AF29)+(AG29*AC27)+(AC28*AH29)+(AI29*AC30)+(AC31*AJ29)</f>
        <v>-0.5</v>
      </c>
      <c r="AN29" s="176"/>
      <c r="AO29" s="16" t="s">
        <v>59</v>
      </c>
      <c r="AP29" s="16" t="s">
        <v>44</v>
      </c>
      <c r="AQ29" s="16">
        <v>1</v>
      </c>
      <c r="AR29" s="16">
        <f>AQ29*AQ28</f>
        <v>0.33333333333333331</v>
      </c>
      <c r="AS29" s="4"/>
      <c r="AT29" s="11" t="s">
        <v>23</v>
      </c>
      <c r="AU29" s="1">
        <f>AR32</f>
        <v>0.25</v>
      </c>
      <c r="AV29" s="36"/>
      <c r="AW29" s="41" t="s">
        <v>19</v>
      </c>
      <c r="AX29" s="41">
        <v>0</v>
      </c>
      <c r="AY29" s="50"/>
    </row>
    <row r="30" spans="1:51">
      <c r="A30" s="258"/>
      <c r="B30" s="53"/>
      <c r="C30" s="53"/>
      <c r="D30" s="53"/>
      <c r="E30" s="53"/>
      <c r="F30" s="53"/>
      <c r="G30" s="53"/>
      <c r="H30" s="53"/>
      <c r="I30" s="53"/>
      <c r="J30" s="53"/>
      <c r="M30" s="26"/>
      <c r="N30" s="94"/>
      <c r="O30" s="4"/>
      <c r="P30" s="4"/>
      <c r="Q30" s="4"/>
      <c r="R30" s="11" t="s">
        <v>24</v>
      </c>
      <c r="S30" s="9">
        <v>-0.5</v>
      </c>
      <c r="T30" s="9">
        <v>0</v>
      </c>
      <c r="U30" s="9">
        <v>1</v>
      </c>
      <c r="V30" s="19"/>
      <c r="W30" s="11" t="s">
        <v>24</v>
      </c>
      <c r="X30" s="1">
        <f>(S30*L24)+(T30*67)+(U30*L26)</f>
        <v>-5.6174904000990955E-2</v>
      </c>
      <c r="Y30" s="176"/>
      <c r="Z30" s="16" t="s">
        <v>97</v>
      </c>
      <c r="AA30" s="16" t="s">
        <v>44</v>
      </c>
      <c r="AB30" s="16">
        <v>1</v>
      </c>
      <c r="AC30" s="16">
        <f>AB30*AB29</f>
        <v>0.5</v>
      </c>
      <c r="AD30" s="4"/>
      <c r="AE30" s="11" t="s">
        <v>24</v>
      </c>
      <c r="AF30" s="28">
        <v>0</v>
      </c>
      <c r="AG30" s="28">
        <v>0</v>
      </c>
      <c r="AH30" s="28">
        <v>0</v>
      </c>
      <c r="AI30" s="28">
        <v>1</v>
      </c>
      <c r="AJ30" s="28">
        <v>0</v>
      </c>
      <c r="AK30" s="4"/>
      <c r="AL30" s="11" t="s">
        <v>24</v>
      </c>
      <c r="AM30" s="1">
        <f>(AC26*AF30)+(AC27*AG30)+(AC28*AH30)+(AI30*AC30)+(AC31*AJ30)</f>
        <v>0.5</v>
      </c>
      <c r="AN30" s="176"/>
      <c r="AO30" s="16" t="s">
        <v>60</v>
      </c>
      <c r="AP30" s="16" t="s">
        <v>44</v>
      </c>
      <c r="AQ30" s="16">
        <v>1</v>
      </c>
      <c r="AR30" s="16">
        <f>AQ30*AQ28</f>
        <v>0.33333333333333331</v>
      </c>
      <c r="AS30" s="4"/>
      <c r="AT30" s="11" t="s">
        <v>24</v>
      </c>
      <c r="AU30" s="1">
        <f>AR33</f>
        <v>0.25</v>
      </c>
      <c r="AV30" s="36"/>
      <c r="AW30" s="42" t="s">
        <v>20</v>
      </c>
      <c r="AX30" s="42">
        <f>X27+AM27+AU27</f>
        <v>0.7197448284404806</v>
      </c>
      <c r="AY30" s="50"/>
    </row>
    <row r="31" spans="1:51">
      <c r="A31" s="258"/>
      <c r="B31" s="183" t="s">
        <v>14</v>
      </c>
      <c r="C31" s="183"/>
      <c r="D31" s="4"/>
      <c r="E31" s="35" t="s">
        <v>38</v>
      </c>
      <c r="F31" s="35" t="s">
        <v>39</v>
      </c>
      <c r="G31" s="35" t="s">
        <v>40</v>
      </c>
      <c r="H31" s="10" t="s">
        <v>41</v>
      </c>
      <c r="I31" s="10" t="s">
        <v>42</v>
      </c>
      <c r="J31" s="4"/>
      <c r="M31" s="4"/>
      <c r="N31" s="94"/>
      <c r="O31" s="156" t="s">
        <v>112</v>
      </c>
      <c r="P31" s="157"/>
      <c r="Q31" s="4"/>
      <c r="R31" s="33"/>
      <c r="S31" s="25"/>
      <c r="T31" s="25"/>
      <c r="U31" s="25"/>
      <c r="V31" s="30"/>
      <c r="W31" s="29"/>
      <c r="X31" s="29"/>
      <c r="Y31" s="176"/>
      <c r="Z31" s="16" t="s">
        <v>98</v>
      </c>
      <c r="AA31" s="16" t="s">
        <v>44</v>
      </c>
      <c r="AB31" s="16">
        <v>1</v>
      </c>
      <c r="AC31" s="16">
        <f>AB31*AB29</f>
        <v>0.5</v>
      </c>
      <c r="AD31" s="4"/>
      <c r="AE31" s="29"/>
      <c r="AF31" s="25"/>
      <c r="AG31" s="25"/>
      <c r="AH31" s="25"/>
      <c r="AI31" s="25"/>
      <c r="AJ31" s="25"/>
      <c r="AK31" s="4"/>
      <c r="AL31" s="29"/>
      <c r="AM31" s="29"/>
      <c r="AN31" s="176"/>
      <c r="AO31" s="15" t="s">
        <v>31</v>
      </c>
      <c r="AP31" s="15">
        <v>3</v>
      </c>
      <c r="AQ31" s="15">
        <f>1/(1+AP31)</f>
        <v>0.25</v>
      </c>
      <c r="AR31" s="15"/>
      <c r="AS31" s="4"/>
      <c r="AT31" s="29"/>
      <c r="AU31" s="29"/>
      <c r="AV31" s="46"/>
      <c r="AW31" s="42" t="s">
        <v>21</v>
      </c>
      <c r="AX31" s="42">
        <f>X28+AM28+AU28</f>
        <v>-5.307816177381397E-2</v>
      </c>
      <c r="AY31" s="50"/>
    </row>
    <row r="32" spans="1:51" ht="30">
      <c r="A32" s="258"/>
      <c r="B32" s="108" t="s">
        <v>7</v>
      </c>
      <c r="C32" s="76">
        <f>SUM(L24*C27,L25*D27,L26*E27)</f>
        <v>3.0553614930426525</v>
      </c>
      <c r="D32" s="4"/>
      <c r="E32" s="35">
        <v>1</v>
      </c>
      <c r="F32" s="35">
        <v>3</v>
      </c>
      <c r="G32" s="35">
        <v>5</v>
      </c>
      <c r="H32" s="35">
        <v>7</v>
      </c>
      <c r="I32" s="35">
        <v>9</v>
      </c>
      <c r="J32" s="4"/>
      <c r="M32" s="4"/>
      <c r="N32" s="94"/>
      <c r="O32" s="57" t="s">
        <v>99</v>
      </c>
      <c r="P32" s="56" t="s">
        <v>102</v>
      </c>
      <c r="Q32" s="4"/>
      <c r="R32" s="33"/>
      <c r="S32" s="25"/>
      <c r="T32" s="25"/>
      <c r="U32" s="25"/>
      <c r="V32" s="30"/>
      <c r="W32" s="29"/>
      <c r="X32" s="29"/>
      <c r="Y32" s="176"/>
      <c r="Z32" s="30"/>
      <c r="AA32" s="30"/>
      <c r="AB32" s="30"/>
      <c r="AC32" s="30"/>
      <c r="AD32" s="4"/>
      <c r="AE32" s="29"/>
      <c r="AF32" s="25"/>
      <c r="AG32" s="25"/>
      <c r="AH32" s="25"/>
      <c r="AI32" s="25"/>
      <c r="AJ32" s="25"/>
      <c r="AK32" s="4"/>
      <c r="AL32" s="156" t="s">
        <v>115</v>
      </c>
      <c r="AM32" s="157"/>
      <c r="AN32" s="176"/>
      <c r="AO32" s="16" t="s">
        <v>61</v>
      </c>
      <c r="AP32" s="16" t="s">
        <v>44</v>
      </c>
      <c r="AQ32" s="16">
        <v>1</v>
      </c>
      <c r="AR32" s="16">
        <f>AQ32*AQ31</f>
        <v>0.25</v>
      </c>
      <c r="AS32" s="4"/>
      <c r="AT32" s="29"/>
      <c r="AU32" s="29"/>
      <c r="AV32" s="46"/>
      <c r="AW32" s="41" t="s">
        <v>22</v>
      </c>
      <c r="AX32" s="41">
        <v>0</v>
      </c>
      <c r="AY32" s="50"/>
    </row>
    <row r="33" spans="1:51" ht="30">
      <c r="A33" s="258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26"/>
      <c r="N33" s="94"/>
      <c r="O33" s="57" t="s">
        <v>100</v>
      </c>
      <c r="P33" s="56" t="s">
        <v>103</v>
      </c>
      <c r="Q33" s="4"/>
      <c r="R33" s="4"/>
      <c r="S33" s="18"/>
      <c r="T33" s="18"/>
      <c r="U33" s="18"/>
      <c r="V33" s="19"/>
      <c r="W33" s="4"/>
      <c r="X33" s="4"/>
      <c r="Y33" s="176"/>
      <c r="Z33" s="30"/>
      <c r="AA33" s="30"/>
      <c r="AB33" s="30"/>
      <c r="AC33" s="30"/>
      <c r="AD33" s="4"/>
      <c r="AE33" s="29"/>
      <c r="AF33" s="25"/>
      <c r="AG33" s="25"/>
      <c r="AH33" s="25"/>
      <c r="AI33" s="25"/>
      <c r="AJ33" s="25"/>
      <c r="AK33" s="4"/>
      <c r="AL33" s="58" t="s">
        <v>34</v>
      </c>
      <c r="AM33" s="56" t="s">
        <v>87</v>
      </c>
      <c r="AN33" s="176"/>
      <c r="AO33" s="16" t="s">
        <v>62</v>
      </c>
      <c r="AP33" s="16" t="s">
        <v>44</v>
      </c>
      <c r="AQ33" s="16">
        <v>1</v>
      </c>
      <c r="AR33" s="16">
        <f>AQ33*AQ31</f>
        <v>0.25</v>
      </c>
      <c r="AS33" s="4"/>
      <c r="AT33" s="29"/>
      <c r="AU33" s="29"/>
      <c r="AV33" s="46"/>
      <c r="AW33" s="42" t="s">
        <v>23</v>
      </c>
      <c r="AX33" s="42">
        <f>X29+AM29+AU29</f>
        <v>0.25309674222717704</v>
      </c>
      <c r="AY33" s="50"/>
    </row>
    <row r="34" spans="1:51" ht="30">
      <c r="A34" s="258"/>
      <c r="B34" s="185" t="s">
        <v>11</v>
      </c>
      <c r="C34" s="186"/>
      <c r="D34" s="6" t="s">
        <v>12</v>
      </c>
      <c r="E34" s="6">
        <v>1</v>
      </c>
      <c r="F34" s="6">
        <v>2</v>
      </c>
      <c r="G34" s="6">
        <v>3</v>
      </c>
      <c r="H34" s="6">
        <v>4</v>
      </c>
      <c r="I34" s="6">
        <v>5</v>
      </c>
      <c r="J34" s="6">
        <v>6</v>
      </c>
      <c r="K34" s="6">
        <v>7</v>
      </c>
      <c r="L34" s="6">
        <v>9</v>
      </c>
      <c r="M34" s="6">
        <v>10</v>
      </c>
      <c r="N34" s="94"/>
      <c r="O34" s="57" t="s">
        <v>101</v>
      </c>
      <c r="P34" s="56" t="s">
        <v>104</v>
      </c>
      <c r="Q34" s="4"/>
      <c r="R34" s="4"/>
      <c r="S34" s="18"/>
      <c r="T34" s="18"/>
      <c r="U34" s="18"/>
      <c r="V34" s="4"/>
      <c r="W34" s="4"/>
      <c r="X34" s="4"/>
      <c r="Y34" s="176"/>
      <c r="AB34" s="30"/>
      <c r="AC34" s="30"/>
      <c r="AD34" s="4"/>
      <c r="AE34" s="29"/>
      <c r="AF34" s="25"/>
      <c r="AG34" s="25"/>
      <c r="AH34" s="25"/>
      <c r="AI34" s="25"/>
      <c r="AJ34" s="25"/>
      <c r="AK34" s="4"/>
      <c r="AL34" s="109" t="s">
        <v>35</v>
      </c>
      <c r="AM34" s="84" t="s">
        <v>88</v>
      </c>
      <c r="AN34" s="176"/>
      <c r="AO34" s="19"/>
      <c r="AP34" s="19"/>
      <c r="AQ34" s="19"/>
      <c r="AR34" s="19"/>
      <c r="AS34" s="4"/>
      <c r="AT34" s="29"/>
      <c r="AU34" s="29"/>
      <c r="AV34" s="46"/>
      <c r="AW34" s="42" t="s">
        <v>24</v>
      </c>
      <c r="AX34" s="42">
        <f>X30+AM30+AU30</f>
        <v>0.6938250959990091</v>
      </c>
      <c r="AY34" s="50"/>
    </row>
    <row r="35" spans="1:51">
      <c r="A35" s="258"/>
      <c r="B35" s="187"/>
      <c r="C35" s="188"/>
      <c r="D35" s="6" t="s">
        <v>13</v>
      </c>
      <c r="E35" s="35">
        <v>0</v>
      </c>
      <c r="F35" s="35">
        <v>0</v>
      </c>
      <c r="G35" s="35">
        <v>0.57999999999999996</v>
      </c>
      <c r="H35" s="35">
        <v>0.9</v>
      </c>
      <c r="I35" s="35">
        <v>1.1200000000000001</v>
      </c>
      <c r="J35" s="35">
        <v>1.24</v>
      </c>
      <c r="K35" s="35">
        <v>1.32</v>
      </c>
      <c r="L35" s="35">
        <v>1.46</v>
      </c>
      <c r="M35" s="35">
        <v>1.49</v>
      </c>
      <c r="N35" s="94"/>
      <c r="Q35" s="4"/>
      <c r="R35" s="4"/>
      <c r="S35" s="18"/>
      <c r="T35" s="18"/>
      <c r="U35" s="18"/>
      <c r="V35" s="4"/>
      <c r="W35" s="4"/>
      <c r="X35" s="4"/>
      <c r="Y35" s="176"/>
      <c r="AB35" s="30"/>
      <c r="AC35" s="30"/>
      <c r="AD35" s="4"/>
      <c r="AE35" s="29"/>
      <c r="AF35" s="25"/>
      <c r="AG35" s="25"/>
      <c r="AH35" s="25"/>
      <c r="AI35" s="25"/>
      <c r="AJ35" s="25"/>
      <c r="AK35" s="4"/>
      <c r="AL35" s="109" t="s">
        <v>36</v>
      </c>
      <c r="AM35" s="84" t="s">
        <v>89</v>
      </c>
      <c r="AN35" s="176"/>
      <c r="AO35" s="30"/>
      <c r="AP35" s="30"/>
      <c r="AQ35" s="30"/>
      <c r="AR35" s="30"/>
      <c r="AS35" s="4"/>
      <c r="AT35" s="29"/>
      <c r="AU35" s="29"/>
      <c r="AV35" s="46"/>
      <c r="AW35" s="41" t="s">
        <v>25</v>
      </c>
      <c r="AX35" s="41">
        <v>0</v>
      </c>
      <c r="AY35" s="50"/>
    </row>
    <row r="36" spans="1:51">
      <c r="A36" s="258"/>
      <c r="B36" s="189" t="s">
        <v>9</v>
      </c>
      <c r="C36" s="190"/>
      <c r="D36" s="7">
        <v>0.57999999999999996</v>
      </c>
      <c r="E36" s="191"/>
      <c r="F36" s="192"/>
      <c r="G36" s="192"/>
      <c r="H36" s="192"/>
      <c r="I36" s="192"/>
      <c r="J36" s="192"/>
      <c r="K36" s="48"/>
      <c r="L36" s="48"/>
      <c r="M36" s="48"/>
      <c r="N36" s="94"/>
      <c r="Q36" s="4"/>
      <c r="R36" s="4"/>
      <c r="S36" s="18"/>
      <c r="T36" s="18"/>
      <c r="U36" s="18"/>
      <c r="V36" s="4"/>
      <c r="W36" s="4"/>
      <c r="X36" s="4"/>
      <c r="Y36" s="176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109" t="s">
        <v>37</v>
      </c>
      <c r="AM36" s="84" t="s">
        <v>90</v>
      </c>
      <c r="AN36" s="176"/>
      <c r="AO36" s="156" t="s">
        <v>113</v>
      </c>
      <c r="AP36" s="157"/>
      <c r="AQ36" s="4"/>
      <c r="AR36" s="4"/>
      <c r="AS36" s="4"/>
      <c r="AT36" s="4"/>
      <c r="AU36" s="4"/>
      <c r="AV36" s="46"/>
      <c r="AW36" s="4"/>
      <c r="AX36" s="4"/>
      <c r="AY36" s="50"/>
    </row>
    <row r="37" spans="1:51" ht="30">
      <c r="A37" s="258"/>
      <c r="B37" s="52"/>
      <c r="C37" s="52"/>
      <c r="D37" s="52"/>
      <c r="E37" s="52"/>
      <c r="H37" s="52"/>
      <c r="I37" s="52"/>
      <c r="J37" s="52"/>
      <c r="K37" s="52"/>
      <c r="L37" s="52"/>
      <c r="M37" s="47"/>
      <c r="N37" s="94"/>
      <c r="Q37" s="4"/>
      <c r="R37" s="4"/>
      <c r="S37" s="18"/>
      <c r="T37" s="18"/>
      <c r="U37" s="18"/>
      <c r="V37" s="4"/>
      <c r="W37" s="4"/>
      <c r="X37" s="4"/>
      <c r="Y37" s="176"/>
      <c r="Z37" s="4"/>
      <c r="AC37" s="4"/>
      <c r="AD37" s="4"/>
      <c r="AE37" s="4"/>
      <c r="AF37" s="4"/>
      <c r="AG37" s="4"/>
      <c r="AH37" s="4"/>
      <c r="AI37" s="4"/>
      <c r="AJ37" s="4"/>
      <c r="AK37" s="4"/>
      <c r="AL37" s="58" t="s">
        <v>96</v>
      </c>
      <c r="AM37" s="56" t="s">
        <v>91</v>
      </c>
      <c r="AN37" s="176"/>
      <c r="AO37" s="44" t="s">
        <v>29</v>
      </c>
      <c r="AP37" s="44" t="s">
        <v>76</v>
      </c>
      <c r="AQ37" s="4"/>
      <c r="AR37" s="4"/>
      <c r="AS37" s="4"/>
      <c r="AT37" s="4"/>
      <c r="AU37" s="4"/>
      <c r="AV37" s="46"/>
      <c r="AW37" s="4"/>
      <c r="AX37" s="4"/>
      <c r="AY37" s="50"/>
    </row>
    <row r="38" spans="1:51" ht="30">
      <c r="A38" s="258"/>
      <c r="B38" s="161" t="s">
        <v>15</v>
      </c>
      <c r="C38" s="161"/>
      <c r="D38" s="161"/>
      <c r="E38" s="4"/>
      <c r="H38" s="4"/>
      <c r="I38" s="4"/>
      <c r="J38" s="4"/>
      <c r="K38" s="4"/>
      <c r="L38" s="4"/>
      <c r="M38" s="4"/>
      <c r="N38" s="94"/>
      <c r="Q38" s="4"/>
      <c r="R38" s="4"/>
      <c r="S38" s="18"/>
      <c r="T38" s="18"/>
      <c r="U38" s="18"/>
      <c r="V38" s="4"/>
      <c r="W38" s="4"/>
      <c r="X38" s="4"/>
      <c r="Y38" s="176"/>
      <c r="Z38" s="227" t="s">
        <v>182</v>
      </c>
      <c r="AA38" s="228"/>
      <c r="AC38" s="4"/>
      <c r="AD38" s="4"/>
      <c r="AE38" s="4"/>
      <c r="AF38" s="4"/>
      <c r="AG38" s="4"/>
      <c r="AH38" s="4"/>
      <c r="AI38" s="4"/>
      <c r="AJ38" s="4"/>
      <c r="AK38" s="4"/>
      <c r="AL38" s="109" t="s">
        <v>97</v>
      </c>
      <c r="AM38" s="84" t="s">
        <v>92</v>
      </c>
      <c r="AN38" s="176"/>
      <c r="AO38" s="44" t="s">
        <v>30</v>
      </c>
      <c r="AP38" s="44" t="s">
        <v>79</v>
      </c>
      <c r="AQ38" s="4"/>
      <c r="AR38" s="4"/>
      <c r="AS38" s="4"/>
      <c r="AT38" s="4"/>
      <c r="AU38" s="4"/>
      <c r="AV38" s="46"/>
      <c r="AW38" s="4"/>
      <c r="AX38" s="4"/>
      <c r="AY38" s="50"/>
    </row>
    <row r="39" spans="1:51" ht="30">
      <c r="A39" s="258"/>
      <c r="B39" s="5" t="s">
        <v>10</v>
      </c>
      <c r="C39" s="8">
        <f>(C32-3)/3</f>
        <v>1.8453831014217492E-2</v>
      </c>
      <c r="D39" s="77">
        <f>C39*100</f>
        <v>1.8453831014217492</v>
      </c>
      <c r="E39" s="4"/>
      <c r="H39" s="4"/>
      <c r="I39" s="4"/>
      <c r="J39" s="4"/>
      <c r="K39" s="4"/>
      <c r="L39" s="4"/>
      <c r="M39" s="4"/>
      <c r="N39" s="94"/>
      <c r="Q39" s="4"/>
      <c r="R39" s="4"/>
      <c r="S39" s="18"/>
      <c r="T39" s="18"/>
      <c r="U39" s="18"/>
      <c r="V39" s="4"/>
      <c r="W39" s="4"/>
      <c r="X39" s="4"/>
      <c r="Y39" s="176"/>
      <c r="Z39" s="225" t="s">
        <v>208</v>
      </c>
      <c r="AA39" s="226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109" t="s">
        <v>98</v>
      </c>
      <c r="AM39" s="84" t="s">
        <v>93</v>
      </c>
      <c r="AN39" s="176"/>
      <c r="AO39" s="44" t="s">
        <v>31</v>
      </c>
      <c r="AP39" s="44" t="s">
        <v>82</v>
      </c>
      <c r="AQ39" s="4"/>
      <c r="AR39" s="4"/>
      <c r="AS39" s="4"/>
      <c r="AT39" s="4"/>
      <c r="AU39" s="4"/>
      <c r="AV39" s="46"/>
      <c r="AW39" s="4"/>
      <c r="AX39" s="4"/>
      <c r="AY39" s="50"/>
    </row>
    <row r="40" spans="1:51">
      <c r="A40" s="259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06"/>
      <c r="N40" s="49"/>
      <c r="O40" s="106"/>
      <c r="P40" s="106"/>
      <c r="Q40" s="106"/>
      <c r="R40" s="106"/>
      <c r="S40" s="79"/>
      <c r="T40" s="79"/>
      <c r="U40" s="79"/>
      <c r="V40" s="106"/>
      <c r="W40" s="106"/>
      <c r="X40" s="106"/>
      <c r="Y40" s="177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51"/>
    </row>
    <row r="42" spans="1:51" ht="20">
      <c r="A42" s="257"/>
      <c r="B42" s="168" t="s">
        <v>160</v>
      </c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9"/>
    </row>
    <row r="43" spans="1:51" ht="20">
      <c r="A43" s="258"/>
      <c r="B43" s="35" t="s">
        <v>0</v>
      </c>
      <c r="C43" s="35" t="s">
        <v>1</v>
      </c>
      <c r="D43" s="35" t="s">
        <v>2</v>
      </c>
      <c r="E43" s="35" t="s">
        <v>3</v>
      </c>
      <c r="F43" s="170" t="s">
        <v>8</v>
      </c>
      <c r="G43" s="35" t="s">
        <v>0</v>
      </c>
      <c r="H43" s="35" t="s">
        <v>1</v>
      </c>
      <c r="I43" s="35" t="s">
        <v>2</v>
      </c>
      <c r="J43" s="35" t="s">
        <v>3</v>
      </c>
      <c r="K43" s="35" t="s">
        <v>4</v>
      </c>
      <c r="L43" s="10" t="s">
        <v>5</v>
      </c>
      <c r="M43" s="23"/>
      <c r="N43" s="94"/>
      <c r="O43" s="156" t="s">
        <v>114</v>
      </c>
      <c r="P43" s="157"/>
      <c r="Q43" s="3"/>
      <c r="R43" s="171" t="s">
        <v>46</v>
      </c>
      <c r="S43" s="172"/>
      <c r="T43" s="172"/>
      <c r="U43" s="173"/>
      <c r="V43" s="3"/>
      <c r="W43" s="174" t="s">
        <v>52</v>
      </c>
      <c r="X43" s="175"/>
      <c r="Y43" s="176"/>
      <c r="Z43" s="178" t="s">
        <v>48</v>
      </c>
      <c r="AA43" s="179"/>
      <c r="AB43" s="179"/>
      <c r="AC43" s="180"/>
      <c r="AD43" s="3"/>
      <c r="AE43" s="178" t="s">
        <v>54</v>
      </c>
      <c r="AF43" s="179"/>
      <c r="AG43" s="179"/>
      <c r="AH43" s="179"/>
      <c r="AI43" s="179"/>
      <c r="AJ43" s="180"/>
      <c r="AK43" s="3"/>
      <c r="AL43" s="174" t="s">
        <v>55</v>
      </c>
      <c r="AM43" s="175"/>
      <c r="AN43" s="176"/>
      <c r="AO43" s="178" t="s">
        <v>49</v>
      </c>
      <c r="AP43" s="179"/>
      <c r="AQ43" s="179"/>
      <c r="AR43" s="180"/>
      <c r="AS43" s="4"/>
      <c r="AT43" s="174" t="s">
        <v>51</v>
      </c>
      <c r="AU43" s="175"/>
      <c r="AV43" s="36"/>
      <c r="AW43" s="174" t="s">
        <v>27</v>
      </c>
      <c r="AX43" s="175"/>
      <c r="AY43" s="50"/>
    </row>
    <row r="44" spans="1:51" ht="30">
      <c r="A44" s="258"/>
      <c r="B44" s="35" t="s">
        <v>1</v>
      </c>
      <c r="C44" s="2">
        <v>1</v>
      </c>
      <c r="D44" s="37">
        <f>1/C45</f>
        <v>0.33333333333333331</v>
      </c>
      <c r="E44" s="37">
        <v>3</v>
      </c>
      <c r="F44" s="170"/>
      <c r="G44" s="35" t="s">
        <v>1</v>
      </c>
      <c r="H44" s="38">
        <f>C44/C47</f>
        <v>0.23076923076923078</v>
      </c>
      <c r="I44" s="37">
        <f>D44/D47</f>
        <v>0.21739130434782608</v>
      </c>
      <c r="J44" s="37">
        <f>E44/E47</f>
        <v>0.33333333333333331</v>
      </c>
      <c r="K44" s="37">
        <f>SUM(H44:J44)</f>
        <v>0.78149386845039026</v>
      </c>
      <c r="L44" s="2">
        <f>K44/C49</f>
        <v>0.26049795615013011</v>
      </c>
      <c r="M44" s="24"/>
      <c r="N44" s="94"/>
      <c r="O44" s="58" t="s">
        <v>17</v>
      </c>
      <c r="P44" s="56" t="s">
        <v>78</v>
      </c>
      <c r="Q44" s="18"/>
      <c r="R44" s="17" t="s">
        <v>26</v>
      </c>
      <c r="S44" s="35" t="s">
        <v>1</v>
      </c>
      <c r="T44" s="35" t="s">
        <v>2</v>
      </c>
      <c r="U44" s="35" t="s">
        <v>3</v>
      </c>
      <c r="V44" s="13"/>
      <c r="W44" s="32" t="s">
        <v>26</v>
      </c>
      <c r="X44" s="107" t="s">
        <v>53</v>
      </c>
      <c r="Y44" s="176"/>
      <c r="Z44" s="35" t="s">
        <v>32</v>
      </c>
      <c r="AA44" s="108" t="s">
        <v>47</v>
      </c>
      <c r="AB44" s="178" t="s">
        <v>43</v>
      </c>
      <c r="AC44" s="180"/>
      <c r="AD44" s="4"/>
      <c r="AE44" s="10" t="s">
        <v>26</v>
      </c>
      <c r="AF44" s="35" t="s">
        <v>35</v>
      </c>
      <c r="AG44" s="35" t="s">
        <v>36</v>
      </c>
      <c r="AH44" s="35" t="s">
        <v>37</v>
      </c>
      <c r="AI44" s="35" t="s">
        <v>97</v>
      </c>
      <c r="AJ44" s="35" t="s">
        <v>98</v>
      </c>
      <c r="AK44" s="4"/>
      <c r="AL44" s="10" t="s">
        <v>26</v>
      </c>
      <c r="AM44" s="107" t="s">
        <v>53</v>
      </c>
      <c r="AN44" s="176"/>
      <c r="AO44" s="10" t="s">
        <v>28</v>
      </c>
      <c r="AP44" s="10" t="s">
        <v>47</v>
      </c>
      <c r="AQ44" s="181" t="s">
        <v>43</v>
      </c>
      <c r="AR44" s="182"/>
      <c r="AS44" s="4"/>
      <c r="AT44" s="35" t="s">
        <v>26</v>
      </c>
      <c r="AU44" s="107" t="s">
        <v>53</v>
      </c>
      <c r="AV44" s="36"/>
      <c r="AW44" s="108" t="s">
        <v>26</v>
      </c>
      <c r="AX44" s="108" t="s">
        <v>50</v>
      </c>
      <c r="AY44" s="50"/>
    </row>
    <row r="45" spans="1:51">
      <c r="A45" s="258"/>
      <c r="B45" s="35" t="s">
        <v>2</v>
      </c>
      <c r="C45" s="37">
        <v>3</v>
      </c>
      <c r="D45" s="2">
        <v>1</v>
      </c>
      <c r="E45" s="37">
        <v>5</v>
      </c>
      <c r="F45" s="170"/>
      <c r="G45" s="35" t="s">
        <v>2</v>
      </c>
      <c r="H45" s="37">
        <f>C45/C47</f>
        <v>0.6923076923076924</v>
      </c>
      <c r="I45" s="38">
        <f>D45/D47</f>
        <v>0.65217391304347827</v>
      </c>
      <c r="J45" s="37">
        <f>E45/E47</f>
        <v>0.55555555555555558</v>
      </c>
      <c r="K45" s="37">
        <f>SUM(H45:J45)</f>
        <v>1.9000371609067261</v>
      </c>
      <c r="L45" s="2">
        <f>K45/C49</f>
        <v>0.63334572030224201</v>
      </c>
      <c r="M45" s="24"/>
      <c r="N45" s="94"/>
      <c r="O45" s="58" t="s">
        <v>18</v>
      </c>
      <c r="P45" s="56" t="s">
        <v>77</v>
      </c>
      <c r="Q45" s="18"/>
      <c r="R45" s="11" t="s">
        <v>17</v>
      </c>
      <c r="S45" s="9">
        <v>1</v>
      </c>
      <c r="T45" s="9">
        <v>-0.5</v>
      </c>
      <c r="U45" s="9">
        <v>0</v>
      </c>
      <c r="V45" s="3"/>
      <c r="W45" s="11" t="s">
        <v>17</v>
      </c>
      <c r="X45" s="1">
        <f>(S45*L44)+(T45*L45)+(U45*L46)</f>
        <v>-5.61749040009909E-2</v>
      </c>
      <c r="Y45" s="176"/>
      <c r="Z45" s="15" t="s">
        <v>34</v>
      </c>
      <c r="AA45" s="15">
        <v>2</v>
      </c>
      <c r="AB45" s="15">
        <f>1/(1+AA45)</f>
        <v>0.33333333333333331</v>
      </c>
      <c r="AC45" s="15"/>
      <c r="AD45" s="4"/>
      <c r="AE45" s="11" t="s">
        <v>17</v>
      </c>
      <c r="AF45" s="28">
        <v>0</v>
      </c>
      <c r="AG45" s="28">
        <v>0</v>
      </c>
      <c r="AH45" s="28">
        <v>-1</v>
      </c>
      <c r="AI45" s="28">
        <v>-1</v>
      </c>
      <c r="AJ45" s="28">
        <v>0</v>
      </c>
      <c r="AK45" s="4"/>
      <c r="AL45" s="11" t="s">
        <v>17</v>
      </c>
      <c r="AM45" s="1">
        <f>(AF45*AC46)+(AG45*AC47)+(AC48*AH45)+(AI45*AC50)+(AC51*AJ45)</f>
        <v>-0.83333333333333326</v>
      </c>
      <c r="AN45" s="176"/>
      <c r="AO45" s="15" t="s">
        <v>29</v>
      </c>
      <c r="AP45" s="15">
        <v>1</v>
      </c>
      <c r="AQ45" s="15">
        <f>1/(1+AP45)</f>
        <v>0.5</v>
      </c>
      <c r="AR45" s="15"/>
      <c r="AS45" s="4"/>
      <c r="AT45" s="11" t="s">
        <v>17</v>
      </c>
      <c r="AU45" s="1">
        <f>AR46</f>
        <v>0.5</v>
      </c>
      <c r="AV45" s="36"/>
      <c r="AW45" s="40" t="s">
        <v>63</v>
      </c>
      <c r="AX45" s="40">
        <v>0</v>
      </c>
      <c r="AY45" s="50"/>
    </row>
    <row r="46" spans="1:51" ht="30">
      <c r="A46" s="258"/>
      <c r="B46" s="35" t="s">
        <v>3</v>
      </c>
      <c r="C46" s="37">
        <f>1/E44</f>
        <v>0.33333333333333331</v>
      </c>
      <c r="D46" s="37">
        <f>1/E45</f>
        <v>0.2</v>
      </c>
      <c r="E46" s="2">
        <v>1</v>
      </c>
      <c r="F46" s="170"/>
      <c r="G46" s="35" t="s">
        <v>3</v>
      </c>
      <c r="H46" s="37">
        <f>C46/C47</f>
        <v>7.6923076923076927E-2</v>
      </c>
      <c r="I46" s="37">
        <f>D46/D47</f>
        <v>0.13043478260869568</v>
      </c>
      <c r="J46" s="38">
        <f>E46/E47</f>
        <v>0.1111111111111111</v>
      </c>
      <c r="K46" s="37">
        <f>SUM(H46:J46)</f>
        <v>0.31846897064288371</v>
      </c>
      <c r="L46" s="2">
        <f>K46/C49</f>
        <v>0.1061563235476279</v>
      </c>
      <c r="M46" s="24"/>
      <c r="N46" s="94"/>
      <c r="O46" s="58" t="s">
        <v>20</v>
      </c>
      <c r="P46" s="56" t="s">
        <v>80</v>
      </c>
      <c r="Q46" s="18"/>
      <c r="R46" s="11" t="s">
        <v>18</v>
      </c>
      <c r="S46" s="9">
        <v>-0.5</v>
      </c>
      <c r="T46" s="9">
        <v>1</v>
      </c>
      <c r="U46" s="9">
        <v>0</v>
      </c>
      <c r="V46" s="19"/>
      <c r="W46" s="11" t="s">
        <v>18</v>
      </c>
      <c r="X46" s="1">
        <f>(S46*L44)+(T46*L45)+(U46*L46)</f>
        <v>0.50309674222717693</v>
      </c>
      <c r="Y46" s="176"/>
      <c r="Z46" s="16" t="s">
        <v>35</v>
      </c>
      <c r="AA46" s="16" t="s">
        <v>44</v>
      </c>
      <c r="AB46" s="16">
        <v>1</v>
      </c>
      <c r="AC46" s="16">
        <f>AB46*AB45</f>
        <v>0.33333333333333331</v>
      </c>
      <c r="AD46" s="4"/>
      <c r="AE46" s="11" t="s">
        <v>18</v>
      </c>
      <c r="AF46" s="28">
        <v>0</v>
      </c>
      <c r="AG46" s="28">
        <v>0</v>
      </c>
      <c r="AH46" s="28">
        <v>1</v>
      </c>
      <c r="AI46" s="28">
        <v>1</v>
      </c>
      <c r="AJ46" s="28">
        <v>0</v>
      </c>
      <c r="AK46" s="4"/>
      <c r="AL46" s="11" t="s">
        <v>18</v>
      </c>
      <c r="AM46" s="1">
        <f>(AF46*AC46)+(AG46*AC47)+(AC48*AH46)+(AI46*AC50)+(AC51*AJ46)</f>
        <v>0.83333333333333326</v>
      </c>
      <c r="AN46" s="176"/>
      <c r="AO46" s="16" t="s">
        <v>45</v>
      </c>
      <c r="AP46" s="16" t="s">
        <v>44</v>
      </c>
      <c r="AQ46" s="16">
        <v>1</v>
      </c>
      <c r="AR46" s="16">
        <f>AQ46*AQ45</f>
        <v>0.5</v>
      </c>
      <c r="AS46" s="4"/>
      <c r="AT46" s="11" t="s">
        <v>18</v>
      </c>
      <c r="AU46" s="1">
        <f>AR47</f>
        <v>0.5</v>
      </c>
      <c r="AV46" s="36"/>
      <c r="AW46" s="40" t="s">
        <v>16</v>
      </c>
      <c r="AX46" s="41">
        <v>0</v>
      </c>
      <c r="AY46" s="50"/>
    </row>
    <row r="47" spans="1:51">
      <c r="A47" s="258"/>
      <c r="B47" s="107" t="s">
        <v>4</v>
      </c>
      <c r="C47" s="39">
        <f>SUM(C44:C46)</f>
        <v>4.333333333333333</v>
      </c>
      <c r="D47" s="39">
        <f>SUM(D44:D46)</f>
        <v>1.5333333333333332</v>
      </c>
      <c r="E47" s="39">
        <f>SUM(E44:E46)</f>
        <v>9</v>
      </c>
      <c r="F47" s="170"/>
      <c r="G47" s="107" t="s">
        <v>4</v>
      </c>
      <c r="H47" s="39">
        <f>SUM(H44:H46)</f>
        <v>1</v>
      </c>
      <c r="I47" s="39">
        <f>SUM(I44:I46)</f>
        <v>1</v>
      </c>
      <c r="J47" s="39">
        <f>SUM(J44:J46)</f>
        <v>1</v>
      </c>
      <c r="K47" s="39">
        <f>SUM(K44:K46)</f>
        <v>3</v>
      </c>
      <c r="L47" s="39">
        <f>SUM(L44:L46)</f>
        <v>1</v>
      </c>
      <c r="M47" s="25"/>
      <c r="N47" s="94"/>
      <c r="O47" s="58" t="s">
        <v>21</v>
      </c>
      <c r="P47" s="56" t="s">
        <v>81</v>
      </c>
      <c r="Q47" s="18"/>
      <c r="R47" s="11" t="s">
        <v>20</v>
      </c>
      <c r="S47" s="9">
        <v>0</v>
      </c>
      <c r="T47" s="9">
        <v>0.5</v>
      </c>
      <c r="U47" s="9">
        <v>0</v>
      </c>
      <c r="V47" s="19"/>
      <c r="W47" s="11" t="s">
        <v>20</v>
      </c>
      <c r="X47" s="1">
        <f>(S47*L44)+(T47*L45)+(U47*L46)</f>
        <v>0.31667286015112101</v>
      </c>
      <c r="Y47" s="176"/>
      <c r="Z47" s="16" t="s">
        <v>36</v>
      </c>
      <c r="AA47" s="16" t="s">
        <v>44</v>
      </c>
      <c r="AB47" s="16">
        <v>1</v>
      </c>
      <c r="AC47" s="16">
        <f>AB47*AB45</f>
        <v>0.33333333333333331</v>
      </c>
      <c r="AD47" s="4"/>
      <c r="AE47" s="11" t="s">
        <v>20</v>
      </c>
      <c r="AF47" s="28">
        <v>0</v>
      </c>
      <c r="AG47" s="28">
        <v>0</v>
      </c>
      <c r="AH47" s="28">
        <v>1</v>
      </c>
      <c r="AI47" s="28">
        <v>0</v>
      </c>
      <c r="AJ47" s="28">
        <v>0</v>
      </c>
      <c r="AK47" s="4"/>
      <c r="AL47" s="11" t="s">
        <v>20</v>
      </c>
      <c r="AM47" s="1">
        <f>(AF47*AC46)+(AG47*AC47)+(AH47*AC48)+(AI47*AC50)+(AJ47*AC51)</f>
        <v>0.33333333333333331</v>
      </c>
      <c r="AN47" s="176"/>
      <c r="AO47" s="16" t="s">
        <v>58</v>
      </c>
      <c r="AP47" s="16" t="s">
        <v>44</v>
      </c>
      <c r="AQ47" s="16">
        <v>1</v>
      </c>
      <c r="AR47" s="16">
        <f>AQ47*AQ45</f>
        <v>0.5</v>
      </c>
      <c r="AS47" s="4"/>
      <c r="AT47" s="11" t="s">
        <v>20</v>
      </c>
      <c r="AU47" s="1">
        <f>AR49</f>
        <v>0.33333333333333331</v>
      </c>
      <c r="AV47" s="36"/>
      <c r="AW47" s="42" t="s">
        <v>17</v>
      </c>
      <c r="AX47" s="42">
        <f>X45+AM45+AU45</f>
        <v>-0.38950823733432416</v>
      </c>
      <c r="AY47" s="50"/>
    </row>
    <row r="48" spans="1:51" ht="45">
      <c r="A48" s="258"/>
      <c r="B48" s="54"/>
      <c r="C48" s="54"/>
      <c r="D48" s="54"/>
      <c r="E48" s="54"/>
      <c r="F48" s="54"/>
      <c r="G48" s="54"/>
      <c r="H48" s="54"/>
      <c r="I48" s="54"/>
      <c r="J48" s="54"/>
      <c r="M48" s="47"/>
      <c r="N48" s="94"/>
      <c r="O48" s="58" t="s">
        <v>23</v>
      </c>
      <c r="P48" s="56" t="s">
        <v>83</v>
      </c>
      <c r="Q48" s="4"/>
      <c r="R48" s="11" t="s">
        <v>21</v>
      </c>
      <c r="S48" s="9">
        <v>0</v>
      </c>
      <c r="T48" s="9">
        <v>-0.5</v>
      </c>
      <c r="U48" s="9">
        <v>0</v>
      </c>
      <c r="V48" s="19"/>
      <c r="W48" s="11" t="s">
        <v>21</v>
      </c>
      <c r="X48" s="1">
        <f>(S48*L44)+(T48*L45)+(U48*L46)</f>
        <v>-0.31667286015112101</v>
      </c>
      <c r="Y48" s="176"/>
      <c r="Z48" s="16" t="s">
        <v>37</v>
      </c>
      <c r="AA48" s="16" t="s">
        <v>44</v>
      </c>
      <c r="AB48" s="16">
        <v>1</v>
      </c>
      <c r="AC48" s="16">
        <f>AB48*AB45</f>
        <v>0.33333333333333331</v>
      </c>
      <c r="AD48" s="4"/>
      <c r="AE48" s="11" t="s">
        <v>21</v>
      </c>
      <c r="AF48" s="28">
        <v>0</v>
      </c>
      <c r="AG48" s="28">
        <v>0</v>
      </c>
      <c r="AH48" s="28">
        <v>-1</v>
      </c>
      <c r="AI48" s="28">
        <v>0</v>
      </c>
      <c r="AJ48" s="28">
        <v>0</v>
      </c>
      <c r="AK48" s="4"/>
      <c r="AL48" s="11" t="s">
        <v>21</v>
      </c>
      <c r="AM48" s="1">
        <f>(AF48*AC46)+(AG48*AC47)+(AH48*AC48)+(AI48*AC50)+(AJ48*AC51)</f>
        <v>-0.33333333333333331</v>
      </c>
      <c r="AN48" s="176"/>
      <c r="AO48" s="15" t="s">
        <v>30</v>
      </c>
      <c r="AP48" s="15">
        <v>2</v>
      </c>
      <c r="AQ48" s="15">
        <f>1/(1+AP48)</f>
        <v>0.33333333333333331</v>
      </c>
      <c r="AR48" s="15"/>
      <c r="AS48" s="4"/>
      <c r="AT48" s="11" t="s">
        <v>21</v>
      </c>
      <c r="AU48" s="1">
        <f>AR50</f>
        <v>0.33333333333333331</v>
      </c>
      <c r="AV48" s="36"/>
      <c r="AW48" s="42" t="s">
        <v>18</v>
      </c>
      <c r="AX48" s="42">
        <f>X46+AM46++AU46</f>
        <v>1.8364300755605103</v>
      </c>
      <c r="AY48" s="50"/>
    </row>
    <row r="49" spans="1:51" ht="30">
      <c r="A49" s="258"/>
      <c r="B49" s="108" t="s">
        <v>6</v>
      </c>
      <c r="C49" s="35">
        <v>3</v>
      </c>
      <c r="D49" s="4"/>
      <c r="E49" s="4"/>
      <c r="F49" s="4"/>
      <c r="G49" s="4"/>
      <c r="H49" s="4"/>
      <c r="I49" s="4"/>
      <c r="J49" s="4"/>
      <c r="M49" s="4"/>
      <c r="N49" s="94"/>
      <c r="O49" s="58" t="s">
        <v>24</v>
      </c>
      <c r="P49" s="56" t="s">
        <v>84</v>
      </c>
      <c r="Q49" s="4"/>
      <c r="R49" s="11" t="s">
        <v>23</v>
      </c>
      <c r="S49" s="9">
        <v>1</v>
      </c>
      <c r="T49" s="9">
        <v>0</v>
      </c>
      <c r="U49" s="9">
        <v>-0.5</v>
      </c>
      <c r="V49" s="19"/>
      <c r="W49" s="11" t="s">
        <v>23</v>
      </c>
      <c r="X49" s="1">
        <f>(S49*L44)+(T49*L45)+(U49*L46)</f>
        <v>0.20741979437631616</v>
      </c>
      <c r="Y49" s="176"/>
      <c r="Z49" s="31" t="s">
        <v>96</v>
      </c>
      <c r="AA49" s="31">
        <v>1</v>
      </c>
      <c r="AB49" s="31">
        <f>1/(1+AA49)</f>
        <v>0.5</v>
      </c>
      <c r="AC49" s="31"/>
      <c r="AD49" s="4"/>
      <c r="AE49" s="11" t="s">
        <v>23</v>
      </c>
      <c r="AF49" s="28">
        <v>0</v>
      </c>
      <c r="AG49" s="28">
        <v>0</v>
      </c>
      <c r="AH49" s="28">
        <v>0</v>
      </c>
      <c r="AI49" s="28">
        <v>-1</v>
      </c>
      <c r="AJ49" s="28">
        <v>0</v>
      </c>
      <c r="AK49" s="4"/>
      <c r="AL49" s="11" t="s">
        <v>23</v>
      </c>
      <c r="AM49" s="1">
        <f>(AC46*AF49)+(AG49*AC47)+(AC48*AH49)+(AI49*AC50)+(AC51*AJ49)</f>
        <v>-0.5</v>
      </c>
      <c r="AN49" s="176"/>
      <c r="AO49" s="16" t="s">
        <v>59</v>
      </c>
      <c r="AP49" s="16" t="s">
        <v>44</v>
      </c>
      <c r="AQ49" s="16">
        <v>1</v>
      </c>
      <c r="AR49" s="16">
        <f>AQ49*AQ48</f>
        <v>0.33333333333333331</v>
      </c>
      <c r="AS49" s="4"/>
      <c r="AT49" s="11" t="s">
        <v>23</v>
      </c>
      <c r="AU49" s="1">
        <f>AR52</f>
        <v>0.25</v>
      </c>
      <c r="AV49" s="36"/>
      <c r="AW49" s="41" t="s">
        <v>19</v>
      </c>
      <c r="AX49" s="41">
        <v>0</v>
      </c>
      <c r="AY49" s="50"/>
    </row>
    <row r="50" spans="1:51">
      <c r="A50" s="258"/>
      <c r="B50" s="53"/>
      <c r="C50" s="53"/>
      <c r="D50" s="53"/>
      <c r="E50" s="53"/>
      <c r="F50" s="53"/>
      <c r="G50" s="53"/>
      <c r="H50" s="53"/>
      <c r="I50" s="53"/>
      <c r="J50" s="53"/>
      <c r="M50" s="26"/>
      <c r="N50" s="94"/>
      <c r="O50" s="4"/>
      <c r="P50" s="4"/>
      <c r="Q50" s="4"/>
      <c r="R50" s="11" t="s">
        <v>24</v>
      </c>
      <c r="S50" s="9">
        <v>-0.5</v>
      </c>
      <c r="T50" s="9">
        <v>0</v>
      </c>
      <c r="U50" s="9">
        <v>1</v>
      </c>
      <c r="V50" s="19"/>
      <c r="W50" s="11" t="s">
        <v>24</v>
      </c>
      <c r="X50" s="1">
        <f>(S50*L44)+(T50*67)+(U50*L46)</f>
        <v>-2.4092654527437155E-2</v>
      </c>
      <c r="Y50" s="176"/>
      <c r="Z50" s="16" t="s">
        <v>97</v>
      </c>
      <c r="AA50" s="16" t="s">
        <v>44</v>
      </c>
      <c r="AB50" s="16">
        <v>1</v>
      </c>
      <c r="AC50" s="16">
        <f>AB50*AB49</f>
        <v>0.5</v>
      </c>
      <c r="AD50" s="4"/>
      <c r="AE50" s="11" t="s">
        <v>24</v>
      </c>
      <c r="AF50" s="28">
        <v>0</v>
      </c>
      <c r="AG50" s="28">
        <v>0</v>
      </c>
      <c r="AH50" s="28">
        <v>0</v>
      </c>
      <c r="AI50" s="28">
        <v>1</v>
      </c>
      <c r="AJ50" s="28">
        <v>0</v>
      </c>
      <c r="AK50" s="4"/>
      <c r="AL50" s="11" t="s">
        <v>24</v>
      </c>
      <c r="AM50" s="1">
        <f>(AC46*AF50)+(AC47*AG50)+(AC48*AH50)+(AI50*AC50)+(AC51*AJ50)</f>
        <v>0.5</v>
      </c>
      <c r="AN50" s="176"/>
      <c r="AO50" s="16" t="s">
        <v>60</v>
      </c>
      <c r="AP50" s="16" t="s">
        <v>44</v>
      </c>
      <c r="AQ50" s="16">
        <v>1</v>
      </c>
      <c r="AR50" s="16">
        <f>AQ50*AQ48</f>
        <v>0.33333333333333331</v>
      </c>
      <c r="AS50" s="4"/>
      <c r="AT50" s="11" t="s">
        <v>24</v>
      </c>
      <c r="AU50" s="1">
        <f>AR53</f>
        <v>0.25</v>
      </c>
      <c r="AV50" s="36"/>
      <c r="AW50" s="42" t="s">
        <v>20</v>
      </c>
      <c r="AX50" s="42">
        <f>X47+AM47+AU47</f>
        <v>0.98333952681778758</v>
      </c>
      <c r="AY50" s="50"/>
    </row>
    <row r="51" spans="1:51">
      <c r="A51" s="258"/>
      <c r="B51" s="183" t="s">
        <v>14</v>
      </c>
      <c r="C51" s="183"/>
      <c r="D51" s="4"/>
      <c r="E51" s="35" t="s">
        <v>38</v>
      </c>
      <c r="F51" s="35" t="s">
        <v>39</v>
      </c>
      <c r="G51" s="35" t="s">
        <v>40</v>
      </c>
      <c r="H51" s="10" t="s">
        <v>41</v>
      </c>
      <c r="I51" s="10" t="s">
        <v>42</v>
      </c>
      <c r="J51" s="4"/>
      <c r="M51" s="4"/>
      <c r="N51" s="94"/>
      <c r="O51" s="156" t="s">
        <v>112</v>
      </c>
      <c r="P51" s="157"/>
      <c r="Q51" s="4"/>
      <c r="R51" s="33"/>
      <c r="S51" s="25"/>
      <c r="T51" s="25"/>
      <c r="U51" s="25"/>
      <c r="V51" s="30"/>
      <c r="W51" s="29"/>
      <c r="X51" s="29"/>
      <c r="Y51" s="176"/>
      <c r="Z51" s="16" t="s">
        <v>98</v>
      </c>
      <c r="AA51" s="16" t="s">
        <v>44</v>
      </c>
      <c r="AB51" s="16">
        <v>1</v>
      </c>
      <c r="AC51" s="16">
        <f>AB51*AB49</f>
        <v>0.5</v>
      </c>
      <c r="AD51" s="4"/>
      <c r="AE51" s="29"/>
      <c r="AF51" s="25"/>
      <c r="AG51" s="25"/>
      <c r="AH51" s="25"/>
      <c r="AI51" s="25"/>
      <c r="AJ51" s="25"/>
      <c r="AK51" s="4"/>
      <c r="AL51" s="29"/>
      <c r="AM51" s="29"/>
      <c r="AN51" s="176"/>
      <c r="AO51" s="15" t="s">
        <v>31</v>
      </c>
      <c r="AP51" s="15">
        <v>3</v>
      </c>
      <c r="AQ51" s="15">
        <f>1/(1+AP51)</f>
        <v>0.25</v>
      </c>
      <c r="AR51" s="15"/>
      <c r="AS51" s="4"/>
      <c r="AT51" s="29"/>
      <c r="AU51" s="29"/>
      <c r="AV51" s="46"/>
      <c r="AW51" s="42" t="s">
        <v>21</v>
      </c>
      <c r="AX51" s="42">
        <f>X48+AM48+AU48</f>
        <v>-0.31667286015112101</v>
      </c>
      <c r="AY51" s="50"/>
    </row>
    <row r="52" spans="1:51" ht="30">
      <c r="A52" s="258"/>
      <c r="B52" s="108" t="s">
        <v>7</v>
      </c>
      <c r="C52" s="76">
        <f>SUM(L44*C47,L45*D47,L46*E47)</f>
        <v>3.0553614930426529</v>
      </c>
      <c r="D52" s="4"/>
      <c r="E52" s="35">
        <v>1</v>
      </c>
      <c r="F52" s="35">
        <v>3</v>
      </c>
      <c r="G52" s="35">
        <v>5</v>
      </c>
      <c r="H52" s="35">
        <v>7</v>
      </c>
      <c r="I52" s="35">
        <v>9</v>
      </c>
      <c r="J52" s="4"/>
      <c r="M52" s="4"/>
      <c r="N52" s="94"/>
      <c r="O52" s="57" t="s">
        <v>99</v>
      </c>
      <c r="P52" s="56" t="s">
        <v>102</v>
      </c>
      <c r="Q52" s="4"/>
      <c r="R52" s="33"/>
      <c r="S52" s="25"/>
      <c r="T52" s="25"/>
      <c r="U52" s="25"/>
      <c r="V52" s="30"/>
      <c r="W52" s="29"/>
      <c r="X52" s="29"/>
      <c r="Y52" s="176"/>
      <c r="Z52" s="30"/>
      <c r="AA52" s="30"/>
      <c r="AB52" s="30"/>
      <c r="AC52" s="30"/>
      <c r="AD52" s="4"/>
      <c r="AE52" s="29"/>
      <c r="AF52" s="25"/>
      <c r="AG52" s="25"/>
      <c r="AH52" s="25"/>
      <c r="AI52" s="25"/>
      <c r="AJ52" s="25"/>
      <c r="AK52" s="4"/>
      <c r="AL52" s="156" t="s">
        <v>115</v>
      </c>
      <c r="AM52" s="157"/>
      <c r="AN52" s="176"/>
      <c r="AO52" s="16" t="s">
        <v>61</v>
      </c>
      <c r="AP52" s="16" t="s">
        <v>44</v>
      </c>
      <c r="AQ52" s="16">
        <v>1</v>
      </c>
      <c r="AR52" s="16">
        <f>AQ52*AQ51</f>
        <v>0.25</v>
      </c>
      <c r="AS52" s="4"/>
      <c r="AT52" s="29"/>
      <c r="AU52" s="29"/>
      <c r="AV52" s="46"/>
      <c r="AW52" s="41" t="s">
        <v>22</v>
      </c>
      <c r="AX52" s="41">
        <v>0</v>
      </c>
      <c r="AY52" s="50"/>
    </row>
    <row r="53" spans="1:51" ht="30">
      <c r="A53" s="258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26"/>
      <c r="N53" s="94"/>
      <c r="O53" s="57" t="s">
        <v>100</v>
      </c>
      <c r="P53" s="56" t="s">
        <v>103</v>
      </c>
      <c r="Q53" s="4"/>
      <c r="R53" s="4"/>
      <c r="S53" s="18"/>
      <c r="T53" s="18"/>
      <c r="U53" s="18"/>
      <c r="V53" s="19"/>
      <c r="W53" s="4"/>
      <c r="X53" s="4"/>
      <c r="Y53" s="176"/>
      <c r="Z53" s="30"/>
      <c r="AA53" s="30"/>
      <c r="AB53" s="30"/>
      <c r="AC53" s="30"/>
      <c r="AD53" s="4"/>
      <c r="AE53" s="29"/>
      <c r="AF53" s="25"/>
      <c r="AG53" s="25"/>
      <c r="AH53" s="25"/>
      <c r="AI53" s="25"/>
      <c r="AJ53" s="25"/>
      <c r="AK53" s="4"/>
      <c r="AL53" s="58" t="s">
        <v>34</v>
      </c>
      <c r="AM53" s="56" t="s">
        <v>87</v>
      </c>
      <c r="AN53" s="176"/>
      <c r="AO53" s="16" t="s">
        <v>62</v>
      </c>
      <c r="AP53" s="16" t="s">
        <v>44</v>
      </c>
      <c r="AQ53" s="16">
        <v>1</v>
      </c>
      <c r="AR53" s="16">
        <f>AQ53*AQ51</f>
        <v>0.25</v>
      </c>
      <c r="AS53" s="4"/>
      <c r="AT53" s="29"/>
      <c r="AU53" s="29"/>
      <c r="AV53" s="46"/>
      <c r="AW53" s="42" t="s">
        <v>23</v>
      </c>
      <c r="AX53" s="42">
        <f>X49+AM49+AU49</f>
        <v>-4.2580205623683809E-2</v>
      </c>
      <c r="AY53" s="50"/>
    </row>
    <row r="54" spans="1:51" ht="30">
      <c r="A54" s="258"/>
      <c r="B54" s="185" t="s">
        <v>11</v>
      </c>
      <c r="C54" s="186"/>
      <c r="D54" s="6" t="s">
        <v>12</v>
      </c>
      <c r="E54" s="6">
        <v>1</v>
      </c>
      <c r="F54" s="6">
        <v>2</v>
      </c>
      <c r="G54" s="6">
        <v>3</v>
      </c>
      <c r="H54" s="6">
        <v>4</v>
      </c>
      <c r="I54" s="6">
        <v>5</v>
      </c>
      <c r="J54" s="6">
        <v>6</v>
      </c>
      <c r="K54" s="6">
        <v>7</v>
      </c>
      <c r="L54" s="6">
        <v>9</v>
      </c>
      <c r="M54" s="6">
        <v>10</v>
      </c>
      <c r="N54" s="94"/>
      <c r="O54" s="57" t="s">
        <v>101</v>
      </c>
      <c r="P54" s="56" t="s">
        <v>104</v>
      </c>
      <c r="Q54" s="4"/>
      <c r="R54" s="4"/>
      <c r="S54" s="18"/>
      <c r="T54" s="18"/>
      <c r="U54" s="18"/>
      <c r="V54" s="4"/>
      <c r="W54" s="4"/>
      <c r="X54" s="4"/>
      <c r="Y54" s="176"/>
      <c r="AB54" s="30"/>
      <c r="AC54" s="30"/>
      <c r="AD54" s="4"/>
      <c r="AE54" s="29"/>
      <c r="AF54" s="25"/>
      <c r="AG54" s="25"/>
      <c r="AH54" s="25"/>
      <c r="AI54" s="25"/>
      <c r="AJ54" s="25"/>
      <c r="AK54" s="4"/>
      <c r="AL54" s="109" t="s">
        <v>35</v>
      </c>
      <c r="AM54" s="84" t="s">
        <v>88</v>
      </c>
      <c r="AN54" s="176"/>
      <c r="AO54" s="19"/>
      <c r="AP54" s="19"/>
      <c r="AQ54" s="19"/>
      <c r="AR54" s="19"/>
      <c r="AS54" s="4"/>
      <c r="AT54" s="29"/>
      <c r="AU54" s="29"/>
      <c r="AV54" s="46"/>
      <c r="AW54" s="42" t="s">
        <v>24</v>
      </c>
      <c r="AX54" s="42">
        <f>X50+AM50+AU50</f>
        <v>0.72590734547256286</v>
      </c>
      <c r="AY54" s="50"/>
    </row>
    <row r="55" spans="1:51">
      <c r="A55" s="258"/>
      <c r="B55" s="187"/>
      <c r="C55" s="188"/>
      <c r="D55" s="6" t="s">
        <v>13</v>
      </c>
      <c r="E55" s="35">
        <v>0</v>
      </c>
      <c r="F55" s="35">
        <v>0</v>
      </c>
      <c r="G55" s="35">
        <v>0.57999999999999996</v>
      </c>
      <c r="H55" s="35">
        <v>0.9</v>
      </c>
      <c r="I55" s="35">
        <v>1.1200000000000001</v>
      </c>
      <c r="J55" s="35">
        <v>1.24</v>
      </c>
      <c r="K55" s="35">
        <v>1.32</v>
      </c>
      <c r="L55" s="35">
        <v>1.46</v>
      </c>
      <c r="M55" s="35">
        <v>1.49</v>
      </c>
      <c r="N55" s="94"/>
      <c r="Q55" s="4"/>
      <c r="R55" s="4"/>
      <c r="S55" s="18"/>
      <c r="T55" s="18"/>
      <c r="U55" s="18"/>
      <c r="V55" s="4"/>
      <c r="W55" s="4"/>
      <c r="X55" s="4"/>
      <c r="Y55" s="176"/>
      <c r="AB55" s="30"/>
      <c r="AC55" s="30"/>
      <c r="AD55" s="4"/>
      <c r="AE55" s="29"/>
      <c r="AF55" s="25"/>
      <c r="AG55" s="25"/>
      <c r="AH55" s="25"/>
      <c r="AI55" s="25"/>
      <c r="AJ55" s="25"/>
      <c r="AK55" s="4"/>
      <c r="AL55" s="109" t="s">
        <v>36</v>
      </c>
      <c r="AM55" s="84" t="s">
        <v>89</v>
      </c>
      <c r="AN55" s="176"/>
      <c r="AO55" s="30"/>
      <c r="AP55" s="30"/>
      <c r="AQ55" s="30"/>
      <c r="AR55" s="30"/>
      <c r="AS55" s="4"/>
      <c r="AT55" s="29"/>
      <c r="AU55" s="29"/>
      <c r="AV55" s="46"/>
      <c r="AW55" s="41" t="s">
        <v>25</v>
      </c>
      <c r="AX55" s="41">
        <v>0</v>
      </c>
      <c r="AY55" s="50"/>
    </row>
    <row r="56" spans="1:51">
      <c r="A56" s="258"/>
      <c r="B56" s="189" t="s">
        <v>9</v>
      </c>
      <c r="C56" s="190"/>
      <c r="D56" s="7">
        <v>0.57999999999999996</v>
      </c>
      <c r="E56" s="191"/>
      <c r="F56" s="192"/>
      <c r="G56" s="192"/>
      <c r="H56" s="192"/>
      <c r="I56" s="192"/>
      <c r="J56" s="192"/>
      <c r="K56" s="48"/>
      <c r="L56" s="48"/>
      <c r="M56" s="48"/>
      <c r="N56" s="94"/>
      <c r="Q56" s="4"/>
      <c r="R56" s="4"/>
      <c r="S56" s="18"/>
      <c r="T56" s="18"/>
      <c r="U56" s="18"/>
      <c r="V56" s="4"/>
      <c r="W56" s="4"/>
      <c r="X56" s="4"/>
      <c r="Y56" s="176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109" t="s">
        <v>37</v>
      </c>
      <c r="AM56" s="84" t="s">
        <v>90</v>
      </c>
      <c r="AN56" s="176"/>
      <c r="AO56" s="156" t="s">
        <v>113</v>
      </c>
      <c r="AP56" s="157"/>
      <c r="AQ56" s="4"/>
      <c r="AR56" s="4"/>
      <c r="AS56" s="4"/>
      <c r="AT56" s="4"/>
      <c r="AU56" s="4"/>
      <c r="AV56" s="46"/>
      <c r="AW56" s="4"/>
      <c r="AX56" s="4"/>
      <c r="AY56" s="50"/>
    </row>
    <row r="57" spans="1:51" ht="30">
      <c r="A57" s="258"/>
      <c r="B57" s="52"/>
      <c r="C57" s="52"/>
      <c r="D57" s="52"/>
      <c r="E57" s="52"/>
      <c r="H57" s="52"/>
      <c r="I57" s="52"/>
      <c r="J57" s="52"/>
      <c r="K57" s="52"/>
      <c r="L57" s="52"/>
      <c r="M57" s="47"/>
      <c r="N57" s="94"/>
      <c r="Q57" s="4"/>
      <c r="R57" s="4"/>
      <c r="S57" s="18"/>
      <c r="T57" s="18"/>
      <c r="U57" s="18"/>
      <c r="V57" s="4"/>
      <c r="W57" s="4"/>
      <c r="X57" s="4"/>
      <c r="Y57" s="176"/>
      <c r="Z57" s="4"/>
      <c r="AC57" s="4"/>
      <c r="AD57" s="4"/>
      <c r="AE57" s="4"/>
      <c r="AF57" s="4"/>
      <c r="AG57" s="4"/>
      <c r="AH57" s="4"/>
      <c r="AI57" s="4"/>
      <c r="AJ57" s="4"/>
      <c r="AK57" s="4"/>
      <c r="AL57" s="58" t="s">
        <v>96</v>
      </c>
      <c r="AM57" s="56" t="s">
        <v>91</v>
      </c>
      <c r="AN57" s="176"/>
      <c r="AO57" s="44" t="s">
        <v>29</v>
      </c>
      <c r="AP57" s="44" t="s">
        <v>76</v>
      </c>
      <c r="AQ57" s="4"/>
      <c r="AR57" s="4"/>
      <c r="AS57" s="4"/>
      <c r="AT57" s="4"/>
      <c r="AU57" s="4"/>
      <c r="AV57" s="46"/>
      <c r="AW57" s="4"/>
      <c r="AX57" s="4"/>
      <c r="AY57" s="50"/>
    </row>
    <row r="58" spans="1:51" ht="30">
      <c r="A58" s="258"/>
      <c r="B58" s="161" t="s">
        <v>15</v>
      </c>
      <c r="C58" s="161"/>
      <c r="D58" s="161"/>
      <c r="E58" s="4"/>
      <c r="H58" s="4"/>
      <c r="I58" s="4"/>
      <c r="J58" s="4"/>
      <c r="K58" s="4"/>
      <c r="L58" s="4"/>
      <c r="M58" s="4"/>
      <c r="N58" s="94"/>
      <c r="Q58" s="4"/>
      <c r="R58" s="4"/>
      <c r="S58" s="18"/>
      <c r="T58" s="18"/>
      <c r="U58" s="18"/>
      <c r="V58" s="4"/>
      <c r="W58" s="4"/>
      <c r="X58" s="4"/>
      <c r="Y58" s="176"/>
      <c r="Z58" s="227" t="s">
        <v>182</v>
      </c>
      <c r="AA58" s="228"/>
      <c r="AC58" s="4"/>
      <c r="AD58" s="4"/>
      <c r="AE58" s="4"/>
      <c r="AF58" s="4"/>
      <c r="AG58" s="4"/>
      <c r="AH58" s="4"/>
      <c r="AI58" s="4"/>
      <c r="AJ58" s="4"/>
      <c r="AK58" s="4"/>
      <c r="AL58" s="109" t="s">
        <v>97</v>
      </c>
      <c r="AM58" s="84" t="s">
        <v>92</v>
      </c>
      <c r="AN58" s="176"/>
      <c r="AO58" s="44" t="s">
        <v>30</v>
      </c>
      <c r="AP58" s="44" t="s">
        <v>79</v>
      </c>
      <c r="AQ58" s="4"/>
      <c r="AR58" s="4"/>
      <c r="AS58" s="4"/>
      <c r="AT58" s="4"/>
      <c r="AU58" s="4"/>
      <c r="AV58" s="46"/>
      <c r="AW58" s="4"/>
      <c r="AX58" s="4"/>
      <c r="AY58" s="50"/>
    </row>
    <row r="59" spans="1:51" ht="30">
      <c r="A59" s="258"/>
      <c r="B59" s="5" t="s">
        <v>10</v>
      </c>
      <c r="C59" s="8">
        <f>(C52-3)/3</f>
        <v>1.8453831014217641E-2</v>
      </c>
      <c r="D59" s="77">
        <f>C59*100</f>
        <v>1.8453831014217641</v>
      </c>
      <c r="E59" s="4"/>
      <c r="H59" s="4"/>
      <c r="I59" s="4"/>
      <c r="J59" s="4"/>
      <c r="K59" s="4"/>
      <c r="L59" s="4"/>
      <c r="M59" s="4"/>
      <c r="N59" s="94"/>
      <c r="Q59" s="4"/>
      <c r="R59" s="4"/>
      <c r="S59" s="18"/>
      <c r="T59" s="18"/>
      <c r="U59" s="18"/>
      <c r="V59" s="4"/>
      <c r="W59" s="4"/>
      <c r="X59" s="4"/>
      <c r="Y59" s="176"/>
      <c r="Z59" s="225" t="s">
        <v>208</v>
      </c>
      <c r="AA59" s="226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109" t="s">
        <v>98</v>
      </c>
      <c r="AM59" s="84" t="s">
        <v>93</v>
      </c>
      <c r="AN59" s="176"/>
      <c r="AO59" s="44" t="s">
        <v>31</v>
      </c>
      <c r="AP59" s="44" t="s">
        <v>82</v>
      </c>
      <c r="AQ59" s="4"/>
      <c r="AR59" s="4"/>
      <c r="AS59" s="4"/>
      <c r="AT59" s="4"/>
      <c r="AU59" s="4"/>
      <c r="AV59" s="46"/>
      <c r="AW59" s="4"/>
      <c r="AX59" s="4"/>
      <c r="AY59" s="50"/>
    </row>
    <row r="60" spans="1:51">
      <c r="A60" s="259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06"/>
      <c r="N60" s="49"/>
      <c r="O60" s="106"/>
      <c r="P60" s="106"/>
      <c r="Q60" s="106"/>
      <c r="R60" s="106"/>
      <c r="S60" s="79"/>
      <c r="T60" s="79"/>
      <c r="U60" s="79"/>
      <c r="V60" s="106"/>
      <c r="W60" s="106"/>
      <c r="X60" s="106"/>
      <c r="Y60" s="177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51"/>
    </row>
    <row r="62" spans="1:51" ht="20">
      <c r="A62" s="257"/>
      <c r="B62" s="168" t="s">
        <v>162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9"/>
    </row>
    <row r="63" spans="1:51" ht="20">
      <c r="A63" s="258"/>
      <c r="B63" s="35" t="s">
        <v>0</v>
      </c>
      <c r="C63" s="35" t="s">
        <v>1</v>
      </c>
      <c r="D63" s="35" t="s">
        <v>2</v>
      </c>
      <c r="E63" s="35" t="s">
        <v>3</v>
      </c>
      <c r="F63" s="170" t="s">
        <v>8</v>
      </c>
      <c r="G63" s="35" t="s">
        <v>0</v>
      </c>
      <c r="H63" s="35" t="s">
        <v>1</v>
      </c>
      <c r="I63" s="35" t="s">
        <v>2</v>
      </c>
      <c r="J63" s="35" t="s">
        <v>3</v>
      </c>
      <c r="K63" s="35" t="s">
        <v>4</v>
      </c>
      <c r="L63" s="10" t="s">
        <v>5</v>
      </c>
      <c r="M63" s="23"/>
      <c r="N63" s="94"/>
      <c r="O63" s="156" t="s">
        <v>114</v>
      </c>
      <c r="P63" s="157"/>
      <c r="Q63" s="3"/>
      <c r="R63" s="171" t="s">
        <v>46</v>
      </c>
      <c r="S63" s="172"/>
      <c r="T63" s="172"/>
      <c r="U63" s="173"/>
      <c r="V63" s="3"/>
      <c r="W63" s="174" t="s">
        <v>52</v>
      </c>
      <c r="X63" s="175"/>
      <c r="Y63" s="176"/>
      <c r="Z63" s="178" t="s">
        <v>48</v>
      </c>
      <c r="AA63" s="179"/>
      <c r="AB63" s="179"/>
      <c r="AC63" s="180"/>
      <c r="AD63" s="3"/>
      <c r="AE63" s="178" t="s">
        <v>54</v>
      </c>
      <c r="AF63" s="179"/>
      <c r="AG63" s="179"/>
      <c r="AH63" s="179"/>
      <c r="AI63" s="179"/>
      <c r="AJ63" s="180"/>
      <c r="AK63" s="3"/>
      <c r="AL63" s="174" t="s">
        <v>55</v>
      </c>
      <c r="AM63" s="175"/>
      <c r="AN63" s="176"/>
      <c r="AO63" s="178" t="s">
        <v>49</v>
      </c>
      <c r="AP63" s="179"/>
      <c r="AQ63" s="179"/>
      <c r="AR63" s="180"/>
      <c r="AS63" s="4"/>
      <c r="AT63" s="174" t="s">
        <v>51</v>
      </c>
      <c r="AU63" s="175"/>
      <c r="AV63" s="36"/>
      <c r="AW63" s="174" t="s">
        <v>27</v>
      </c>
      <c r="AX63" s="175"/>
      <c r="AY63" s="50"/>
    </row>
    <row r="64" spans="1:51" ht="30">
      <c r="A64" s="258"/>
      <c r="B64" s="35" t="s">
        <v>1</v>
      </c>
      <c r="C64" s="2">
        <v>1</v>
      </c>
      <c r="D64" s="37">
        <f>1/C65</f>
        <v>0.2</v>
      </c>
      <c r="E64" s="37">
        <f>1/C66</f>
        <v>0.33333333333333331</v>
      </c>
      <c r="F64" s="170"/>
      <c r="G64" s="35" t="s">
        <v>1</v>
      </c>
      <c r="H64" s="38">
        <f>C64/C67</f>
        <v>0.1111111111111111</v>
      </c>
      <c r="I64" s="37">
        <f>D64/D67</f>
        <v>0.13043478260869568</v>
      </c>
      <c r="J64" s="37">
        <f>E64/E67</f>
        <v>7.6923076923076913E-2</v>
      </c>
      <c r="K64" s="37">
        <f>SUM(H64:J64)</f>
        <v>0.31846897064288371</v>
      </c>
      <c r="L64" s="2">
        <f>K64/C69</f>
        <v>0.1061563235476279</v>
      </c>
      <c r="M64" s="24"/>
      <c r="N64" s="94"/>
      <c r="O64" s="58" t="s">
        <v>17</v>
      </c>
      <c r="P64" s="56" t="s">
        <v>78</v>
      </c>
      <c r="Q64" s="18"/>
      <c r="R64" s="17" t="s">
        <v>26</v>
      </c>
      <c r="S64" s="35" t="s">
        <v>1</v>
      </c>
      <c r="T64" s="35" t="s">
        <v>2</v>
      </c>
      <c r="U64" s="35" t="s">
        <v>3</v>
      </c>
      <c r="V64" s="13"/>
      <c r="W64" s="32" t="s">
        <v>26</v>
      </c>
      <c r="X64" s="107" t="s">
        <v>53</v>
      </c>
      <c r="Y64" s="176"/>
      <c r="Z64" s="35" t="s">
        <v>32</v>
      </c>
      <c r="AA64" s="108" t="s">
        <v>47</v>
      </c>
      <c r="AB64" s="178" t="s">
        <v>43</v>
      </c>
      <c r="AC64" s="180"/>
      <c r="AD64" s="4"/>
      <c r="AE64" s="10" t="s">
        <v>26</v>
      </c>
      <c r="AF64" s="35" t="s">
        <v>35</v>
      </c>
      <c r="AG64" s="35" t="s">
        <v>36</v>
      </c>
      <c r="AH64" s="35" t="s">
        <v>37</v>
      </c>
      <c r="AI64" s="35" t="s">
        <v>97</v>
      </c>
      <c r="AJ64" s="35" t="s">
        <v>98</v>
      </c>
      <c r="AK64" s="4"/>
      <c r="AL64" s="10" t="s">
        <v>26</v>
      </c>
      <c r="AM64" s="107" t="s">
        <v>53</v>
      </c>
      <c r="AN64" s="176"/>
      <c r="AO64" s="10" t="s">
        <v>28</v>
      </c>
      <c r="AP64" s="10" t="s">
        <v>47</v>
      </c>
      <c r="AQ64" s="181" t="s">
        <v>43</v>
      </c>
      <c r="AR64" s="182"/>
      <c r="AS64" s="4"/>
      <c r="AT64" s="35" t="s">
        <v>26</v>
      </c>
      <c r="AU64" s="107" t="s">
        <v>53</v>
      </c>
      <c r="AV64" s="36"/>
      <c r="AW64" s="108" t="s">
        <v>26</v>
      </c>
      <c r="AX64" s="108" t="s">
        <v>50</v>
      </c>
      <c r="AY64" s="50"/>
    </row>
    <row r="65" spans="1:51">
      <c r="A65" s="258"/>
      <c r="B65" s="35" t="s">
        <v>2</v>
      </c>
      <c r="C65" s="37">
        <v>5</v>
      </c>
      <c r="D65" s="2">
        <v>1</v>
      </c>
      <c r="E65" s="37">
        <v>3</v>
      </c>
      <c r="F65" s="170"/>
      <c r="G65" s="35" t="s">
        <v>2</v>
      </c>
      <c r="H65" s="37">
        <f>C65/C67</f>
        <v>0.55555555555555558</v>
      </c>
      <c r="I65" s="38">
        <f>D65/D67</f>
        <v>0.65217391304347827</v>
      </c>
      <c r="J65" s="37">
        <f>E65/E67</f>
        <v>0.69230769230769218</v>
      </c>
      <c r="K65" s="37">
        <f>SUM(H65:J65)</f>
        <v>1.9000371609067259</v>
      </c>
      <c r="L65" s="2">
        <f>K65/C69</f>
        <v>0.63334572030224201</v>
      </c>
      <c r="M65" s="24"/>
      <c r="N65" s="94"/>
      <c r="O65" s="58" t="s">
        <v>18</v>
      </c>
      <c r="P65" s="56" t="s">
        <v>77</v>
      </c>
      <c r="Q65" s="18"/>
      <c r="R65" s="11" t="s">
        <v>17</v>
      </c>
      <c r="S65" s="9">
        <v>1</v>
      </c>
      <c r="T65" s="9">
        <v>-0.5</v>
      </c>
      <c r="U65" s="9">
        <v>0</v>
      </c>
      <c r="V65" s="3"/>
      <c r="W65" s="11" t="s">
        <v>17</v>
      </c>
      <c r="X65" s="1">
        <f>(S65*L64)+(T65*L65)+(U65*L66)</f>
        <v>-0.21051653660349312</v>
      </c>
      <c r="Y65" s="176"/>
      <c r="Z65" s="15" t="s">
        <v>34</v>
      </c>
      <c r="AA65" s="15">
        <v>2</v>
      </c>
      <c r="AB65" s="15">
        <f>1/(1+AA65)</f>
        <v>0.33333333333333331</v>
      </c>
      <c r="AC65" s="15"/>
      <c r="AD65" s="4"/>
      <c r="AE65" s="11" t="s">
        <v>17</v>
      </c>
      <c r="AF65" s="28">
        <v>0</v>
      </c>
      <c r="AG65" s="28">
        <v>0</v>
      </c>
      <c r="AH65" s="28">
        <v>-1</v>
      </c>
      <c r="AI65" s="28">
        <v>-1</v>
      </c>
      <c r="AJ65" s="28">
        <v>0</v>
      </c>
      <c r="AK65" s="4"/>
      <c r="AL65" s="11" t="s">
        <v>17</v>
      </c>
      <c r="AM65" s="1">
        <f>(AF65*AC66)+(AG65*AC67)+(AC68*AH65)+(AI65*AC70)+(AC71*AJ65)</f>
        <v>-0.83333333333333326</v>
      </c>
      <c r="AN65" s="176"/>
      <c r="AO65" s="15" t="s">
        <v>29</v>
      </c>
      <c r="AP65" s="15">
        <v>1</v>
      </c>
      <c r="AQ65" s="15">
        <f>1/(1+AP65)</f>
        <v>0.5</v>
      </c>
      <c r="AR65" s="15"/>
      <c r="AS65" s="4"/>
      <c r="AT65" s="11" t="s">
        <v>17</v>
      </c>
      <c r="AU65" s="1">
        <f>AR66</f>
        <v>0.5</v>
      </c>
      <c r="AV65" s="36"/>
      <c r="AW65" s="40" t="s">
        <v>63</v>
      </c>
      <c r="AX65" s="40">
        <v>0</v>
      </c>
      <c r="AY65" s="50"/>
    </row>
    <row r="66" spans="1:51" ht="30">
      <c r="A66" s="258"/>
      <c r="B66" s="35" t="s">
        <v>3</v>
      </c>
      <c r="C66" s="37">
        <v>3</v>
      </c>
      <c r="D66" s="37">
        <f>1/E65</f>
        <v>0.33333333333333331</v>
      </c>
      <c r="E66" s="2">
        <v>1</v>
      </c>
      <c r="F66" s="170"/>
      <c r="G66" s="35" t="s">
        <v>3</v>
      </c>
      <c r="H66" s="37">
        <f>C66/C67</f>
        <v>0.33333333333333331</v>
      </c>
      <c r="I66" s="37">
        <f>D66/D67</f>
        <v>0.21739130434782608</v>
      </c>
      <c r="J66" s="38">
        <f>E66/E67</f>
        <v>0.23076923076923073</v>
      </c>
      <c r="K66" s="37">
        <f>SUM(H66:J66)</f>
        <v>0.78149386845039015</v>
      </c>
      <c r="L66" s="2">
        <f>K66/C69</f>
        <v>0.26049795615013005</v>
      </c>
      <c r="M66" s="24"/>
      <c r="N66" s="94"/>
      <c r="O66" s="58" t="s">
        <v>20</v>
      </c>
      <c r="P66" s="56" t="s">
        <v>80</v>
      </c>
      <c r="Q66" s="18"/>
      <c r="R66" s="11" t="s">
        <v>18</v>
      </c>
      <c r="S66" s="9">
        <v>-0.5</v>
      </c>
      <c r="T66" s="9">
        <v>1</v>
      </c>
      <c r="U66" s="9">
        <v>0</v>
      </c>
      <c r="V66" s="19"/>
      <c r="W66" s="11" t="s">
        <v>18</v>
      </c>
      <c r="X66" s="1">
        <f>(S66*L64)+(T66*L65)+(U66*L66)</f>
        <v>0.58026755852842804</v>
      </c>
      <c r="Y66" s="176"/>
      <c r="Z66" s="16" t="s">
        <v>35</v>
      </c>
      <c r="AA66" s="16" t="s">
        <v>44</v>
      </c>
      <c r="AB66" s="16">
        <v>1</v>
      </c>
      <c r="AC66" s="16">
        <f>AB66*AB65</f>
        <v>0.33333333333333331</v>
      </c>
      <c r="AD66" s="4"/>
      <c r="AE66" s="11" t="s">
        <v>18</v>
      </c>
      <c r="AF66" s="28">
        <v>0</v>
      </c>
      <c r="AG66" s="28">
        <v>0</v>
      </c>
      <c r="AH66" s="28">
        <v>1</v>
      </c>
      <c r="AI66" s="28">
        <v>1</v>
      </c>
      <c r="AJ66" s="28">
        <v>0</v>
      </c>
      <c r="AK66" s="4"/>
      <c r="AL66" s="11" t="s">
        <v>18</v>
      </c>
      <c r="AM66" s="1">
        <f>(AF66*AC66)+(AG66*AC67)+(AC68*AH66)+(AI66*AC70)+(AC71*AJ66)</f>
        <v>0.83333333333333326</v>
      </c>
      <c r="AN66" s="176"/>
      <c r="AO66" s="16" t="s">
        <v>45</v>
      </c>
      <c r="AP66" s="16" t="s">
        <v>44</v>
      </c>
      <c r="AQ66" s="16">
        <v>1</v>
      </c>
      <c r="AR66" s="16">
        <f>AQ66*AQ65</f>
        <v>0.5</v>
      </c>
      <c r="AS66" s="4"/>
      <c r="AT66" s="11" t="s">
        <v>18</v>
      </c>
      <c r="AU66" s="1">
        <f>AR67</f>
        <v>0.5</v>
      </c>
      <c r="AV66" s="36"/>
      <c r="AW66" s="40" t="s">
        <v>16</v>
      </c>
      <c r="AX66" s="41">
        <v>0</v>
      </c>
      <c r="AY66" s="50"/>
    </row>
    <row r="67" spans="1:51">
      <c r="A67" s="258"/>
      <c r="B67" s="107" t="s">
        <v>4</v>
      </c>
      <c r="C67" s="39">
        <f>SUM(C64:C66)</f>
        <v>9</v>
      </c>
      <c r="D67" s="39">
        <f>SUM(D64:D66)</f>
        <v>1.5333333333333332</v>
      </c>
      <c r="E67" s="39">
        <f>SUM(E64:E66)</f>
        <v>4.3333333333333339</v>
      </c>
      <c r="F67" s="170"/>
      <c r="G67" s="107" t="s">
        <v>4</v>
      </c>
      <c r="H67" s="39">
        <f>SUM(H64:H66)</f>
        <v>1</v>
      </c>
      <c r="I67" s="39">
        <f>SUM(I64:I66)</f>
        <v>1</v>
      </c>
      <c r="J67" s="39">
        <f>SUM(J64:J66)</f>
        <v>0.99999999999999978</v>
      </c>
      <c r="K67" s="39">
        <f>SUM(K64:K66)</f>
        <v>2.9999999999999996</v>
      </c>
      <c r="L67" s="39">
        <f>SUM(L64:L66)</f>
        <v>1</v>
      </c>
      <c r="M67" s="25"/>
      <c r="N67" s="94"/>
      <c r="O67" s="58" t="s">
        <v>21</v>
      </c>
      <c r="P67" s="56" t="s">
        <v>81</v>
      </c>
      <c r="Q67" s="18"/>
      <c r="R67" s="11" t="s">
        <v>20</v>
      </c>
      <c r="S67" s="9">
        <v>0</v>
      </c>
      <c r="T67" s="9">
        <v>0.5</v>
      </c>
      <c r="U67" s="9">
        <v>0</v>
      </c>
      <c r="V67" s="19"/>
      <c r="W67" s="11" t="s">
        <v>20</v>
      </c>
      <c r="X67" s="1">
        <f>(S67*L64)+(T67*L65)+(U67*L66)</f>
        <v>0.31667286015112101</v>
      </c>
      <c r="Y67" s="176"/>
      <c r="Z67" s="16" t="s">
        <v>36</v>
      </c>
      <c r="AA67" s="16" t="s">
        <v>44</v>
      </c>
      <c r="AB67" s="16">
        <v>1</v>
      </c>
      <c r="AC67" s="16">
        <f>AB67*AB65</f>
        <v>0.33333333333333331</v>
      </c>
      <c r="AD67" s="4"/>
      <c r="AE67" s="11" t="s">
        <v>20</v>
      </c>
      <c r="AF67" s="28">
        <v>0</v>
      </c>
      <c r="AG67" s="28">
        <v>0</v>
      </c>
      <c r="AH67" s="28">
        <v>1</v>
      </c>
      <c r="AI67" s="28">
        <v>0</v>
      </c>
      <c r="AJ67" s="28">
        <v>0</v>
      </c>
      <c r="AK67" s="4"/>
      <c r="AL67" s="11" t="s">
        <v>20</v>
      </c>
      <c r="AM67" s="1">
        <f>(AF67*AC66)+(AG67*AC67)+(AH67*AC68)+(AI67*AC70)+(AJ67*AC71)</f>
        <v>0.33333333333333331</v>
      </c>
      <c r="AN67" s="176"/>
      <c r="AO67" s="16" t="s">
        <v>58</v>
      </c>
      <c r="AP67" s="16" t="s">
        <v>44</v>
      </c>
      <c r="AQ67" s="16">
        <v>1</v>
      </c>
      <c r="AR67" s="16">
        <f>AQ67*AQ65</f>
        <v>0.5</v>
      </c>
      <c r="AS67" s="4"/>
      <c r="AT67" s="11" t="s">
        <v>20</v>
      </c>
      <c r="AU67" s="1">
        <f>AR69</f>
        <v>0.33333333333333331</v>
      </c>
      <c r="AV67" s="36"/>
      <c r="AW67" s="42" t="s">
        <v>17</v>
      </c>
      <c r="AX67" s="42">
        <f>X65+AM65+AU65</f>
        <v>-0.54384986993682638</v>
      </c>
      <c r="AY67" s="50"/>
    </row>
    <row r="68" spans="1:51" ht="45">
      <c r="A68" s="258"/>
      <c r="B68" s="54"/>
      <c r="C68" s="54"/>
      <c r="D68" s="54"/>
      <c r="E68" s="54"/>
      <c r="F68" s="54"/>
      <c r="G68" s="54"/>
      <c r="H68" s="54"/>
      <c r="I68" s="54"/>
      <c r="J68" s="54"/>
      <c r="M68" s="47"/>
      <c r="N68" s="94"/>
      <c r="O68" s="58" t="s">
        <v>23</v>
      </c>
      <c r="P68" s="56" t="s">
        <v>83</v>
      </c>
      <c r="Q68" s="4"/>
      <c r="R68" s="11" t="s">
        <v>21</v>
      </c>
      <c r="S68" s="9">
        <v>0</v>
      </c>
      <c r="T68" s="9">
        <v>-0.5</v>
      </c>
      <c r="U68" s="9">
        <v>0</v>
      </c>
      <c r="V68" s="19"/>
      <c r="W68" s="11" t="s">
        <v>21</v>
      </c>
      <c r="X68" s="1">
        <f>(S68*L64)+(T68*L65)+(U68*L66)</f>
        <v>-0.31667286015112101</v>
      </c>
      <c r="Y68" s="176"/>
      <c r="Z68" s="16" t="s">
        <v>37</v>
      </c>
      <c r="AA68" s="16" t="s">
        <v>44</v>
      </c>
      <c r="AB68" s="16">
        <v>1</v>
      </c>
      <c r="AC68" s="16">
        <f>AB68*AB65</f>
        <v>0.33333333333333331</v>
      </c>
      <c r="AD68" s="4"/>
      <c r="AE68" s="11" t="s">
        <v>21</v>
      </c>
      <c r="AF68" s="28">
        <v>0</v>
      </c>
      <c r="AG68" s="28">
        <v>0</v>
      </c>
      <c r="AH68" s="28">
        <v>-1</v>
      </c>
      <c r="AI68" s="28">
        <v>0</v>
      </c>
      <c r="AJ68" s="28">
        <v>0</v>
      </c>
      <c r="AK68" s="4"/>
      <c r="AL68" s="11" t="s">
        <v>21</v>
      </c>
      <c r="AM68" s="1">
        <f>(AF68*AC66)+(AG68*AC67)+(AH68*AC68)+(AI68*AC70)+(AJ68*AC71)</f>
        <v>-0.33333333333333331</v>
      </c>
      <c r="AN68" s="176"/>
      <c r="AO68" s="15" t="s">
        <v>30</v>
      </c>
      <c r="AP68" s="15">
        <v>2</v>
      </c>
      <c r="AQ68" s="15">
        <f>1/(1+AP68)</f>
        <v>0.33333333333333331</v>
      </c>
      <c r="AR68" s="15"/>
      <c r="AS68" s="4"/>
      <c r="AT68" s="11" t="s">
        <v>21</v>
      </c>
      <c r="AU68" s="1">
        <f>AR70</f>
        <v>0.33333333333333331</v>
      </c>
      <c r="AV68" s="36"/>
      <c r="AW68" s="42" t="s">
        <v>18</v>
      </c>
      <c r="AX68" s="42">
        <f>X66+AM66++AU66</f>
        <v>1.9136008918617613</v>
      </c>
      <c r="AY68" s="50"/>
    </row>
    <row r="69" spans="1:51" ht="30">
      <c r="A69" s="258"/>
      <c r="B69" s="108" t="s">
        <v>6</v>
      </c>
      <c r="C69" s="35">
        <v>3</v>
      </c>
      <c r="D69" s="4"/>
      <c r="E69" s="4"/>
      <c r="F69" s="4"/>
      <c r="G69" s="4"/>
      <c r="H69" s="4"/>
      <c r="I69" s="4"/>
      <c r="J69" s="4"/>
      <c r="M69" s="4"/>
      <c r="N69" s="94"/>
      <c r="O69" s="58" t="s">
        <v>24</v>
      </c>
      <c r="P69" s="56" t="s">
        <v>84</v>
      </c>
      <c r="Q69" s="4"/>
      <c r="R69" s="11" t="s">
        <v>23</v>
      </c>
      <c r="S69" s="9">
        <v>1</v>
      </c>
      <c r="T69" s="9">
        <v>0</v>
      </c>
      <c r="U69" s="9">
        <v>-0.5</v>
      </c>
      <c r="V69" s="19"/>
      <c r="W69" s="11" t="s">
        <v>23</v>
      </c>
      <c r="X69" s="1">
        <f>(S69*L64)+(T69*L65)+(U69*L66)</f>
        <v>-2.4092654527437127E-2</v>
      </c>
      <c r="Y69" s="176"/>
      <c r="Z69" s="31" t="s">
        <v>96</v>
      </c>
      <c r="AA69" s="31">
        <v>1</v>
      </c>
      <c r="AB69" s="31">
        <f>1/(1+AA69)</f>
        <v>0.5</v>
      </c>
      <c r="AC69" s="31"/>
      <c r="AD69" s="4"/>
      <c r="AE69" s="11" t="s">
        <v>23</v>
      </c>
      <c r="AF69" s="28">
        <v>0</v>
      </c>
      <c r="AG69" s="28">
        <v>0</v>
      </c>
      <c r="AH69" s="28">
        <v>0</v>
      </c>
      <c r="AI69" s="28">
        <v>-1</v>
      </c>
      <c r="AJ69" s="28">
        <v>0</v>
      </c>
      <c r="AK69" s="4"/>
      <c r="AL69" s="11" t="s">
        <v>23</v>
      </c>
      <c r="AM69" s="1">
        <f>(AC66*AF69)+(AG69*AC67)+(AC68*AH69)+(AI69*AC70)+(AC71*AJ69)</f>
        <v>-0.5</v>
      </c>
      <c r="AN69" s="176"/>
      <c r="AO69" s="16" t="s">
        <v>59</v>
      </c>
      <c r="AP69" s="16" t="s">
        <v>44</v>
      </c>
      <c r="AQ69" s="16">
        <v>1</v>
      </c>
      <c r="AR69" s="16">
        <f>AQ69*AQ68</f>
        <v>0.33333333333333331</v>
      </c>
      <c r="AS69" s="4"/>
      <c r="AT69" s="11" t="s">
        <v>23</v>
      </c>
      <c r="AU69" s="1">
        <f>AR72</f>
        <v>0.25</v>
      </c>
      <c r="AV69" s="36"/>
      <c r="AW69" s="41" t="s">
        <v>19</v>
      </c>
      <c r="AX69" s="41">
        <v>0</v>
      </c>
      <c r="AY69" s="50"/>
    </row>
    <row r="70" spans="1:51">
      <c r="A70" s="258"/>
      <c r="B70" s="53"/>
      <c r="C70" s="53"/>
      <c r="D70" s="53"/>
      <c r="E70" s="53"/>
      <c r="F70" s="53"/>
      <c r="G70" s="53"/>
      <c r="H70" s="53"/>
      <c r="I70" s="53"/>
      <c r="J70" s="53"/>
      <c r="M70" s="26"/>
      <c r="N70" s="94"/>
      <c r="O70" s="4"/>
      <c r="P70" s="4"/>
      <c r="Q70" s="4"/>
      <c r="R70" s="11" t="s">
        <v>24</v>
      </c>
      <c r="S70" s="9">
        <v>-0.5</v>
      </c>
      <c r="T70" s="9">
        <v>0</v>
      </c>
      <c r="U70" s="9">
        <v>1</v>
      </c>
      <c r="V70" s="19"/>
      <c r="W70" s="11" t="s">
        <v>24</v>
      </c>
      <c r="X70" s="1">
        <f>(S70*L64)+(T70*67)+(U70*L66)</f>
        <v>0.20741979437631611</v>
      </c>
      <c r="Y70" s="176"/>
      <c r="Z70" s="16" t="s">
        <v>97</v>
      </c>
      <c r="AA70" s="16" t="s">
        <v>44</v>
      </c>
      <c r="AB70" s="16">
        <v>1</v>
      </c>
      <c r="AC70" s="16">
        <f>AB70*AB69</f>
        <v>0.5</v>
      </c>
      <c r="AD70" s="4"/>
      <c r="AE70" s="11" t="s">
        <v>24</v>
      </c>
      <c r="AF70" s="28">
        <v>0</v>
      </c>
      <c r="AG70" s="28">
        <v>0</v>
      </c>
      <c r="AH70" s="28">
        <v>0</v>
      </c>
      <c r="AI70" s="28">
        <v>1</v>
      </c>
      <c r="AJ70" s="28">
        <v>0</v>
      </c>
      <c r="AK70" s="4"/>
      <c r="AL70" s="11" t="s">
        <v>24</v>
      </c>
      <c r="AM70" s="1">
        <f>(AC66*AF70)+(AC67*AG70)+(AC68*AH70)+(AI70*AC70)+(AC71*AJ70)</f>
        <v>0.5</v>
      </c>
      <c r="AN70" s="176"/>
      <c r="AO70" s="16" t="s">
        <v>60</v>
      </c>
      <c r="AP70" s="16" t="s">
        <v>44</v>
      </c>
      <c r="AQ70" s="16">
        <v>1</v>
      </c>
      <c r="AR70" s="16">
        <f>AQ70*AQ68</f>
        <v>0.33333333333333331</v>
      </c>
      <c r="AS70" s="4"/>
      <c r="AT70" s="11" t="s">
        <v>24</v>
      </c>
      <c r="AU70" s="1">
        <f>AR73</f>
        <v>0.25</v>
      </c>
      <c r="AV70" s="36"/>
      <c r="AW70" s="42" t="s">
        <v>20</v>
      </c>
      <c r="AX70" s="42">
        <f>X67+AM67+AU67</f>
        <v>0.98333952681778758</v>
      </c>
      <c r="AY70" s="50"/>
    </row>
    <row r="71" spans="1:51">
      <c r="A71" s="258"/>
      <c r="B71" s="183" t="s">
        <v>14</v>
      </c>
      <c r="C71" s="183"/>
      <c r="D71" s="4"/>
      <c r="E71" s="35" t="s">
        <v>38</v>
      </c>
      <c r="F71" s="35" t="s">
        <v>39</v>
      </c>
      <c r="G71" s="35" t="s">
        <v>40</v>
      </c>
      <c r="H71" s="10" t="s">
        <v>41</v>
      </c>
      <c r="I71" s="10" t="s">
        <v>42</v>
      </c>
      <c r="J71" s="4"/>
      <c r="M71" s="4"/>
      <c r="N71" s="94"/>
      <c r="O71" s="156" t="s">
        <v>112</v>
      </c>
      <c r="P71" s="157"/>
      <c r="Q71" s="4"/>
      <c r="R71" s="33"/>
      <c r="S71" s="25"/>
      <c r="T71" s="25"/>
      <c r="U71" s="25"/>
      <c r="V71" s="30"/>
      <c r="W71" s="29"/>
      <c r="X71" s="29"/>
      <c r="Y71" s="176"/>
      <c r="Z71" s="16" t="s">
        <v>98</v>
      </c>
      <c r="AA71" s="16" t="s">
        <v>44</v>
      </c>
      <c r="AB71" s="16">
        <v>1</v>
      </c>
      <c r="AC71" s="16">
        <f>AB71*AB69</f>
        <v>0.5</v>
      </c>
      <c r="AD71" s="4"/>
      <c r="AE71" s="29"/>
      <c r="AF71" s="25"/>
      <c r="AG71" s="25"/>
      <c r="AH71" s="25"/>
      <c r="AI71" s="25"/>
      <c r="AJ71" s="25"/>
      <c r="AK71" s="4"/>
      <c r="AL71" s="29"/>
      <c r="AM71" s="29"/>
      <c r="AN71" s="176"/>
      <c r="AO71" s="15" t="s">
        <v>31</v>
      </c>
      <c r="AP71" s="15">
        <v>3</v>
      </c>
      <c r="AQ71" s="15">
        <f>1/(1+AP71)</f>
        <v>0.25</v>
      </c>
      <c r="AR71" s="15"/>
      <c r="AS71" s="4"/>
      <c r="AT71" s="29"/>
      <c r="AU71" s="29"/>
      <c r="AV71" s="46"/>
      <c r="AW71" s="42" t="s">
        <v>21</v>
      </c>
      <c r="AX71" s="42">
        <f>X68+AM68+AU68</f>
        <v>-0.31667286015112101</v>
      </c>
      <c r="AY71" s="50"/>
    </row>
    <row r="72" spans="1:51" ht="30">
      <c r="A72" s="258"/>
      <c r="B72" s="108" t="s">
        <v>7</v>
      </c>
      <c r="C72" s="76">
        <f>SUM(L64*C67,L65*D67,L66*E67)</f>
        <v>3.0553614930426525</v>
      </c>
      <c r="D72" s="4"/>
      <c r="E72" s="35">
        <v>1</v>
      </c>
      <c r="F72" s="35">
        <v>3</v>
      </c>
      <c r="G72" s="35">
        <v>5</v>
      </c>
      <c r="H72" s="35">
        <v>7</v>
      </c>
      <c r="I72" s="35">
        <v>9</v>
      </c>
      <c r="J72" s="4"/>
      <c r="M72" s="4"/>
      <c r="N72" s="94"/>
      <c r="O72" s="57" t="s">
        <v>99</v>
      </c>
      <c r="P72" s="56" t="s">
        <v>102</v>
      </c>
      <c r="Q72" s="4"/>
      <c r="R72" s="33"/>
      <c r="S72" s="25"/>
      <c r="T72" s="25"/>
      <c r="U72" s="25"/>
      <c r="V72" s="30"/>
      <c r="W72" s="29"/>
      <c r="X72" s="29"/>
      <c r="Y72" s="176"/>
      <c r="Z72" s="30"/>
      <c r="AA72" s="30"/>
      <c r="AB72" s="30"/>
      <c r="AC72" s="30"/>
      <c r="AD72" s="4"/>
      <c r="AE72" s="29"/>
      <c r="AF72" s="25"/>
      <c r="AG72" s="25"/>
      <c r="AH72" s="25"/>
      <c r="AI72" s="25"/>
      <c r="AJ72" s="25"/>
      <c r="AK72" s="4"/>
      <c r="AL72" s="156" t="s">
        <v>115</v>
      </c>
      <c r="AM72" s="157"/>
      <c r="AN72" s="176"/>
      <c r="AO72" s="16" t="s">
        <v>61</v>
      </c>
      <c r="AP72" s="16" t="s">
        <v>44</v>
      </c>
      <c r="AQ72" s="16">
        <v>1</v>
      </c>
      <c r="AR72" s="16">
        <f>AQ72*AQ71</f>
        <v>0.25</v>
      </c>
      <c r="AS72" s="4"/>
      <c r="AT72" s="29"/>
      <c r="AU72" s="29"/>
      <c r="AV72" s="46"/>
      <c r="AW72" s="41" t="s">
        <v>22</v>
      </c>
      <c r="AX72" s="41">
        <v>0</v>
      </c>
      <c r="AY72" s="50"/>
    </row>
    <row r="73" spans="1:51" ht="30">
      <c r="A73" s="258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26"/>
      <c r="N73" s="94"/>
      <c r="O73" s="57" t="s">
        <v>100</v>
      </c>
      <c r="P73" s="56" t="s">
        <v>103</v>
      </c>
      <c r="Q73" s="4"/>
      <c r="R73" s="4"/>
      <c r="S73" s="18"/>
      <c r="T73" s="18"/>
      <c r="U73" s="18"/>
      <c r="V73" s="19"/>
      <c r="W73" s="4"/>
      <c r="X73" s="4"/>
      <c r="Y73" s="176"/>
      <c r="Z73" s="30"/>
      <c r="AA73" s="30"/>
      <c r="AB73" s="30"/>
      <c r="AC73" s="30"/>
      <c r="AD73" s="4"/>
      <c r="AE73" s="29"/>
      <c r="AF73" s="25"/>
      <c r="AG73" s="25"/>
      <c r="AH73" s="25"/>
      <c r="AI73" s="25"/>
      <c r="AJ73" s="25"/>
      <c r="AK73" s="4"/>
      <c r="AL73" s="58" t="s">
        <v>34</v>
      </c>
      <c r="AM73" s="56" t="s">
        <v>87</v>
      </c>
      <c r="AN73" s="176"/>
      <c r="AO73" s="16" t="s">
        <v>62</v>
      </c>
      <c r="AP73" s="16" t="s">
        <v>44</v>
      </c>
      <c r="AQ73" s="16">
        <v>1</v>
      </c>
      <c r="AR73" s="16">
        <f>AQ73*AQ71</f>
        <v>0.25</v>
      </c>
      <c r="AS73" s="4"/>
      <c r="AT73" s="29"/>
      <c r="AU73" s="29"/>
      <c r="AV73" s="46"/>
      <c r="AW73" s="42" t="s">
        <v>23</v>
      </c>
      <c r="AX73" s="42">
        <f>X69+AM69+AU69</f>
        <v>-0.27409265452743714</v>
      </c>
      <c r="AY73" s="50"/>
    </row>
    <row r="74" spans="1:51" ht="30">
      <c r="A74" s="258"/>
      <c r="B74" s="185" t="s">
        <v>11</v>
      </c>
      <c r="C74" s="186"/>
      <c r="D74" s="6" t="s">
        <v>12</v>
      </c>
      <c r="E74" s="6">
        <v>1</v>
      </c>
      <c r="F74" s="6">
        <v>2</v>
      </c>
      <c r="G74" s="6">
        <v>3</v>
      </c>
      <c r="H74" s="6">
        <v>4</v>
      </c>
      <c r="I74" s="6">
        <v>5</v>
      </c>
      <c r="J74" s="6">
        <v>6</v>
      </c>
      <c r="K74" s="6">
        <v>7</v>
      </c>
      <c r="L74" s="6">
        <v>9</v>
      </c>
      <c r="M74" s="6">
        <v>10</v>
      </c>
      <c r="N74" s="94"/>
      <c r="O74" s="57" t="s">
        <v>101</v>
      </c>
      <c r="P74" s="56" t="s">
        <v>104</v>
      </c>
      <c r="Q74" s="4"/>
      <c r="R74" s="4"/>
      <c r="S74" s="18"/>
      <c r="T74" s="18"/>
      <c r="U74" s="18"/>
      <c r="V74" s="4"/>
      <c r="W74" s="4"/>
      <c r="X74" s="4"/>
      <c r="Y74" s="176"/>
      <c r="AB74" s="30"/>
      <c r="AC74" s="30"/>
      <c r="AD74" s="4"/>
      <c r="AE74" s="29"/>
      <c r="AF74" s="25"/>
      <c r="AG74" s="25"/>
      <c r="AH74" s="25"/>
      <c r="AI74" s="25"/>
      <c r="AJ74" s="25"/>
      <c r="AK74" s="4"/>
      <c r="AL74" s="109" t="s">
        <v>35</v>
      </c>
      <c r="AM74" s="84" t="s">
        <v>88</v>
      </c>
      <c r="AN74" s="176"/>
      <c r="AO74" s="19"/>
      <c r="AP74" s="19"/>
      <c r="AQ74" s="19"/>
      <c r="AR74" s="19"/>
      <c r="AS74" s="4"/>
      <c r="AT74" s="29"/>
      <c r="AU74" s="29"/>
      <c r="AV74" s="46"/>
      <c r="AW74" s="42" t="s">
        <v>24</v>
      </c>
      <c r="AX74" s="42">
        <f>X70+AM70+AU70</f>
        <v>0.95741979437631608</v>
      </c>
      <c r="AY74" s="50"/>
    </row>
    <row r="75" spans="1:51">
      <c r="A75" s="258"/>
      <c r="B75" s="187"/>
      <c r="C75" s="188"/>
      <c r="D75" s="6" t="s">
        <v>13</v>
      </c>
      <c r="E75" s="35">
        <v>0</v>
      </c>
      <c r="F75" s="35">
        <v>0</v>
      </c>
      <c r="G75" s="35">
        <v>0.57999999999999996</v>
      </c>
      <c r="H75" s="35">
        <v>0.9</v>
      </c>
      <c r="I75" s="35">
        <v>1.1200000000000001</v>
      </c>
      <c r="J75" s="35">
        <v>1.24</v>
      </c>
      <c r="K75" s="35">
        <v>1.32</v>
      </c>
      <c r="L75" s="35">
        <v>1.46</v>
      </c>
      <c r="M75" s="35">
        <v>1.49</v>
      </c>
      <c r="N75" s="94"/>
      <c r="Q75" s="4"/>
      <c r="R75" s="4"/>
      <c r="S75" s="18"/>
      <c r="T75" s="18"/>
      <c r="U75" s="18"/>
      <c r="V75" s="4"/>
      <c r="W75" s="4"/>
      <c r="X75" s="4"/>
      <c r="Y75" s="176"/>
      <c r="AB75" s="30"/>
      <c r="AC75" s="30"/>
      <c r="AD75" s="4"/>
      <c r="AE75" s="29"/>
      <c r="AF75" s="25"/>
      <c r="AG75" s="25"/>
      <c r="AH75" s="25"/>
      <c r="AI75" s="25"/>
      <c r="AJ75" s="25"/>
      <c r="AK75" s="4"/>
      <c r="AL75" s="109" t="s">
        <v>36</v>
      </c>
      <c r="AM75" s="84" t="s">
        <v>89</v>
      </c>
      <c r="AN75" s="176"/>
      <c r="AO75" s="30"/>
      <c r="AP75" s="30"/>
      <c r="AQ75" s="30"/>
      <c r="AR75" s="30"/>
      <c r="AS75" s="4"/>
      <c r="AT75" s="29"/>
      <c r="AU75" s="29"/>
      <c r="AV75" s="46"/>
      <c r="AW75" s="41" t="s">
        <v>25</v>
      </c>
      <c r="AX75" s="41">
        <v>0</v>
      </c>
      <c r="AY75" s="50"/>
    </row>
    <row r="76" spans="1:51">
      <c r="A76" s="258"/>
      <c r="B76" s="189" t="s">
        <v>9</v>
      </c>
      <c r="C76" s="190"/>
      <c r="D76" s="7">
        <v>0.57999999999999996</v>
      </c>
      <c r="E76" s="191"/>
      <c r="F76" s="192"/>
      <c r="G76" s="192"/>
      <c r="H76" s="192"/>
      <c r="I76" s="192"/>
      <c r="J76" s="192"/>
      <c r="K76" s="48"/>
      <c r="L76" s="48"/>
      <c r="M76" s="48"/>
      <c r="N76" s="94"/>
      <c r="Q76" s="4"/>
      <c r="R76" s="4"/>
      <c r="S76" s="18"/>
      <c r="T76" s="18"/>
      <c r="U76" s="18"/>
      <c r="V76" s="4"/>
      <c r="W76" s="4"/>
      <c r="X76" s="4"/>
      <c r="Y76" s="176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109" t="s">
        <v>37</v>
      </c>
      <c r="AM76" s="84" t="s">
        <v>90</v>
      </c>
      <c r="AN76" s="176"/>
      <c r="AO76" s="156" t="s">
        <v>113</v>
      </c>
      <c r="AP76" s="157"/>
      <c r="AQ76" s="4"/>
      <c r="AR76" s="4"/>
      <c r="AS76" s="4"/>
      <c r="AT76" s="4"/>
      <c r="AU76" s="4"/>
      <c r="AV76" s="46"/>
      <c r="AW76" s="4"/>
      <c r="AX76" s="4"/>
      <c r="AY76" s="50"/>
    </row>
    <row r="77" spans="1:51" ht="30">
      <c r="A77" s="258"/>
      <c r="B77" s="52"/>
      <c r="C77" s="52"/>
      <c r="D77" s="52"/>
      <c r="E77" s="52"/>
      <c r="H77" s="52"/>
      <c r="I77" s="52"/>
      <c r="J77" s="52"/>
      <c r="K77" s="52"/>
      <c r="L77" s="52"/>
      <c r="M77" s="47"/>
      <c r="N77" s="94"/>
      <c r="Q77" s="4"/>
      <c r="R77" s="4"/>
      <c r="S77" s="18"/>
      <c r="T77" s="18"/>
      <c r="U77" s="18"/>
      <c r="V77" s="4"/>
      <c r="W77" s="4"/>
      <c r="X77" s="4"/>
      <c r="Y77" s="176"/>
      <c r="Z77" s="4"/>
      <c r="AC77" s="4"/>
      <c r="AD77" s="4"/>
      <c r="AE77" s="4"/>
      <c r="AF77" s="4"/>
      <c r="AG77" s="4"/>
      <c r="AH77" s="4"/>
      <c r="AI77" s="4"/>
      <c r="AJ77" s="4"/>
      <c r="AK77" s="4"/>
      <c r="AL77" s="58" t="s">
        <v>96</v>
      </c>
      <c r="AM77" s="56" t="s">
        <v>91</v>
      </c>
      <c r="AN77" s="176"/>
      <c r="AO77" s="44" t="s">
        <v>29</v>
      </c>
      <c r="AP77" s="44" t="s">
        <v>76</v>
      </c>
      <c r="AQ77" s="4"/>
      <c r="AR77" s="4"/>
      <c r="AS77" s="4"/>
      <c r="AT77" s="4"/>
      <c r="AU77" s="4"/>
      <c r="AV77" s="46"/>
      <c r="AW77" s="4"/>
      <c r="AX77" s="4"/>
      <c r="AY77" s="50"/>
    </row>
    <row r="78" spans="1:51" ht="30">
      <c r="A78" s="258"/>
      <c r="B78" s="161" t="s">
        <v>15</v>
      </c>
      <c r="C78" s="161"/>
      <c r="D78" s="161"/>
      <c r="E78" s="4"/>
      <c r="H78" s="4"/>
      <c r="I78" s="4"/>
      <c r="J78" s="4"/>
      <c r="K78" s="4"/>
      <c r="L78" s="4"/>
      <c r="M78" s="4"/>
      <c r="N78" s="94"/>
      <c r="Q78" s="4"/>
      <c r="R78" s="4"/>
      <c r="S78" s="18"/>
      <c r="T78" s="18"/>
      <c r="U78" s="18"/>
      <c r="V78" s="4"/>
      <c r="W78" s="4"/>
      <c r="X78" s="4"/>
      <c r="Y78" s="176"/>
      <c r="Z78" s="227" t="s">
        <v>182</v>
      </c>
      <c r="AA78" s="228"/>
      <c r="AC78" s="4"/>
      <c r="AD78" s="4"/>
      <c r="AE78" s="4"/>
      <c r="AF78" s="4"/>
      <c r="AG78" s="4"/>
      <c r="AH78" s="4"/>
      <c r="AI78" s="4"/>
      <c r="AJ78" s="4"/>
      <c r="AK78" s="4"/>
      <c r="AL78" s="109" t="s">
        <v>97</v>
      </c>
      <c r="AM78" s="84" t="s">
        <v>92</v>
      </c>
      <c r="AN78" s="176"/>
      <c r="AO78" s="44" t="s">
        <v>30</v>
      </c>
      <c r="AP78" s="44" t="s">
        <v>79</v>
      </c>
      <c r="AQ78" s="4"/>
      <c r="AR78" s="4"/>
      <c r="AS78" s="4"/>
      <c r="AT78" s="4"/>
      <c r="AU78" s="4"/>
      <c r="AV78" s="46"/>
      <c r="AW78" s="4"/>
      <c r="AX78" s="4"/>
      <c r="AY78" s="50"/>
    </row>
    <row r="79" spans="1:51" ht="30">
      <c r="A79" s="258"/>
      <c r="B79" s="5" t="s">
        <v>10</v>
      </c>
      <c r="C79" s="8">
        <f>(C72-3)/3</f>
        <v>1.8453831014217492E-2</v>
      </c>
      <c r="D79" s="77">
        <f>C79*100</f>
        <v>1.8453831014217492</v>
      </c>
      <c r="E79" s="4"/>
      <c r="H79" s="4"/>
      <c r="I79" s="4"/>
      <c r="J79" s="4"/>
      <c r="K79" s="4"/>
      <c r="L79" s="4"/>
      <c r="M79" s="4"/>
      <c r="N79" s="94"/>
      <c r="Q79" s="4"/>
      <c r="R79" s="4"/>
      <c r="S79" s="18"/>
      <c r="T79" s="18"/>
      <c r="U79" s="18"/>
      <c r="V79" s="4"/>
      <c r="W79" s="4"/>
      <c r="X79" s="4"/>
      <c r="Y79" s="176"/>
      <c r="Z79" s="225" t="s">
        <v>208</v>
      </c>
      <c r="AA79" s="226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109" t="s">
        <v>98</v>
      </c>
      <c r="AM79" s="84" t="s">
        <v>93</v>
      </c>
      <c r="AN79" s="176"/>
      <c r="AO79" s="44" t="s">
        <v>31</v>
      </c>
      <c r="AP79" s="44" t="s">
        <v>82</v>
      </c>
      <c r="AQ79" s="4"/>
      <c r="AR79" s="4"/>
      <c r="AS79" s="4"/>
      <c r="AT79" s="4"/>
      <c r="AU79" s="4"/>
      <c r="AV79" s="46"/>
      <c r="AW79" s="4"/>
      <c r="AX79" s="4"/>
      <c r="AY79" s="50"/>
    </row>
    <row r="80" spans="1:51">
      <c r="A80" s="259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06"/>
      <c r="N80" s="49"/>
      <c r="O80" s="106"/>
      <c r="P80" s="106"/>
      <c r="Q80" s="106"/>
      <c r="R80" s="106"/>
      <c r="S80" s="79"/>
      <c r="T80" s="79"/>
      <c r="U80" s="79"/>
      <c r="V80" s="106"/>
      <c r="W80" s="106"/>
      <c r="X80" s="106"/>
      <c r="Y80" s="177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51"/>
    </row>
    <row r="82" spans="1:51" ht="20">
      <c r="A82" s="257"/>
      <c r="B82" s="168" t="s">
        <v>165</v>
      </c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  <c r="AY82" s="169"/>
    </row>
    <row r="83" spans="1:51" ht="20">
      <c r="A83" s="258"/>
      <c r="B83" s="35" t="s">
        <v>0</v>
      </c>
      <c r="C83" s="35" t="s">
        <v>1</v>
      </c>
      <c r="D83" s="35" t="s">
        <v>2</v>
      </c>
      <c r="E83" s="35" t="s">
        <v>3</v>
      </c>
      <c r="F83" s="170" t="s">
        <v>8</v>
      </c>
      <c r="G83" s="35" t="s">
        <v>0</v>
      </c>
      <c r="H83" s="35" t="s">
        <v>1</v>
      </c>
      <c r="I83" s="35" t="s">
        <v>2</v>
      </c>
      <c r="J83" s="35" t="s">
        <v>3</v>
      </c>
      <c r="K83" s="35" t="s">
        <v>4</v>
      </c>
      <c r="L83" s="10" t="s">
        <v>5</v>
      </c>
      <c r="M83" s="23"/>
      <c r="N83" s="94"/>
      <c r="O83" s="156" t="s">
        <v>114</v>
      </c>
      <c r="P83" s="157"/>
      <c r="Q83" s="3"/>
      <c r="R83" s="171" t="s">
        <v>46</v>
      </c>
      <c r="S83" s="172"/>
      <c r="T83" s="172"/>
      <c r="U83" s="173"/>
      <c r="V83" s="3"/>
      <c r="W83" s="174" t="s">
        <v>52</v>
      </c>
      <c r="X83" s="175"/>
      <c r="Y83" s="176"/>
      <c r="Z83" s="178" t="s">
        <v>48</v>
      </c>
      <c r="AA83" s="179"/>
      <c r="AB83" s="179"/>
      <c r="AC83" s="180"/>
      <c r="AD83" s="3"/>
      <c r="AE83" s="178" t="s">
        <v>54</v>
      </c>
      <c r="AF83" s="179"/>
      <c r="AG83" s="179"/>
      <c r="AH83" s="179"/>
      <c r="AI83" s="179"/>
      <c r="AJ83" s="180"/>
      <c r="AK83" s="3"/>
      <c r="AL83" s="174" t="s">
        <v>55</v>
      </c>
      <c r="AM83" s="175"/>
      <c r="AN83" s="176"/>
      <c r="AO83" s="178" t="s">
        <v>49</v>
      </c>
      <c r="AP83" s="179"/>
      <c r="AQ83" s="179"/>
      <c r="AR83" s="180"/>
      <c r="AS83" s="4"/>
      <c r="AT83" s="174" t="s">
        <v>51</v>
      </c>
      <c r="AU83" s="175"/>
      <c r="AV83" s="36"/>
      <c r="AW83" s="174" t="s">
        <v>27</v>
      </c>
      <c r="AX83" s="175"/>
      <c r="AY83" s="50"/>
    </row>
    <row r="84" spans="1:51" ht="30">
      <c r="A84" s="258"/>
      <c r="B84" s="35" t="s">
        <v>1</v>
      </c>
      <c r="C84" s="2">
        <v>1</v>
      </c>
      <c r="D84" s="37">
        <f>1/C85</f>
        <v>0.33333333333333331</v>
      </c>
      <c r="E84" s="37">
        <f>1/C86</f>
        <v>0.14285714285714285</v>
      </c>
      <c r="F84" s="170"/>
      <c r="G84" s="35" t="s">
        <v>1</v>
      </c>
      <c r="H84" s="38">
        <f>C84/C87</f>
        <v>9.0909090909090912E-2</v>
      </c>
      <c r="I84" s="37">
        <f>D84/D87</f>
        <v>5.2631578947368418E-2</v>
      </c>
      <c r="J84" s="37">
        <f>E84/E87</f>
        <v>0.10638297872340424</v>
      </c>
      <c r="K84" s="37">
        <f>SUM(H84:J84)</f>
        <v>0.24992364857986357</v>
      </c>
      <c r="L84" s="2">
        <f>K84/C89</f>
        <v>8.3307882859954524E-2</v>
      </c>
      <c r="M84" s="24"/>
      <c r="N84" s="94"/>
      <c r="O84" s="58" t="s">
        <v>17</v>
      </c>
      <c r="P84" s="56" t="s">
        <v>78</v>
      </c>
      <c r="Q84" s="18"/>
      <c r="R84" s="17" t="s">
        <v>26</v>
      </c>
      <c r="S84" s="35" t="s">
        <v>1</v>
      </c>
      <c r="T84" s="35" t="s">
        <v>2</v>
      </c>
      <c r="U84" s="35" t="s">
        <v>3</v>
      </c>
      <c r="V84" s="13"/>
      <c r="W84" s="32" t="s">
        <v>26</v>
      </c>
      <c r="X84" s="107" t="s">
        <v>53</v>
      </c>
      <c r="Y84" s="176"/>
      <c r="Z84" s="35" t="s">
        <v>32</v>
      </c>
      <c r="AA84" s="108" t="s">
        <v>47</v>
      </c>
      <c r="AB84" s="178" t="s">
        <v>43</v>
      </c>
      <c r="AC84" s="180"/>
      <c r="AD84" s="4"/>
      <c r="AE84" s="10" t="s">
        <v>26</v>
      </c>
      <c r="AF84" s="35" t="s">
        <v>35</v>
      </c>
      <c r="AG84" s="35" t="s">
        <v>36</v>
      </c>
      <c r="AH84" s="35" t="s">
        <v>37</v>
      </c>
      <c r="AI84" s="35" t="s">
        <v>97</v>
      </c>
      <c r="AJ84" s="35" t="s">
        <v>98</v>
      </c>
      <c r="AK84" s="4"/>
      <c r="AL84" s="10" t="s">
        <v>26</v>
      </c>
      <c r="AM84" s="107" t="s">
        <v>53</v>
      </c>
      <c r="AN84" s="176"/>
      <c r="AO84" s="10" t="s">
        <v>28</v>
      </c>
      <c r="AP84" s="10" t="s">
        <v>47</v>
      </c>
      <c r="AQ84" s="181" t="s">
        <v>43</v>
      </c>
      <c r="AR84" s="182"/>
      <c r="AS84" s="4"/>
      <c r="AT84" s="35" t="s">
        <v>26</v>
      </c>
      <c r="AU84" s="107" t="s">
        <v>53</v>
      </c>
      <c r="AV84" s="36"/>
      <c r="AW84" s="108" t="s">
        <v>26</v>
      </c>
      <c r="AX84" s="108" t="s">
        <v>50</v>
      </c>
      <c r="AY84" s="50"/>
    </row>
    <row r="85" spans="1:51">
      <c r="A85" s="258"/>
      <c r="B85" s="35" t="s">
        <v>2</v>
      </c>
      <c r="C85" s="37">
        <v>3</v>
      </c>
      <c r="D85" s="2">
        <v>1</v>
      </c>
      <c r="E85" s="37">
        <f>1/D86</f>
        <v>0.2</v>
      </c>
      <c r="F85" s="170"/>
      <c r="G85" s="35" t="s">
        <v>2</v>
      </c>
      <c r="H85" s="37">
        <f>C85/C87</f>
        <v>0.27272727272727271</v>
      </c>
      <c r="I85" s="38">
        <f>D85/D87</f>
        <v>0.15789473684210528</v>
      </c>
      <c r="J85" s="37">
        <f>E85/E87</f>
        <v>0.14893617021276595</v>
      </c>
      <c r="K85" s="37">
        <f>SUM(H85:J85)</f>
        <v>0.57955817978214397</v>
      </c>
      <c r="L85" s="2">
        <f>K85/C89</f>
        <v>0.19318605992738133</v>
      </c>
      <c r="M85" s="24"/>
      <c r="N85" s="94"/>
      <c r="O85" s="58" t="s">
        <v>18</v>
      </c>
      <c r="P85" s="56" t="s">
        <v>77</v>
      </c>
      <c r="Q85" s="18"/>
      <c r="R85" s="11" t="s">
        <v>17</v>
      </c>
      <c r="S85" s="9">
        <v>1</v>
      </c>
      <c r="T85" s="9">
        <v>-0.5</v>
      </c>
      <c r="U85" s="9">
        <v>0</v>
      </c>
      <c r="V85" s="3"/>
      <c r="W85" s="11" t="s">
        <v>17</v>
      </c>
      <c r="X85" s="1">
        <f>(S85*L84)+(T85*L85)+(U85*L86)</f>
        <v>-1.3285147103736142E-2</v>
      </c>
      <c r="Y85" s="176"/>
      <c r="Z85" s="15" t="s">
        <v>34</v>
      </c>
      <c r="AA85" s="15">
        <v>2</v>
      </c>
      <c r="AB85" s="15">
        <f>1/(1+AA85)</f>
        <v>0.33333333333333331</v>
      </c>
      <c r="AC85" s="15"/>
      <c r="AD85" s="4"/>
      <c r="AE85" s="11" t="s">
        <v>17</v>
      </c>
      <c r="AF85" s="28">
        <v>0</v>
      </c>
      <c r="AG85" s="28">
        <v>0</v>
      </c>
      <c r="AH85" s="28">
        <v>-1</v>
      </c>
      <c r="AI85" s="28">
        <v>-1</v>
      </c>
      <c r="AJ85" s="28">
        <v>0</v>
      </c>
      <c r="AK85" s="4"/>
      <c r="AL85" s="11" t="s">
        <v>17</v>
      </c>
      <c r="AM85" s="1">
        <f>(AF85*AC86)+(AG85*AC87)+(AC88*AH85)+(AI85*AC90)+(AC91*AJ85)</f>
        <v>-0.83333333333333326</v>
      </c>
      <c r="AN85" s="176"/>
      <c r="AO85" s="15" t="s">
        <v>29</v>
      </c>
      <c r="AP85" s="15">
        <v>1</v>
      </c>
      <c r="AQ85" s="15">
        <f>1/(1+AP85)</f>
        <v>0.5</v>
      </c>
      <c r="AR85" s="15"/>
      <c r="AS85" s="4"/>
      <c r="AT85" s="11" t="s">
        <v>17</v>
      </c>
      <c r="AU85" s="1">
        <f>AR86</f>
        <v>0.5</v>
      </c>
      <c r="AV85" s="36"/>
      <c r="AW85" s="40" t="s">
        <v>63</v>
      </c>
      <c r="AX85" s="40">
        <v>0</v>
      </c>
      <c r="AY85" s="50"/>
    </row>
    <row r="86" spans="1:51" ht="30">
      <c r="A86" s="258"/>
      <c r="B86" s="35" t="s">
        <v>3</v>
      </c>
      <c r="C86" s="37">
        <v>7</v>
      </c>
      <c r="D86" s="37">
        <v>5</v>
      </c>
      <c r="E86" s="2">
        <v>1</v>
      </c>
      <c r="F86" s="170"/>
      <c r="G86" s="35" t="s">
        <v>3</v>
      </c>
      <c r="H86" s="37">
        <f>C86/C87</f>
        <v>0.63636363636363635</v>
      </c>
      <c r="I86" s="37">
        <f>D86/D87</f>
        <v>0.78947368421052633</v>
      </c>
      <c r="J86" s="38">
        <f>E86/E87</f>
        <v>0.74468085106382975</v>
      </c>
      <c r="K86" s="37">
        <f>SUM(H86:J86)</f>
        <v>2.1705181716379927</v>
      </c>
      <c r="L86" s="2">
        <f>K86/C89</f>
        <v>0.72350605721266426</v>
      </c>
      <c r="M86" s="24"/>
      <c r="N86" s="94"/>
      <c r="O86" s="58" t="s">
        <v>20</v>
      </c>
      <c r="P86" s="56" t="s">
        <v>80</v>
      </c>
      <c r="Q86" s="18"/>
      <c r="R86" s="11" t="s">
        <v>18</v>
      </c>
      <c r="S86" s="9">
        <v>-0.5</v>
      </c>
      <c r="T86" s="9">
        <v>1</v>
      </c>
      <c r="U86" s="9">
        <v>0</v>
      </c>
      <c r="V86" s="19"/>
      <c r="W86" s="11" t="s">
        <v>18</v>
      </c>
      <c r="X86" s="1">
        <f>(S86*L84)+(T86*L85)+(U86*L86)</f>
        <v>0.15153211849740406</v>
      </c>
      <c r="Y86" s="176"/>
      <c r="Z86" s="16" t="s">
        <v>35</v>
      </c>
      <c r="AA86" s="16" t="s">
        <v>44</v>
      </c>
      <c r="AB86" s="16">
        <v>1</v>
      </c>
      <c r="AC86" s="16">
        <f>AB86*AB85</f>
        <v>0.33333333333333331</v>
      </c>
      <c r="AD86" s="4"/>
      <c r="AE86" s="11" t="s">
        <v>18</v>
      </c>
      <c r="AF86" s="28">
        <v>0</v>
      </c>
      <c r="AG86" s="28">
        <v>0</v>
      </c>
      <c r="AH86" s="28">
        <v>1</v>
      </c>
      <c r="AI86" s="28">
        <v>1</v>
      </c>
      <c r="AJ86" s="28">
        <v>0</v>
      </c>
      <c r="AK86" s="4"/>
      <c r="AL86" s="11" t="s">
        <v>18</v>
      </c>
      <c r="AM86" s="1">
        <f>(AF86*AC86)+(AG86*AC87)+(AC88*AH86)+(AI86*AC90)+(AC91*AJ86)</f>
        <v>0.83333333333333326</v>
      </c>
      <c r="AN86" s="176"/>
      <c r="AO86" s="16" t="s">
        <v>45</v>
      </c>
      <c r="AP86" s="16" t="s">
        <v>44</v>
      </c>
      <c r="AQ86" s="16">
        <v>1</v>
      </c>
      <c r="AR86" s="16">
        <f>AQ86*AQ85</f>
        <v>0.5</v>
      </c>
      <c r="AS86" s="4"/>
      <c r="AT86" s="11" t="s">
        <v>18</v>
      </c>
      <c r="AU86" s="1">
        <f>AR87</f>
        <v>0.5</v>
      </c>
      <c r="AV86" s="36"/>
      <c r="AW86" s="40" t="s">
        <v>16</v>
      </c>
      <c r="AX86" s="41">
        <v>0</v>
      </c>
      <c r="AY86" s="50"/>
    </row>
    <row r="87" spans="1:51">
      <c r="A87" s="258"/>
      <c r="B87" s="107" t="s">
        <v>4</v>
      </c>
      <c r="C87" s="39">
        <f>SUM(C84:C86)</f>
        <v>11</v>
      </c>
      <c r="D87" s="39">
        <f>SUM(D84:D86)</f>
        <v>6.333333333333333</v>
      </c>
      <c r="E87" s="39">
        <f>SUM(E84:E86)</f>
        <v>1.342857142857143</v>
      </c>
      <c r="F87" s="170"/>
      <c r="G87" s="107" t="s">
        <v>4</v>
      </c>
      <c r="H87" s="39">
        <f>SUM(H84:H86)</f>
        <v>1</v>
      </c>
      <c r="I87" s="39">
        <f>SUM(I84:I86)</f>
        <v>1</v>
      </c>
      <c r="J87" s="39">
        <f>SUM(J84:J86)</f>
        <v>1</v>
      </c>
      <c r="K87" s="39">
        <f>SUM(K84:K86)</f>
        <v>3</v>
      </c>
      <c r="L87" s="39">
        <f>SUM(L84:L86)</f>
        <v>1</v>
      </c>
      <c r="M87" s="25"/>
      <c r="N87" s="94"/>
      <c r="O87" s="58" t="s">
        <v>21</v>
      </c>
      <c r="P87" s="56" t="s">
        <v>81</v>
      </c>
      <c r="Q87" s="18"/>
      <c r="R87" s="11" t="s">
        <v>20</v>
      </c>
      <c r="S87" s="9">
        <v>0</v>
      </c>
      <c r="T87" s="9">
        <v>0.5</v>
      </c>
      <c r="U87" s="9">
        <v>0</v>
      </c>
      <c r="V87" s="19"/>
      <c r="W87" s="11" t="s">
        <v>20</v>
      </c>
      <c r="X87" s="1">
        <f>(S87*L84)+(T87*L85)+(U87*L86)</f>
        <v>9.6593029963690666E-2</v>
      </c>
      <c r="Y87" s="176"/>
      <c r="Z87" s="16" t="s">
        <v>36</v>
      </c>
      <c r="AA87" s="16" t="s">
        <v>44</v>
      </c>
      <c r="AB87" s="16">
        <v>1</v>
      </c>
      <c r="AC87" s="16">
        <f>AB87*AB85</f>
        <v>0.33333333333333331</v>
      </c>
      <c r="AD87" s="4"/>
      <c r="AE87" s="11" t="s">
        <v>20</v>
      </c>
      <c r="AF87" s="28">
        <v>0</v>
      </c>
      <c r="AG87" s="28">
        <v>0</v>
      </c>
      <c r="AH87" s="28">
        <v>1</v>
      </c>
      <c r="AI87" s="28">
        <v>0</v>
      </c>
      <c r="AJ87" s="28">
        <v>0</v>
      </c>
      <c r="AK87" s="4"/>
      <c r="AL87" s="11" t="s">
        <v>20</v>
      </c>
      <c r="AM87" s="1">
        <f>(AF87*AC86)+(AG87*AC87)+(AH87*AC88)+(AI87*AC90)+(AJ87*AC91)</f>
        <v>0.33333333333333331</v>
      </c>
      <c r="AN87" s="176"/>
      <c r="AO87" s="16" t="s">
        <v>58</v>
      </c>
      <c r="AP87" s="16" t="s">
        <v>44</v>
      </c>
      <c r="AQ87" s="16">
        <v>1</v>
      </c>
      <c r="AR87" s="16">
        <f>AQ87*AQ85</f>
        <v>0.5</v>
      </c>
      <c r="AS87" s="4"/>
      <c r="AT87" s="11" t="s">
        <v>20</v>
      </c>
      <c r="AU87" s="1">
        <f>AR89</f>
        <v>0.33333333333333331</v>
      </c>
      <c r="AV87" s="36"/>
      <c r="AW87" s="42" t="s">
        <v>17</v>
      </c>
      <c r="AX87" s="42">
        <f>X85+AM85+AU85</f>
        <v>-0.34661848043706944</v>
      </c>
      <c r="AY87" s="50"/>
    </row>
    <row r="88" spans="1:51" ht="45">
      <c r="A88" s="258"/>
      <c r="B88" s="54"/>
      <c r="C88" s="54"/>
      <c r="D88" s="54"/>
      <c r="E88" s="54"/>
      <c r="F88" s="54"/>
      <c r="G88" s="54"/>
      <c r="H88" s="54"/>
      <c r="I88" s="54"/>
      <c r="J88" s="54"/>
      <c r="M88" s="47"/>
      <c r="N88" s="94"/>
      <c r="O88" s="58" t="s">
        <v>23</v>
      </c>
      <c r="P88" s="56" t="s">
        <v>83</v>
      </c>
      <c r="Q88" s="4"/>
      <c r="R88" s="11" t="s">
        <v>21</v>
      </c>
      <c r="S88" s="9">
        <v>0</v>
      </c>
      <c r="T88" s="9">
        <v>-0.5</v>
      </c>
      <c r="U88" s="9">
        <v>0</v>
      </c>
      <c r="V88" s="19"/>
      <c r="W88" s="11" t="s">
        <v>21</v>
      </c>
      <c r="X88" s="1">
        <f>(S88*L84)+(T88*L85)+(U88*L86)</f>
        <v>-9.6593029963690666E-2</v>
      </c>
      <c r="Y88" s="176"/>
      <c r="Z88" s="16" t="s">
        <v>37</v>
      </c>
      <c r="AA88" s="16" t="s">
        <v>44</v>
      </c>
      <c r="AB88" s="16">
        <v>1</v>
      </c>
      <c r="AC88" s="16">
        <f>AB88*AB85</f>
        <v>0.33333333333333331</v>
      </c>
      <c r="AD88" s="4"/>
      <c r="AE88" s="11" t="s">
        <v>21</v>
      </c>
      <c r="AF88" s="28">
        <v>0</v>
      </c>
      <c r="AG88" s="28">
        <v>0</v>
      </c>
      <c r="AH88" s="28">
        <v>-1</v>
      </c>
      <c r="AI88" s="28">
        <v>0</v>
      </c>
      <c r="AJ88" s="28">
        <v>0</v>
      </c>
      <c r="AK88" s="4"/>
      <c r="AL88" s="11" t="s">
        <v>21</v>
      </c>
      <c r="AM88" s="1">
        <f>(AF88*AC86)+(AG88*AC87)+(AH88*AC88)+(AI88*AC90)+(AJ88*AC91)</f>
        <v>-0.33333333333333331</v>
      </c>
      <c r="AN88" s="176"/>
      <c r="AO88" s="15" t="s">
        <v>30</v>
      </c>
      <c r="AP88" s="15">
        <v>2</v>
      </c>
      <c r="AQ88" s="15">
        <f>1/(1+AP88)</f>
        <v>0.33333333333333331</v>
      </c>
      <c r="AR88" s="15"/>
      <c r="AS88" s="4"/>
      <c r="AT88" s="11" t="s">
        <v>21</v>
      </c>
      <c r="AU88" s="1">
        <f>AR90</f>
        <v>0.33333333333333331</v>
      </c>
      <c r="AV88" s="36"/>
      <c r="AW88" s="42" t="s">
        <v>18</v>
      </c>
      <c r="AX88" s="42">
        <f>X86+AM86++AU86</f>
        <v>1.4848654518307374</v>
      </c>
      <c r="AY88" s="50"/>
    </row>
    <row r="89" spans="1:51" ht="30">
      <c r="A89" s="258"/>
      <c r="B89" s="108" t="s">
        <v>6</v>
      </c>
      <c r="C89" s="35">
        <v>3</v>
      </c>
      <c r="D89" s="4"/>
      <c r="E89" s="4"/>
      <c r="F89" s="4"/>
      <c r="G89" s="4"/>
      <c r="H89" s="4"/>
      <c r="I89" s="4"/>
      <c r="J89" s="4"/>
      <c r="M89" s="4"/>
      <c r="N89" s="94"/>
      <c r="O89" s="58" t="s">
        <v>24</v>
      </c>
      <c r="P89" s="56" t="s">
        <v>84</v>
      </c>
      <c r="Q89" s="4"/>
      <c r="R89" s="11" t="s">
        <v>23</v>
      </c>
      <c r="S89" s="9">
        <v>1</v>
      </c>
      <c r="T89" s="9">
        <v>0</v>
      </c>
      <c r="U89" s="9">
        <v>-0.5</v>
      </c>
      <c r="V89" s="19"/>
      <c r="W89" s="11" t="s">
        <v>23</v>
      </c>
      <c r="X89" s="1">
        <f>(S89*L84)+(T89*L85)+(U89*L86)</f>
        <v>-0.27844514574637758</v>
      </c>
      <c r="Y89" s="176"/>
      <c r="Z89" s="31" t="s">
        <v>96</v>
      </c>
      <c r="AA89" s="31">
        <v>1</v>
      </c>
      <c r="AB89" s="31">
        <f>1/(1+AA89)</f>
        <v>0.5</v>
      </c>
      <c r="AC89" s="31"/>
      <c r="AD89" s="4"/>
      <c r="AE89" s="11" t="s">
        <v>23</v>
      </c>
      <c r="AF89" s="28">
        <v>0</v>
      </c>
      <c r="AG89" s="28">
        <v>0</v>
      </c>
      <c r="AH89" s="28">
        <v>0</v>
      </c>
      <c r="AI89" s="28">
        <v>-1</v>
      </c>
      <c r="AJ89" s="28">
        <v>0</v>
      </c>
      <c r="AK89" s="4"/>
      <c r="AL89" s="11" t="s">
        <v>23</v>
      </c>
      <c r="AM89" s="1">
        <f>(AC86*AF89)+(AG89*AC87)+(AC88*AH89)+(AI89*AC90)+(AC91*AJ89)</f>
        <v>-0.5</v>
      </c>
      <c r="AN89" s="176"/>
      <c r="AO89" s="16" t="s">
        <v>59</v>
      </c>
      <c r="AP89" s="16" t="s">
        <v>44</v>
      </c>
      <c r="AQ89" s="16">
        <v>1</v>
      </c>
      <c r="AR89" s="16">
        <f>AQ89*AQ88</f>
        <v>0.33333333333333331</v>
      </c>
      <c r="AS89" s="4"/>
      <c r="AT89" s="11" t="s">
        <v>23</v>
      </c>
      <c r="AU89" s="1">
        <f>AR92</f>
        <v>0.25</v>
      </c>
      <c r="AV89" s="36"/>
      <c r="AW89" s="41" t="s">
        <v>19</v>
      </c>
      <c r="AX89" s="41">
        <v>0</v>
      </c>
      <c r="AY89" s="50"/>
    </row>
    <row r="90" spans="1:51">
      <c r="A90" s="258"/>
      <c r="B90" s="53"/>
      <c r="C90" s="53"/>
      <c r="D90" s="53"/>
      <c r="E90" s="53"/>
      <c r="F90" s="53"/>
      <c r="G90" s="53"/>
      <c r="H90" s="53"/>
      <c r="I90" s="53"/>
      <c r="J90" s="53"/>
      <c r="M90" s="26"/>
      <c r="N90" s="94"/>
      <c r="O90" s="4"/>
      <c r="P90" s="4"/>
      <c r="Q90" s="4"/>
      <c r="R90" s="11" t="s">
        <v>24</v>
      </c>
      <c r="S90" s="9">
        <v>-0.5</v>
      </c>
      <c r="T90" s="9">
        <v>0</v>
      </c>
      <c r="U90" s="9">
        <v>1</v>
      </c>
      <c r="V90" s="19"/>
      <c r="W90" s="11" t="s">
        <v>24</v>
      </c>
      <c r="X90" s="1">
        <f>(S90*L84)+(T90*67)+(U90*L86)</f>
        <v>0.68185211578268701</v>
      </c>
      <c r="Y90" s="176"/>
      <c r="Z90" s="16" t="s">
        <v>97</v>
      </c>
      <c r="AA90" s="16" t="s">
        <v>44</v>
      </c>
      <c r="AB90" s="16">
        <v>1</v>
      </c>
      <c r="AC90" s="16">
        <f>AB90*AB89</f>
        <v>0.5</v>
      </c>
      <c r="AD90" s="4"/>
      <c r="AE90" s="11" t="s">
        <v>24</v>
      </c>
      <c r="AF90" s="28">
        <v>0</v>
      </c>
      <c r="AG90" s="28">
        <v>0</v>
      </c>
      <c r="AH90" s="28">
        <v>0</v>
      </c>
      <c r="AI90" s="28">
        <v>1</v>
      </c>
      <c r="AJ90" s="28">
        <v>0</v>
      </c>
      <c r="AK90" s="4"/>
      <c r="AL90" s="11" t="s">
        <v>24</v>
      </c>
      <c r="AM90" s="1">
        <f>(AC86*AF90)+(AC87*AG90)+(AC88*AH90)+(AI90*AC90)+(AC91*AJ90)</f>
        <v>0.5</v>
      </c>
      <c r="AN90" s="176"/>
      <c r="AO90" s="16" t="s">
        <v>60</v>
      </c>
      <c r="AP90" s="16" t="s">
        <v>44</v>
      </c>
      <c r="AQ90" s="16">
        <v>1</v>
      </c>
      <c r="AR90" s="16">
        <f>AQ90*AQ88</f>
        <v>0.33333333333333331</v>
      </c>
      <c r="AS90" s="4"/>
      <c r="AT90" s="11" t="s">
        <v>24</v>
      </c>
      <c r="AU90" s="1">
        <f>AR93</f>
        <v>0.25</v>
      </c>
      <c r="AV90" s="36"/>
      <c r="AW90" s="42" t="s">
        <v>20</v>
      </c>
      <c r="AX90" s="42">
        <f>X87+AM87+AU87</f>
        <v>0.76325969663035731</v>
      </c>
      <c r="AY90" s="50"/>
    </row>
    <row r="91" spans="1:51">
      <c r="A91" s="258"/>
      <c r="B91" s="183" t="s">
        <v>14</v>
      </c>
      <c r="C91" s="183"/>
      <c r="D91" s="4"/>
      <c r="E91" s="35" t="s">
        <v>38</v>
      </c>
      <c r="F91" s="35" t="s">
        <v>39</v>
      </c>
      <c r="G91" s="35" t="s">
        <v>40</v>
      </c>
      <c r="H91" s="10" t="s">
        <v>41</v>
      </c>
      <c r="I91" s="10" t="s">
        <v>42</v>
      </c>
      <c r="J91" s="4"/>
      <c r="M91" s="4"/>
      <c r="N91" s="94"/>
      <c r="O91" s="156" t="s">
        <v>112</v>
      </c>
      <c r="P91" s="157"/>
      <c r="Q91" s="4"/>
      <c r="R91" s="33"/>
      <c r="S91" s="25"/>
      <c r="T91" s="25"/>
      <c r="U91" s="25"/>
      <c r="V91" s="30"/>
      <c r="W91" s="29"/>
      <c r="X91" s="29"/>
      <c r="Y91" s="176"/>
      <c r="Z91" s="16" t="s">
        <v>98</v>
      </c>
      <c r="AA91" s="16" t="s">
        <v>44</v>
      </c>
      <c r="AB91" s="16">
        <v>1</v>
      </c>
      <c r="AC91" s="16">
        <f>AB91*AB89</f>
        <v>0.5</v>
      </c>
      <c r="AD91" s="4"/>
      <c r="AE91" s="29"/>
      <c r="AF91" s="25"/>
      <c r="AG91" s="25"/>
      <c r="AH91" s="25"/>
      <c r="AI91" s="25"/>
      <c r="AJ91" s="25"/>
      <c r="AK91" s="4"/>
      <c r="AL91" s="29"/>
      <c r="AM91" s="29"/>
      <c r="AN91" s="176"/>
      <c r="AO91" s="15" t="s">
        <v>31</v>
      </c>
      <c r="AP91" s="15">
        <v>3</v>
      </c>
      <c r="AQ91" s="15">
        <f>1/(1+AP91)</f>
        <v>0.25</v>
      </c>
      <c r="AR91" s="15"/>
      <c r="AS91" s="4"/>
      <c r="AT91" s="29"/>
      <c r="AU91" s="29"/>
      <c r="AV91" s="46"/>
      <c r="AW91" s="42" t="s">
        <v>21</v>
      </c>
      <c r="AX91" s="42">
        <f>X88+AM88+AU88</f>
        <v>-9.659302996369068E-2</v>
      </c>
      <c r="AY91" s="50"/>
    </row>
    <row r="92" spans="1:51" ht="30">
      <c r="A92" s="258"/>
      <c r="B92" s="108" t="s">
        <v>7</v>
      </c>
      <c r="C92" s="76">
        <f>SUM(L84*C87,L85*D87,L86*E87)</f>
        <v>3.1114637011613495</v>
      </c>
      <c r="D92" s="4"/>
      <c r="E92" s="35">
        <v>1</v>
      </c>
      <c r="F92" s="35">
        <v>3</v>
      </c>
      <c r="G92" s="35">
        <v>5</v>
      </c>
      <c r="H92" s="35">
        <v>7</v>
      </c>
      <c r="I92" s="35">
        <v>9</v>
      </c>
      <c r="J92" s="4"/>
      <c r="M92" s="4"/>
      <c r="N92" s="94"/>
      <c r="O92" s="57" t="s">
        <v>99</v>
      </c>
      <c r="P92" s="56" t="s">
        <v>102</v>
      </c>
      <c r="Q92" s="4"/>
      <c r="R92" s="33"/>
      <c r="S92" s="25"/>
      <c r="T92" s="25"/>
      <c r="U92" s="25"/>
      <c r="V92" s="30"/>
      <c r="W92" s="29"/>
      <c r="X92" s="29"/>
      <c r="Y92" s="176"/>
      <c r="Z92" s="30"/>
      <c r="AA92" s="30"/>
      <c r="AB92" s="30"/>
      <c r="AC92" s="30"/>
      <c r="AD92" s="4"/>
      <c r="AE92" s="29"/>
      <c r="AF92" s="25"/>
      <c r="AG92" s="25"/>
      <c r="AH92" s="25"/>
      <c r="AI92" s="25"/>
      <c r="AJ92" s="25"/>
      <c r="AK92" s="4"/>
      <c r="AL92" s="156" t="s">
        <v>115</v>
      </c>
      <c r="AM92" s="157"/>
      <c r="AN92" s="176"/>
      <c r="AO92" s="16" t="s">
        <v>61</v>
      </c>
      <c r="AP92" s="16" t="s">
        <v>44</v>
      </c>
      <c r="AQ92" s="16">
        <v>1</v>
      </c>
      <c r="AR92" s="16">
        <f>AQ92*AQ91</f>
        <v>0.25</v>
      </c>
      <c r="AS92" s="4"/>
      <c r="AT92" s="29"/>
      <c r="AU92" s="29"/>
      <c r="AV92" s="46"/>
      <c r="AW92" s="41" t="s">
        <v>22</v>
      </c>
      <c r="AX92" s="41">
        <v>0</v>
      </c>
      <c r="AY92" s="50"/>
    </row>
    <row r="93" spans="1:51" ht="30">
      <c r="A93" s="258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26"/>
      <c r="N93" s="94"/>
      <c r="O93" s="57" t="s">
        <v>100</v>
      </c>
      <c r="P93" s="56" t="s">
        <v>103</v>
      </c>
      <c r="Q93" s="4"/>
      <c r="R93" s="4"/>
      <c r="S93" s="18"/>
      <c r="T93" s="18"/>
      <c r="U93" s="18"/>
      <c r="V93" s="19"/>
      <c r="W93" s="4"/>
      <c r="X93" s="4"/>
      <c r="Y93" s="176"/>
      <c r="Z93" s="30"/>
      <c r="AA93" s="30"/>
      <c r="AB93" s="30"/>
      <c r="AC93" s="30"/>
      <c r="AD93" s="4"/>
      <c r="AE93" s="29"/>
      <c r="AF93" s="25"/>
      <c r="AG93" s="25"/>
      <c r="AH93" s="25"/>
      <c r="AI93" s="25"/>
      <c r="AJ93" s="25"/>
      <c r="AK93" s="4"/>
      <c r="AL93" s="58" t="s">
        <v>34</v>
      </c>
      <c r="AM93" s="56" t="s">
        <v>87</v>
      </c>
      <c r="AN93" s="176"/>
      <c r="AO93" s="16" t="s">
        <v>62</v>
      </c>
      <c r="AP93" s="16" t="s">
        <v>44</v>
      </c>
      <c r="AQ93" s="16">
        <v>1</v>
      </c>
      <c r="AR93" s="16">
        <f>AQ93*AQ91</f>
        <v>0.25</v>
      </c>
      <c r="AS93" s="4"/>
      <c r="AT93" s="29"/>
      <c r="AU93" s="29"/>
      <c r="AV93" s="46"/>
      <c r="AW93" s="42" t="s">
        <v>23</v>
      </c>
      <c r="AX93" s="42">
        <f>X89+AM89+AU89</f>
        <v>-0.52844514574637758</v>
      </c>
      <c r="AY93" s="50"/>
    </row>
    <row r="94" spans="1:51" ht="30">
      <c r="A94" s="258"/>
      <c r="B94" s="185" t="s">
        <v>11</v>
      </c>
      <c r="C94" s="186"/>
      <c r="D94" s="6" t="s">
        <v>12</v>
      </c>
      <c r="E94" s="6">
        <v>1</v>
      </c>
      <c r="F94" s="6">
        <v>2</v>
      </c>
      <c r="G94" s="6">
        <v>3</v>
      </c>
      <c r="H94" s="6">
        <v>4</v>
      </c>
      <c r="I94" s="6">
        <v>5</v>
      </c>
      <c r="J94" s="6">
        <v>6</v>
      </c>
      <c r="K94" s="6">
        <v>7</v>
      </c>
      <c r="L94" s="6">
        <v>9</v>
      </c>
      <c r="M94" s="6">
        <v>10</v>
      </c>
      <c r="N94" s="94"/>
      <c r="O94" s="57" t="s">
        <v>101</v>
      </c>
      <c r="P94" s="56" t="s">
        <v>104</v>
      </c>
      <c r="Q94" s="4"/>
      <c r="R94" s="4"/>
      <c r="S94" s="18"/>
      <c r="T94" s="18"/>
      <c r="U94" s="18"/>
      <c r="V94" s="4"/>
      <c r="W94" s="4"/>
      <c r="X94" s="4"/>
      <c r="Y94" s="176"/>
      <c r="AB94" s="30"/>
      <c r="AC94" s="30"/>
      <c r="AD94" s="4"/>
      <c r="AE94" s="29"/>
      <c r="AF94" s="25"/>
      <c r="AG94" s="25"/>
      <c r="AH94" s="25"/>
      <c r="AI94" s="25"/>
      <c r="AJ94" s="25"/>
      <c r="AK94" s="4"/>
      <c r="AL94" s="109" t="s">
        <v>35</v>
      </c>
      <c r="AM94" s="84" t="s">
        <v>88</v>
      </c>
      <c r="AN94" s="176"/>
      <c r="AO94" s="19"/>
      <c r="AP94" s="19"/>
      <c r="AQ94" s="19"/>
      <c r="AR94" s="19"/>
      <c r="AS94" s="4"/>
      <c r="AT94" s="29"/>
      <c r="AU94" s="29"/>
      <c r="AV94" s="46"/>
      <c r="AW94" s="42" t="s">
        <v>24</v>
      </c>
      <c r="AX94" s="42">
        <f>X90+AM90+AU90</f>
        <v>1.4318521157826871</v>
      </c>
      <c r="AY94" s="50"/>
    </row>
    <row r="95" spans="1:51">
      <c r="A95" s="258"/>
      <c r="B95" s="187"/>
      <c r="C95" s="188"/>
      <c r="D95" s="6" t="s">
        <v>13</v>
      </c>
      <c r="E95" s="35">
        <v>0</v>
      </c>
      <c r="F95" s="35">
        <v>0</v>
      </c>
      <c r="G95" s="35">
        <v>0.57999999999999996</v>
      </c>
      <c r="H95" s="35">
        <v>0.9</v>
      </c>
      <c r="I95" s="35">
        <v>1.1200000000000001</v>
      </c>
      <c r="J95" s="35">
        <v>1.24</v>
      </c>
      <c r="K95" s="35">
        <v>1.32</v>
      </c>
      <c r="L95" s="35">
        <v>1.46</v>
      </c>
      <c r="M95" s="35">
        <v>1.49</v>
      </c>
      <c r="N95" s="94"/>
      <c r="Q95" s="4"/>
      <c r="R95" s="4"/>
      <c r="S95" s="18"/>
      <c r="T95" s="18"/>
      <c r="U95" s="18"/>
      <c r="V95" s="4"/>
      <c r="W95" s="4"/>
      <c r="X95" s="4"/>
      <c r="Y95" s="176"/>
      <c r="AB95" s="30"/>
      <c r="AC95" s="30"/>
      <c r="AD95" s="4"/>
      <c r="AE95" s="29"/>
      <c r="AF95" s="25"/>
      <c r="AG95" s="25"/>
      <c r="AH95" s="25"/>
      <c r="AI95" s="25"/>
      <c r="AJ95" s="25"/>
      <c r="AK95" s="4"/>
      <c r="AL95" s="109" t="s">
        <v>36</v>
      </c>
      <c r="AM95" s="84" t="s">
        <v>89</v>
      </c>
      <c r="AN95" s="176"/>
      <c r="AO95" s="30"/>
      <c r="AP95" s="30"/>
      <c r="AQ95" s="30"/>
      <c r="AR95" s="30"/>
      <c r="AS95" s="4"/>
      <c r="AT95" s="29"/>
      <c r="AU95" s="29"/>
      <c r="AV95" s="46"/>
      <c r="AW95" s="41" t="s">
        <v>25</v>
      </c>
      <c r="AX95" s="41">
        <v>0</v>
      </c>
      <c r="AY95" s="50"/>
    </row>
    <row r="96" spans="1:51">
      <c r="A96" s="258"/>
      <c r="B96" s="189" t="s">
        <v>9</v>
      </c>
      <c r="C96" s="190"/>
      <c r="D96" s="7">
        <v>0.57999999999999996</v>
      </c>
      <c r="E96" s="191"/>
      <c r="F96" s="192"/>
      <c r="G96" s="192"/>
      <c r="H96" s="192"/>
      <c r="I96" s="192"/>
      <c r="J96" s="192"/>
      <c r="K96" s="48"/>
      <c r="L96" s="48"/>
      <c r="M96" s="48"/>
      <c r="N96" s="94"/>
      <c r="Q96" s="4"/>
      <c r="R96" s="4"/>
      <c r="S96" s="18"/>
      <c r="T96" s="18"/>
      <c r="U96" s="18"/>
      <c r="V96" s="4"/>
      <c r="W96" s="4"/>
      <c r="X96" s="4"/>
      <c r="Y96" s="176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109" t="s">
        <v>37</v>
      </c>
      <c r="AM96" s="84" t="s">
        <v>90</v>
      </c>
      <c r="AN96" s="176"/>
      <c r="AO96" s="156" t="s">
        <v>113</v>
      </c>
      <c r="AP96" s="157"/>
      <c r="AQ96" s="4"/>
      <c r="AR96" s="4"/>
      <c r="AS96" s="4"/>
      <c r="AT96" s="4"/>
      <c r="AU96" s="4"/>
      <c r="AV96" s="46"/>
      <c r="AW96" s="4"/>
      <c r="AX96" s="4"/>
      <c r="AY96" s="50"/>
    </row>
    <row r="97" spans="1:51" ht="30">
      <c r="A97" s="258"/>
      <c r="B97" s="52"/>
      <c r="C97" s="52"/>
      <c r="D97" s="52"/>
      <c r="E97" s="52"/>
      <c r="H97" s="52"/>
      <c r="I97" s="52"/>
      <c r="J97" s="52"/>
      <c r="K97" s="52"/>
      <c r="L97" s="52"/>
      <c r="M97" s="47"/>
      <c r="N97" s="94"/>
      <c r="Q97" s="4"/>
      <c r="R97" s="4"/>
      <c r="S97" s="18"/>
      <c r="T97" s="18"/>
      <c r="U97" s="18"/>
      <c r="V97" s="4"/>
      <c r="W97" s="4"/>
      <c r="X97" s="4"/>
      <c r="Y97" s="176"/>
      <c r="Z97" s="4"/>
      <c r="AC97" s="4"/>
      <c r="AD97" s="4"/>
      <c r="AE97" s="4"/>
      <c r="AF97" s="4"/>
      <c r="AG97" s="4"/>
      <c r="AH97" s="4"/>
      <c r="AI97" s="4"/>
      <c r="AJ97" s="4"/>
      <c r="AK97" s="4"/>
      <c r="AL97" s="58" t="s">
        <v>96</v>
      </c>
      <c r="AM97" s="56" t="s">
        <v>91</v>
      </c>
      <c r="AN97" s="176"/>
      <c r="AO97" s="44" t="s">
        <v>29</v>
      </c>
      <c r="AP97" s="44" t="s">
        <v>76</v>
      </c>
      <c r="AQ97" s="4"/>
      <c r="AR97" s="4"/>
      <c r="AS97" s="4"/>
      <c r="AT97" s="4"/>
      <c r="AU97" s="4"/>
      <c r="AV97" s="46"/>
      <c r="AW97" s="4"/>
      <c r="AX97" s="4"/>
      <c r="AY97" s="50"/>
    </row>
    <row r="98" spans="1:51" ht="30">
      <c r="A98" s="258"/>
      <c r="B98" s="161" t="s">
        <v>15</v>
      </c>
      <c r="C98" s="161"/>
      <c r="D98" s="161"/>
      <c r="E98" s="4"/>
      <c r="H98" s="4"/>
      <c r="I98" s="4"/>
      <c r="J98" s="4"/>
      <c r="K98" s="4"/>
      <c r="L98" s="4"/>
      <c r="M98" s="4"/>
      <c r="N98" s="94"/>
      <c r="Q98" s="4"/>
      <c r="R98" s="4"/>
      <c r="S98" s="18"/>
      <c r="T98" s="18"/>
      <c r="U98" s="18"/>
      <c r="V98" s="4"/>
      <c r="W98" s="4"/>
      <c r="X98" s="4"/>
      <c r="Y98" s="176"/>
      <c r="Z98" s="227" t="s">
        <v>182</v>
      </c>
      <c r="AA98" s="228"/>
      <c r="AC98" s="4"/>
      <c r="AD98" s="4"/>
      <c r="AE98" s="4"/>
      <c r="AF98" s="4"/>
      <c r="AG98" s="4"/>
      <c r="AH98" s="4"/>
      <c r="AI98" s="4"/>
      <c r="AJ98" s="4"/>
      <c r="AK98" s="4"/>
      <c r="AL98" s="109" t="s">
        <v>97</v>
      </c>
      <c r="AM98" s="84" t="s">
        <v>92</v>
      </c>
      <c r="AN98" s="176"/>
      <c r="AO98" s="44" t="s">
        <v>30</v>
      </c>
      <c r="AP98" s="44" t="s">
        <v>79</v>
      </c>
      <c r="AQ98" s="4"/>
      <c r="AR98" s="4"/>
      <c r="AS98" s="4"/>
      <c r="AT98" s="4"/>
      <c r="AU98" s="4"/>
      <c r="AV98" s="46"/>
      <c r="AW98" s="4"/>
      <c r="AX98" s="4"/>
      <c r="AY98" s="50"/>
    </row>
    <row r="99" spans="1:51" ht="30">
      <c r="A99" s="258"/>
      <c r="B99" s="5" t="s">
        <v>10</v>
      </c>
      <c r="C99" s="8">
        <f>(C92-3)/3</f>
        <v>3.7154567053783172E-2</v>
      </c>
      <c r="D99" s="77">
        <f>C99*100</f>
        <v>3.7154567053783172</v>
      </c>
      <c r="E99" s="4"/>
      <c r="H99" s="4"/>
      <c r="I99" s="4"/>
      <c r="J99" s="4"/>
      <c r="K99" s="4"/>
      <c r="L99" s="4"/>
      <c r="M99" s="4"/>
      <c r="N99" s="94"/>
      <c r="Q99" s="4"/>
      <c r="R99" s="4"/>
      <c r="S99" s="18"/>
      <c r="T99" s="18"/>
      <c r="U99" s="18"/>
      <c r="V99" s="4"/>
      <c r="W99" s="4"/>
      <c r="X99" s="4"/>
      <c r="Y99" s="176"/>
      <c r="Z99" s="225" t="s">
        <v>208</v>
      </c>
      <c r="AA99" s="226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109" t="s">
        <v>98</v>
      </c>
      <c r="AM99" s="84" t="s">
        <v>93</v>
      </c>
      <c r="AN99" s="176"/>
      <c r="AO99" s="44" t="s">
        <v>31</v>
      </c>
      <c r="AP99" s="44" t="s">
        <v>82</v>
      </c>
      <c r="AQ99" s="4"/>
      <c r="AR99" s="4"/>
      <c r="AS99" s="4"/>
      <c r="AT99" s="4"/>
      <c r="AU99" s="4"/>
      <c r="AV99" s="46"/>
      <c r="AW99" s="4"/>
      <c r="AX99" s="4"/>
      <c r="AY99" s="50"/>
    </row>
    <row r="100" spans="1:51">
      <c r="A100" s="259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06"/>
      <c r="N100" s="49"/>
      <c r="O100" s="106"/>
      <c r="P100" s="106"/>
      <c r="Q100" s="106"/>
      <c r="R100" s="106"/>
      <c r="S100" s="79"/>
      <c r="T100" s="79"/>
      <c r="U100" s="79"/>
      <c r="V100" s="106"/>
      <c r="W100" s="106"/>
      <c r="X100" s="106"/>
      <c r="Y100" s="177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51"/>
    </row>
    <row r="102" spans="1:51" ht="20">
      <c r="A102" s="257"/>
      <c r="B102" s="168" t="s">
        <v>170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9"/>
    </row>
    <row r="103" spans="1:51" ht="20">
      <c r="A103" s="258"/>
      <c r="B103" s="35" t="s">
        <v>0</v>
      </c>
      <c r="C103" s="35" t="s">
        <v>1</v>
      </c>
      <c r="D103" s="35" t="s">
        <v>2</v>
      </c>
      <c r="E103" s="35" t="s">
        <v>3</v>
      </c>
      <c r="F103" s="170" t="s">
        <v>8</v>
      </c>
      <c r="G103" s="35" t="s">
        <v>0</v>
      </c>
      <c r="H103" s="35" t="s">
        <v>1</v>
      </c>
      <c r="I103" s="35" t="s">
        <v>2</v>
      </c>
      <c r="J103" s="35" t="s">
        <v>3</v>
      </c>
      <c r="K103" s="35" t="s">
        <v>4</v>
      </c>
      <c r="L103" s="10" t="s">
        <v>5</v>
      </c>
      <c r="M103" s="23"/>
      <c r="N103" s="94"/>
      <c r="O103" s="156" t="s">
        <v>114</v>
      </c>
      <c r="P103" s="157"/>
      <c r="Q103" s="3"/>
      <c r="R103" s="171" t="s">
        <v>46</v>
      </c>
      <c r="S103" s="172"/>
      <c r="T103" s="172"/>
      <c r="U103" s="173"/>
      <c r="V103" s="3"/>
      <c r="W103" s="174" t="s">
        <v>52</v>
      </c>
      <c r="X103" s="175"/>
      <c r="Y103" s="176"/>
      <c r="Z103" s="178" t="s">
        <v>48</v>
      </c>
      <c r="AA103" s="179"/>
      <c r="AB103" s="179"/>
      <c r="AC103" s="180"/>
      <c r="AD103" s="3"/>
      <c r="AE103" s="178" t="s">
        <v>54</v>
      </c>
      <c r="AF103" s="179"/>
      <c r="AG103" s="179"/>
      <c r="AH103" s="179"/>
      <c r="AI103" s="179"/>
      <c r="AJ103" s="180"/>
      <c r="AK103" s="3"/>
      <c r="AL103" s="174" t="s">
        <v>55</v>
      </c>
      <c r="AM103" s="175"/>
      <c r="AN103" s="176"/>
      <c r="AO103" s="178" t="s">
        <v>49</v>
      </c>
      <c r="AP103" s="179"/>
      <c r="AQ103" s="179"/>
      <c r="AR103" s="180"/>
      <c r="AS103" s="4"/>
      <c r="AT103" s="174" t="s">
        <v>51</v>
      </c>
      <c r="AU103" s="175"/>
      <c r="AV103" s="36"/>
      <c r="AW103" s="174" t="s">
        <v>27</v>
      </c>
      <c r="AX103" s="175"/>
      <c r="AY103" s="50"/>
    </row>
    <row r="104" spans="1:51" ht="30">
      <c r="A104" s="258"/>
      <c r="B104" s="35" t="s">
        <v>1</v>
      </c>
      <c r="C104" s="2">
        <v>1</v>
      </c>
      <c r="D104" s="37">
        <f>1/C105</f>
        <v>0.33333333333333331</v>
      </c>
      <c r="E104" s="37">
        <f>1/C106</f>
        <v>0.2</v>
      </c>
      <c r="F104" s="170"/>
      <c r="G104" s="35" t="s">
        <v>1</v>
      </c>
      <c r="H104" s="38">
        <f>C104/C107</f>
        <v>0.1111111111111111</v>
      </c>
      <c r="I104" s="37">
        <f>D104/D107</f>
        <v>3.9999999999999994E-2</v>
      </c>
      <c r="J104" s="37">
        <f>E104/E107</f>
        <v>0.14893617021276595</v>
      </c>
      <c r="K104" s="37">
        <f>SUM(H104:J104)</f>
        <v>0.30004728132387704</v>
      </c>
      <c r="L104" s="2">
        <f>K104/C109</f>
        <v>0.10001576044129235</v>
      </c>
      <c r="M104" s="24"/>
      <c r="N104" s="94"/>
      <c r="O104" s="58" t="s">
        <v>17</v>
      </c>
      <c r="P104" s="56" t="s">
        <v>78</v>
      </c>
      <c r="Q104" s="18"/>
      <c r="R104" s="17" t="s">
        <v>26</v>
      </c>
      <c r="S104" s="35" t="s">
        <v>1</v>
      </c>
      <c r="T104" s="35" t="s">
        <v>2</v>
      </c>
      <c r="U104" s="35" t="s">
        <v>3</v>
      </c>
      <c r="V104" s="13"/>
      <c r="W104" s="32" t="s">
        <v>26</v>
      </c>
      <c r="X104" s="107" t="s">
        <v>53</v>
      </c>
      <c r="Y104" s="176"/>
      <c r="Z104" s="35" t="s">
        <v>32</v>
      </c>
      <c r="AA104" s="108" t="s">
        <v>47</v>
      </c>
      <c r="AB104" s="178" t="s">
        <v>43</v>
      </c>
      <c r="AC104" s="180"/>
      <c r="AD104" s="4"/>
      <c r="AE104" s="10" t="s">
        <v>26</v>
      </c>
      <c r="AF104" s="35" t="s">
        <v>35</v>
      </c>
      <c r="AG104" s="35" t="s">
        <v>36</v>
      </c>
      <c r="AH104" s="35" t="s">
        <v>37</v>
      </c>
      <c r="AI104" s="35" t="s">
        <v>97</v>
      </c>
      <c r="AJ104" s="35" t="s">
        <v>98</v>
      </c>
      <c r="AK104" s="4"/>
      <c r="AL104" s="10" t="s">
        <v>26</v>
      </c>
      <c r="AM104" s="107" t="s">
        <v>53</v>
      </c>
      <c r="AN104" s="176"/>
      <c r="AO104" s="10" t="s">
        <v>28</v>
      </c>
      <c r="AP104" s="10" t="s">
        <v>47</v>
      </c>
      <c r="AQ104" s="181" t="s">
        <v>43</v>
      </c>
      <c r="AR104" s="182"/>
      <c r="AS104" s="4"/>
      <c r="AT104" s="35" t="s">
        <v>26</v>
      </c>
      <c r="AU104" s="107" t="s">
        <v>53</v>
      </c>
      <c r="AV104" s="36"/>
      <c r="AW104" s="108" t="s">
        <v>26</v>
      </c>
      <c r="AX104" s="108" t="s">
        <v>50</v>
      </c>
      <c r="AY104" s="50"/>
    </row>
    <row r="105" spans="1:51">
      <c r="A105" s="258"/>
      <c r="B105" s="35" t="s">
        <v>2</v>
      </c>
      <c r="C105" s="37">
        <v>3</v>
      </c>
      <c r="D105" s="2">
        <v>1</v>
      </c>
      <c r="E105" s="37">
        <f>1/D106</f>
        <v>0.14285714285714285</v>
      </c>
      <c r="F105" s="170"/>
      <c r="G105" s="35" t="s">
        <v>2</v>
      </c>
      <c r="H105" s="37">
        <f>C105/C107</f>
        <v>0.33333333333333331</v>
      </c>
      <c r="I105" s="38">
        <f>D105/D107</f>
        <v>0.12</v>
      </c>
      <c r="J105" s="37">
        <f>E105/E107</f>
        <v>0.10638297872340424</v>
      </c>
      <c r="K105" s="37">
        <f>SUM(H105:J105)</f>
        <v>0.55971631205673755</v>
      </c>
      <c r="L105" s="2">
        <f>K105/C109</f>
        <v>0.18657210401891253</v>
      </c>
      <c r="M105" s="24"/>
      <c r="N105" s="94"/>
      <c r="O105" s="58" t="s">
        <v>18</v>
      </c>
      <c r="P105" s="56" t="s">
        <v>77</v>
      </c>
      <c r="Q105" s="18"/>
      <c r="R105" s="11" t="s">
        <v>17</v>
      </c>
      <c r="S105" s="9">
        <v>1</v>
      </c>
      <c r="T105" s="9">
        <v>-0.5</v>
      </c>
      <c r="U105" s="9">
        <v>0</v>
      </c>
      <c r="V105" s="3"/>
      <c r="W105" s="11" t="s">
        <v>17</v>
      </c>
      <c r="X105" s="1">
        <f>(S105*L104)+(T105*L105)+(U105*L106)</f>
        <v>6.7297084318360817E-3</v>
      </c>
      <c r="Y105" s="176"/>
      <c r="Z105" s="15" t="s">
        <v>34</v>
      </c>
      <c r="AA105" s="15">
        <v>2</v>
      </c>
      <c r="AB105" s="15">
        <f>1/(1+AA105)</f>
        <v>0.33333333333333331</v>
      </c>
      <c r="AC105" s="15"/>
      <c r="AD105" s="4"/>
      <c r="AE105" s="11" t="s">
        <v>17</v>
      </c>
      <c r="AF105" s="28">
        <v>0</v>
      </c>
      <c r="AG105" s="28">
        <v>0</v>
      </c>
      <c r="AH105" s="28">
        <v>-1</v>
      </c>
      <c r="AI105" s="28">
        <v>-1</v>
      </c>
      <c r="AJ105" s="28">
        <v>0</v>
      </c>
      <c r="AK105" s="4"/>
      <c r="AL105" s="11" t="s">
        <v>17</v>
      </c>
      <c r="AM105" s="1">
        <f>(AF105*AC106)+(AG105*AC107)+(AC108*AH105)+(AI105*AC110)+(AC111*AJ105)</f>
        <v>-0.83333333333333326</v>
      </c>
      <c r="AN105" s="176"/>
      <c r="AO105" s="15" t="s">
        <v>29</v>
      </c>
      <c r="AP105" s="15">
        <v>1</v>
      </c>
      <c r="AQ105" s="15">
        <f>1/(1+AP105)</f>
        <v>0.5</v>
      </c>
      <c r="AR105" s="15"/>
      <c r="AS105" s="4"/>
      <c r="AT105" s="11" t="s">
        <v>17</v>
      </c>
      <c r="AU105" s="1">
        <f>AR106</f>
        <v>0.5</v>
      </c>
      <c r="AV105" s="36"/>
      <c r="AW105" s="40" t="s">
        <v>63</v>
      </c>
      <c r="AX105" s="40">
        <v>0</v>
      </c>
      <c r="AY105" s="50"/>
    </row>
    <row r="106" spans="1:51" ht="30">
      <c r="A106" s="258"/>
      <c r="B106" s="35" t="s">
        <v>3</v>
      </c>
      <c r="C106" s="37">
        <v>5</v>
      </c>
      <c r="D106" s="37">
        <v>7</v>
      </c>
      <c r="E106" s="2">
        <v>1</v>
      </c>
      <c r="F106" s="170"/>
      <c r="G106" s="35" t="s">
        <v>3</v>
      </c>
      <c r="H106" s="37">
        <f>C106/C107</f>
        <v>0.55555555555555558</v>
      </c>
      <c r="I106" s="37">
        <f>D106/D107</f>
        <v>0.84</v>
      </c>
      <c r="J106" s="38">
        <f>E106/E107</f>
        <v>0.74468085106382975</v>
      </c>
      <c r="K106" s="37">
        <f>SUM(H106:J106)</f>
        <v>2.1402364066193855</v>
      </c>
      <c r="L106" s="2">
        <f>K106/C109</f>
        <v>0.71341213553979521</v>
      </c>
      <c r="M106" s="24"/>
      <c r="N106" s="94"/>
      <c r="O106" s="58" t="s">
        <v>20</v>
      </c>
      <c r="P106" s="56" t="s">
        <v>80</v>
      </c>
      <c r="Q106" s="18"/>
      <c r="R106" s="11" t="s">
        <v>18</v>
      </c>
      <c r="S106" s="9">
        <v>-0.5</v>
      </c>
      <c r="T106" s="9">
        <v>1</v>
      </c>
      <c r="U106" s="9">
        <v>0</v>
      </c>
      <c r="V106" s="19"/>
      <c r="W106" s="11" t="s">
        <v>18</v>
      </c>
      <c r="X106" s="1">
        <f>(S106*L104)+(T106*L105)+(U106*L106)</f>
        <v>0.13656422379826635</v>
      </c>
      <c r="Y106" s="176"/>
      <c r="Z106" s="16" t="s">
        <v>35</v>
      </c>
      <c r="AA106" s="16" t="s">
        <v>44</v>
      </c>
      <c r="AB106" s="16">
        <v>1</v>
      </c>
      <c r="AC106" s="16">
        <f>AB106*AB105</f>
        <v>0.33333333333333331</v>
      </c>
      <c r="AD106" s="4"/>
      <c r="AE106" s="11" t="s">
        <v>18</v>
      </c>
      <c r="AF106" s="28">
        <v>0</v>
      </c>
      <c r="AG106" s="28">
        <v>0</v>
      </c>
      <c r="AH106" s="28">
        <v>1</v>
      </c>
      <c r="AI106" s="28">
        <v>1</v>
      </c>
      <c r="AJ106" s="28">
        <v>0</v>
      </c>
      <c r="AK106" s="4"/>
      <c r="AL106" s="11" t="s">
        <v>18</v>
      </c>
      <c r="AM106" s="1">
        <f>(AF106*AC106)+(AG106*AC107)+(AC108*AH106)+(AI106*AC110)+(AC111*AJ106)</f>
        <v>0.83333333333333326</v>
      </c>
      <c r="AN106" s="176"/>
      <c r="AO106" s="16" t="s">
        <v>45</v>
      </c>
      <c r="AP106" s="16" t="s">
        <v>44</v>
      </c>
      <c r="AQ106" s="16">
        <v>1</v>
      </c>
      <c r="AR106" s="16">
        <f>AQ106*AQ105</f>
        <v>0.5</v>
      </c>
      <c r="AS106" s="4"/>
      <c r="AT106" s="11" t="s">
        <v>18</v>
      </c>
      <c r="AU106" s="1">
        <f>AR107</f>
        <v>0.5</v>
      </c>
      <c r="AV106" s="36"/>
      <c r="AW106" s="40" t="s">
        <v>16</v>
      </c>
      <c r="AX106" s="41">
        <v>0</v>
      </c>
      <c r="AY106" s="50"/>
    </row>
    <row r="107" spans="1:51">
      <c r="A107" s="258"/>
      <c r="B107" s="107" t="s">
        <v>4</v>
      </c>
      <c r="C107" s="39">
        <f>SUM(C104:C106)</f>
        <v>9</v>
      </c>
      <c r="D107" s="39">
        <f>SUM(D104:D106)</f>
        <v>8.3333333333333339</v>
      </c>
      <c r="E107" s="39">
        <f>SUM(E104:E106)</f>
        <v>1.342857142857143</v>
      </c>
      <c r="F107" s="170"/>
      <c r="G107" s="107" t="s">
        <v>4</v>
      </c>
      <c r="H107" s="39">
        <f>SUM(H104:H106)</f>
        <v>1</v>
      </c>
      <c r="I107" s="39">
        <f>SUM(I104:I106)</f>
        <v>1</v>
      </c>
      <c r="J107" s="39">
        <f>SUM(J104:J106)</f>
        <v>1</v>
      </c>
      <c r="K107" s="39">
        <f>SUM(K104:K106)</f>
        <v>3</v>
      </c>
      <c r="L107" s="39">
        <f>SUM(L104:L106)</f>
        <v>1</v>
      </c>
      <c r="M107" s="25"/>
      <c r="N107" s="94"/>
      <c r="O107" s="58" t="s">
        <v>21</v>
      </c>
      <c r="P107" s="56" t="s">
        <v>81</v>
      </c>
      <c r="Q107" s="18"/>
      <c r="R107" s="11" t="s">
        <v>20</v>
      </c>
      <c r="S107" s="9">
        <v>0</v>
      </c>
      <c r="T107" s="9">
        <v>0.5</v>
      </c>
      <c r="U107" s="9">
        <v>0</v>
      </c>
      <c r="V107" s="19"/>
      <c r="W107" s="11" t="s">
        <v>20</v>
      </c>
      <c r="X107" s="1">
        <f>(S107*L104)+(T107*L105)+(U107*L106)</f>
        <v>9.3286052009456263E-2</v>
      </c>
      <c r="Y107" s="176"/>
      <c r="Z107" s="16" t="s">
        <v>36</v>
      </c>
      <c r="AA107" s="16" t="s">
        <v>44</v>
      </c>
      <c r="AB107" s="16">
        <v>1</v>
      </c>
      <c r="AC107" s="16">
        <f>AB107*AB105</f>
        <v>0.33333333333333331</v>
      </c>
      <c r="AD107" s="4"/>
      <c r="AE107" s="11" t="s">
        <v>20</v>
      </c>
      <c r="AF107" s="28">
        <v>0</v>
      </c>
      <c r="AG107" s="28">
        <v>0</v>
      </c>
      <c r="AH107" s="28">
        <v>1</v>
      </c>
      <c r="AI107" s="28">
        <v>0</v>
      </c>
      <c r="AJ107" s="28">
        <v>0</v>
      </c>
      <c r="AK107" s="4"/>
      <c r="AL107" s="11" t="s">
        <v>20</v>
      </c>
      <c r="AM107" s="1">
        <f>(AF107*AC106)+(AG107*AC107)+(AH107*AC108)+(AI107*AC110)+(AJ107*AC111)</f>
        <v>0.33333333333333331</v>
      </c>
      <c r="AN107" s="176"/>
      <c r="AO107" s="16" t="s">
        <v>58</v>
      </c>
      <c r="AP107" s="16" t="s">
        <v>44</v>
      </c>
      <c r="AQ107" s="16">
        <v>1</v>
      </c>
      <c r="AR107" s="16">
        <f>AQ107*AQ105</f>
        <v>0.5</v>
      </c>
      <c r="AS107" s="4"/>
      <c r="AT107" s="11" t="s">
        <v>20</v>
      </c>
      <c r="AU107" s="1">
        <f>AR109</f>
        <v>0.33333333333333331</v>
      </c>
      <c r="AV107" s="36"/>
      <c r="AW107" s="42" t="s">
        <v>17</v>
      </c>
      <c r="AX107" s="42">
        <f>X105+AM105+AU105</f>
        <v>-0.32660362490149719</v>
      </c>
      <c r="AY107" s="50"/>
    </row>
    <row r="108" spans="1:51" ht="45">
      <c r="A108" s="258"/>
      <c r="B108" s="54"/>
      <c r="C108" s="54"/>
      <c r="D108" s="54"/>
      <c r="E108" s="54"/>
      <c r="F108" s="54"/>
      <c r="G108" s="54"/>
      <c r="H108" s="54"/>
      <c r="I108" s="54"/>
      <c r="J108" s="54"/>
      <c r="M108" s="47"/>
      <c r="N108" s="94"/>
      <c r="O108" s="58" t="s">
        <v>23</v>
      </c>
      <c r="P108" s="56" t="s">
        <v>83</v>
      </c>
      <c r="Q108" s="4"/>
      <c r="R108" s="11" t="s">
        <v>21</v>
      </c>
      <c r="S108" s="9">
        <v>0</v>
      </c>
      <c r="T108" s="9">
        <v>-0.5</v>
      </c>
      <c r="U108" s="9">
        <v>0</v>
      </c>
      <c r="V108" s="19"/>
      <c r="W108" s="11" t="s">
        <v>21</v>
      </c>
      <c r="X108" s="1">
        <f>(S108*L104)+(T108*L105)+(U108*L106)</f>
        <v>-9.3286052009456263E-2</v>
      </c>
      <c r="Y108" s="176"/>
      <c r="Z108" s="16" t="s">
        <v>37</v>
      </c>
      <c r="AA108" s="16" t="s">
        <v>44</v>
      </c>
      <c r="AB108" s="16">
        <v>1</v>
      </c>
      <c r="AC108" s="16">
        <f>AB108*AB105</f>
        <v>0.33333333333333331</v>
      </c>
      <c r="AD108" s="4"/>
      <c r="AE108" s="11" t="s">
        <v>21</v>
      </c>
      <c r="AF108" s="28">
        <v>0</v>
      </c>
      <c r="AG108" s="28">
        <v>0</v>
      </c>
      <c r="AH108" s="28">
        <v>-1</v>
      </c>
      <c r="AI108" s="28">
        <v>0</v>
      </c>
      <c r="AJ108" s="28">
        <v>0</v>
      </c>
      <c r="AK108" s="4"/>
      <c r="AL108" s="11" t="s">
        <v>21</v>
      </c>
      <c r="AM108" s="1">
        <f>(AF108*AC106)+(AG108*AC107)+(AH108*AC108)+(AI108*AC110)+(AJ108*AC111)</f>
        <v>-0.33333333333333331</v>
      </c>
      <c r="AN108" s="176"/>
      <c r="AO108" s="15" t="s">
        <v>30</v>
      </c>
      <c r="AP108" s="15">
        <v>2</v>
      </c>
      <c r="AQ108" s="15">
        <f>1/(1+AP108)</f>
        <v>0.33333333333333331</v>
      </c>
      <c r="AR108" s="15"/>
      <c r="AS108" s="4"/>
      <c r="AT108" s="11" t="s">
        <v>21</v>
      </c>
      <c r="AU108" s="1">
        <f>AR110</f>
        <v>0.33333333333333331</v>
      </c>
      <c r="AV108" s="36"/>
      <c r="AW108" s="42" t="s">
        <v>18</v>
      </c>
      <c r="AX108" s="42">
        <f>X106+AM106++AU106</f>
        <v>1.4698975571315995</v>
      </c>
      <c r="AY108" s="50"/>
    </row>
    <row r="109" spans="1:51" ht="30">
      <c r="A109" s="258"/>
      <c r="B109" s="108" t="s">
        <v>6</v>
      </c>
      <c r="C109" s="35">
        <v>3</v>
      </c>
      <c r="D109" s="4"/>
      <c r="E109" s="4"/>
      <c r="F109" s="4"/>
      <c r="G109" s="4"/>
      <c r="H109" s="4"/>
      <c r="I109" s="4"/>
      <c r="J109" s="4"/>
      <c r="M109" s="4"/>
      <c r="N109" s="94"/>
      <c r="O109" s="58" t="s">
        <v>24</v>
      </c>
      <c r="P109" s="56" t="s">
        <v>84</v>
      </c>
      <c r="Q109" s="4"/>
      <c r="R109" s="11" t="s">
        <v>23</v>
      </c>
      <c r="S109" s="9">
        <v>1</v>
      </c>
      <c r="T109" s="9">
        <v>0</v>
      </c>
      <c r="U109" s="9">
        <v>-0.5</v>
      </c>
      <c r="V109" s="19"/>
      <c r="W109" s="11" t="s">
        <v>23</v>
      </c>
      <c r="X109" s="1">
        <f>(S109*L104)+(T109*L105)+(U109*L106)</f>
        <v>-0.25669030732860526</v>
      </c>
      <c r="Y109" s="176"/>
      <c r="Z109" s="31" t="s">
        <v>96</v>
      </c>
      <c r="AA109" s="31">
        <v>1</v>
      </c>
      <c r="AB109" s="31">
        <f>1/(1+AA109)</f>
        <v>0.5</v>
      </c>
      <c r="AC109" s="31"/>
      <c r="AD109" s="4"/>
      <c r="AE109" s="11" t="s">
        <v>23</v>
      </c>
      <c r="AF109" s="28">
        <v>0</v>
      </c>
      <c r="AG109" s="28">
        <v>0</v>
      </c>
      <c r="AH109" s="28">
        <v>0</v>
      </c>
      <c r="AI109" s="28">
        <v>-1</v>
      </c>
      <c r="AJ109" s="28">
        <v>0</v>
      </c>
      <c r="AK109" s="4"/>
      <c r="AL109" s="11" t="s">
        <v>23</v>
      </c>
      <c r="AM109" s="1">
        <f>(AC106*AF109)+(AG109*AC107)+(AC108*AH109)+(AI109*AC110)+(AC111*AJ109)</f>
        <v>-0.5</v>
      </c>
      <c r="AN109" s="176"/>
      <c r="AO109" s="16" t="s">
        <v>59</v>
      </c>
      <c r="AP109" s="16" t="s">
        <v>44</v>
      </c>
      <c r="AQ109" s="16">
        <v>1</v>
      </c>
      <c r="AR109" s="16">
        <f>AQ109*AQ108</f>
        <v>0.33333333333333331</v>
      </c>
      <c r="AS109" s="4"/>
      <c r="AT109" s="11" t="s">
        <v>23</v>
      </c>
      <c r="AU109" s="1">
        <f>AR112</f>
        <v>0.25</v>
      </c>
      <c r="AV109" s="36"/>
      <c r="AW109" s="41" t="s">
        <v>19</v>
      </c>
      <c r="AX109" s="41">
        <v>0</v>
      </c>
      <c r="AY109" s="50"/>
    </row>
    <row r="110" spans="1:51">
      <c r="A110" s="258"/>
      <c r="B110" s="53"/>
      <c r="C110" s="53"/>
      <c r="D110" s="53"/>
      <c r="E110" s="53"/>
      <c r="F110" s="53"/>
      <c r="G110" s="53"/>
      <c r="H110" s="53"/>
      <c r="I110" s="53"/>
      <c r="J110" s="53"/>
      <c r="M110" s="26"/>
      <c r="N110" s="94"/>
      <c r="O110" s="4"/>
      <c r="P110" s="4"/>
      <c r="Q110" s="4"/>
      <c r="R110" s="11" t="s">
        <v>24</v>
      </c>
      <c r="S110" s="9">
        <v>-0.5</v>
      </c>
      <c r="T110" s="9">
        <v>0</v>
      </c>
      <c r="U110" s="9">
        <v>1</v>
      </c>
      <c r="V110" s="19"/>
      <c r="W110" s="11" t="s">
        <v>24</v>
      </c>
      <c r="X110" s="1">
        <f>(S110*L104)+(T110*67)+(U110*L106)</f>
        <v>0.66340425531914904</v>
      </c>
      <c r="Y110" s="176"/>
      <c r="Z110" s="16" t="s">
        <v>97</v>
      </c>
      <c r="AA110" s="16" t="s">
        <v>44</v>
      </c>
      <c r="AB110" s="16">
        <v>1</v>
      </c>
      <c r="AC110" s="16">
        <f>AB110*AB109</f>
        <v>0.5</v>
      </c>
      <c r="AD110" s="4"/>
      <c r="AE110" s="11" t="s">
        <v>24</v>
      </c>
      <c r="AF110" s="28">
        <v>0</v>
      </c>
      <c r="AG110" s="28">
        <v>0</v>
      </c>
      <c r="AH110" s="28">
        <v>0</v>
      </c>
      <c r="AI110" s="28">
        <v>1</v>
      </c>
      <c r="AJ110" s="28">
        <v>0</v>
      </c>
      <c r="AK110" s="4"/>
      <c r="AL110" s="11" t="s">
        <v>24</v>
      </c>
      <c r="AM110" s="1">
        <f>(AC106*AF110)+(AC107*AG110)+(AC108*AH110)+(AI110*AC110)+(AC111*AJ110)</f>
        <v>0.5</v>
      </c>
      <c r="AN110" s="176"/>
      <c r="AO110" s="16" t="s">
        <v>60</v>
      </c>
      <c r="AP110" s="16" t="s">
        <v>44</v>
      </c>
      <c r="AQ110" s="16">
        <v>1</v>
      </c>
      <c r="AR110" s="16">
        <f>AQ110*AQ108</f>
        <v>0.33333333333333331</v>
      </c>
      <c r="AS110" s="4"/>
      <c r="AT110" s="11" t="s">
        <v>24</v>
      </c>
      <c r="AU110" s="1">
        <f>AR113</f>
        <v>0.25</v>
      </c>
      <c r="AV110" s="36"/>
      <c r="AW110" s="42" t="s">
        <v>20</v>
      </c>
      <c r="AX110" s="42">
        <f>X107+AM107+AU107</f>
        <v>0.75995271867612291</v>
      </c>
      <c r="AY110" s="50"/>
    </row>
    <row r="111" spans="1:51">
      <c r="A111" s="258"/>
      <c r="B111" s="183" t="s">
        <v>14</v>
      </c>
      <c r="C111" s="183"/>
      <c r="D111" s="4"/>
      <c r="E111" s="35" t="s">
        <v>38</v>
      </c>
      <c r="F111" s="35" t="s">
        <v>39</v>
      </c>
      <c r="G111" s="35" t="s">
        <v>40</v>
      </c>
      <c r="H111" s="10" t="s">
        <v>41</v>
      </c>
      <c r="I111" s="10" t="s">
        <v>42</v>
      </c>
      <c r="J111" s="4"/>
      <c r="M111" s="4"/>
      <c r="N111" s="94"/>
      <c r="O111" s="156" t="s">
        <v>112</v>
      </c>
      <c r="P111" s="157"/>
      <c r="Q111" s="4"/>
      <c r="R111" s="33"/>
      <c r="S111" s="25"/>
      <c r="T111" s="25"/>
      <c r="U111" s="25"/>
      <c r="V111" s="30"/>
      <c r="W111" s="29"/>
      <c r="X111" s="29"/>
      <c r="Y111" s="176"/>
      <c r="Z111" s="16" t="s">
        <v>98</v>
      </c>
      <c r="AA111" s="16" t="s">
        <v>44</v>
      </c>
      <c r="AB111" s="16">
        <v>1</v>
      </c>
      <c r="AC111" s="16">
        <f>AB111*AB109</f>
        <v>0.5</v>
      </c>
      <c r="AD111" s="4"/>
      <c r="AE111" s="29"/>
      <c r="AF111" s="25"/>
      <c r="AG111" s="25"/>
      <c r="AH111" s="25"/>
      <c r="AI111" s="25"/>
      <c r="AJ111" s="25"/>
      <c r="AK111" s="4"/>
      <c r="AL111" s="29"/>
      <c r="AM111" s="29"/>
      <c r="AN111" s="176"/>
      <c r="AO111" s="15" t="s">
        <v>31</v>
      </c>
      <c r="AP111" s="15">
        <v>3</v>
      </c>
      <c r="AQ111" s="15">
        <f>1/(1+AP111)</f>
        <v>0.25</v>
      </c>
      <c r="AR111" s="15"/>
      <c r="AS111" s="4"/>
      <c r="AT111" s="29"/>
      <c r="AU111" s="29"/>
      <c r="AV111" s="46"/>
      <c r="AW111" s="42" t="s">
        <v>21</v>
      </c>
      <c r="AX111" s="42">
        <f>X108+AM108+AU108</f>
        <v>-9.3286052009456277E-2</v>
      </c>
      <c r="AY111" s="50"/>
    </row>
    <row r="112" spans="1:51" ht="30">
      <c r="A112" s="258"/>
      <c r="B112" s="108" t="s">
        <v>7</v>
      </c>
      <c r="C112" s="76">
        <f>SUM(L104*C107,L105*D107,L106*E107)</f>
        <v>3.4129199594731512</v>
      </c>
      <c r="D112" s="4"/>
      <c r="E112" s="35">
        <v>1</v>
      </c>
      <c r="F112" s="35">
        <v>3</v>
      </c>
      <c r="G112" s="35">
        <v>5</v>
      </c>
      <c r="H112" s="35">
        <v>7</v>
      </c>
      <c r="I112" s="35">
        <v>9</v>
      </c>
      <c r="J112" s="4"/>
      <c r="M112" s="4"/>
      <c r="N112" s="94"/>
      <c r="O112" s="57" t="s">
        <v>99</v>
      </c>
      <c r="P112" s="56" t="s">
        <v>102</v>
      </c>
      <c r="Q112" s="4"/>
      <c r="R112" s="33"/>
      <c r="S112" s="25"/>
      <c r="T112" s="25"/>
      <c r="U112" s="25"/>
      <c r="V112" s="30"/>
      <c r="W112" s="29"/>
      <c r="X112" s="29"/>
      <c r="Y112" s="176"/>
      <c r="Z112" s="30"/>
      <c r="AA112" s="30"/>
      <c r="AB112" s="30"/>
      <c r="AC112" s="30"/>
      <c r="AD112" s="4"/>
      <c r="AE112" s="29"/>
      <c r="AF112" s="25"/>
      <c r="AG112" s="25"/>
      <c r="AH112" s="25"/>
      <c r="AI112" s="25"/>
      <c r="AJ112" s="25"/>
      <c r="AK112" s="4"/>
      <c r="AL112" s="156" t="s">
        <v>115</v>
      </c>
      <c r="AM112" s="157"/>
      <c r="AN112" s="176"/>
      <c r="AO112" s="16" t="s">
        <v>61</v>
      </c>
      <c r="AP112" s="16" t="s">
        <v>44</v>
      </c>
      <c r="AQ112" s="16">
        <v>1</v>
      </c>
      <c r="AR112" s="16">
        <f>AQ112*AQ111</f>
        <v>0.25</v>
      </c>
      <c r="AS112" s="4"/>
      <c r="AT112" s="29"/>
      <c r="AU112" s="29"/>
      <c r="AV112" s="46"/>
      <c r="AW112" s="41" t="s">
        <v>22</v>
      </c>
      <c r="AX112" s="41">
        <v>0</v>
      </c>
      <c r="AY112" s="50"/>
    </row>
    <row r="113" spans="1:51" ht="30">
      <c r="A113" s="258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26"/>
      <c r="N113" s="94"/>
      <c r="O113" s="57" t="s">
        <v>100</v>
      </c>
      <c r="P113" s="56" t="s">
        <v>103</v>
      </c>
      <c r="Q113" s="4"/>
      <c r="R113" s="4"/>
      <c r="S113" s="18"/>
      <c r="T113" s="18"/>
      <c r="U113" s="18"/>
      <c r="V113" s="19"/>
      <c r="W113" s="4"/>
      <c r="X113" s="4"/>
      <c r="Y113" s="176"/>
      <c r="Z113" s="30"/>
      <c r="AA113" s="30"/>
      <c r="AB113" s="30"/>
      <c r="AC113" s="30"/>
      <c r="AD113" s="4"/>
      <c r="AE113" s="29"/>
      <c r="AF113" s="25"/>
      <c r="AG113" s="25"/>
      <c r="AH113" s="25"/>
      <c r="AI113" s="25"/>
      <c r="AJ113" s="25"/>
      <c r="AK113" s="4"/>
      <c r="AL113" s="58" t="s">
        <v>34</v>
      </c>
      <c r="AM113" s="56" t="s">
        <v>87</v>
      </c>
      <c r="AN113" s="176"/>
      <c r="AO113" s="16" t="s">
        <v>62</v>
      </c>
      <c r="AP113" s="16" t="s">
        <v>44</v>
      </c>
      <c r="AQ113" s="16">
        <v>1</v>
      </c>
      <c r="AR113" s="16">
        <f>AQ113*AQ111</f>
        <v>0.25</v>
      </c>
      <c r="AS113" s="4"/>
      <c r="AT113" s="29"/>
      <c r="AU113" s="29"/>
      <c r="AV113" s="46"/>
      <c r="AW113" s="42" t="s">
        <v>23</v>
      </c>
      <c r="AX113" s="42">
        <f>X109+AM109+AU109</f>
        <v>-0.50669030732860532</v>
      </c>
      <c r="AY113" s="50"/>
    </row>
    <row r="114" spans="1:51" ht="30">
      <c r="A114" s="258"/>
      <c r="B114" s="185" t="s">
        <v>11</v>
      </c>
      <c r="C114" s="186"/>
      <c r="D114" s="6" t="s">
        <v>12</v>
      </c>
      <c r="E114" s="6">
        <v>1</v>
      </c>
      <c r="F114" s="6">
        <v>2</v>
      </c>
      <c r="G114" s="6">
        <v>3</v>
      </c>
      <c r="H114" s="6">
        <v>4</v>
      </c>
      <c r="I114" s="6">
        <v>5</v>
      </c>
      <c r="J114" s="6">
        <v>6</v>
      </c>
      <c r="K114" s="6">
        <v>7</v>
      </c>
      <c r="L114" s="6">
        <v>9</v>
      </c>
      <c r="M114" s="6">
        <v>10</v>
      </c>
      <c r="N114" s="94"/>
      <c r="O114" s="57" t="s">
        <v>101</v>
      </c>
      <c r="P114" s="56" t="s">
        <v>104</v>
      </c>
      <c r="Q114" s="4"/>
      <c r="R114" s="4"/>
      <c r="S114" s="18"/>
      <c r="T114" s="18"/>
      <c r="U114" s="18"/>
      <c r="V114" s="4"/>
      <c r="W114" s="4"/>
      <c r="X114" s="4"/>
      <c r="Y114" s="176"/>
      <c r="AB114" s="30"/>
      <c r="AC114" s="30"/>
      <c r="AD114" s="4"/>
      <c r="AE114" s="29"/>
      <c r="AF114" s="25"/>
      <c r="AG114" s="25"/>
      <c r="AH114" s="25"/>
      <c r="AI114" s="25"/>
      <c r="AJ114" s="25"/>
      <c r="AK114" s="4"/>
      <c r="AL114" s="109" t="s">
        <v>35</v>
      </c>
      <c r="AM114" s="84" t="s">
        <v>88</v>
      </c>
      <c r="AN114" s="176"/>
      <c r="AO114" s="19"/>
      <c r="AP114" s="19"/>
      <c r="AQ114" s="19"/>
      <c r="AR114" s="19"/>
      <c r="AS114" s="4"/>
      <c r="AT114" s="29"/>
      <c r="AU114" s="29"/>
      <c r="AV114" s="46"/>
      <c r="AW114" s="42" t="s">
        <v>24</v>
      </c>
      <c r="AX114" s="42">
        <f>X110+AM110+AU110</f>
        <v>1.413404255319149</v>
      </c>
      <c r="AY114" s="50"/>
    </row>
    <row r="115" spans="1:51">
      <c r="A115" s="258"/>
      <c r="B115" s="187"/>
      <c r="C115" s="188"/>
      <c r="D115" s="6" t="s">
        <v>13</v>
      </c>
      <c r="E115" s="35">
        <v>0</v>
      </c>
      <c r="F115" s="35">
        <v>0</v>
      </c>
      <c r="G115" s="35">
        <v>0.57999999999999996</v>
      </c>
      <c r="H115" s="35">
        <v>0.9</v>
      </c>
      <c r="I115" s="35">
        <v>1.1200000000000001</v>
      </c>
      <c r="J115" s="35">
        <v>1.24</v>
      </c>
      <c r="K115" s="35">
        <v>1.32</v>
      </c>
      <c r="L115" s="35">
        <v>1.46</v>
      </c>
      <c r="M115" s="35">
        <v>1.49</v>
      </c>
      <c r="N115" s="94"/>
      <c r="Q115" s="4"/>
      <c r="R115" s="4"/>
      <c r="S115" s="18"/>
      <c r="T115" s="18"/>
      <c r="U115" s="18"/>
      <c r="V115" s="4"/>
      <c r="W115" s="4"/>
      <c r="X115" s="4"/>
      <c r="Y115" s="176"/>
      <c r="AB115" s="30"/>
      <c r="AC115" s="30"/>
      <c r="AD115" s="4"/>
      <c r="AE115" s="29"/>
      <c r="AF115" s="25"/>
      <c r="AG115" s="25"/>
      <c r="AH115" s="25"/>
      <c r="AI115" s="25"/>
      <c r="AJ115" s="25"/>
      <c r="AK115" s="4"/>
      <c r="AL115" s="109" t="s">
        <v>36</v>
      </c>
      <c r="AM115" s="84" t="s">
        <v>89</v>
      </c>
      <c r="AN115" s="176"/>
      <c r="AO115" s="30"/>
      <c r="AP115" s="30"/>
      <c r="AQ115" s="30"/>
      <c r="AR115" s="30"/>
      <c r="AS115" s="4"/>
      <c r="AT115" s="29"/>
      <c r="AU115" s="29"/>
      <c r="AV115" s="46"/>
      <c r="AW115" s="41" t="s">
        <v>25</v>
      </c>
      <c r="AX115" s="41">
        <v>0</v>
      </c>
      <c r="AY115" s="50"/>
    </row>
    <row r="116" spans="1:51">
      <c r="A116" s="258"/>
      <c r="B116" s="189" t="s">
        <v>9</v>
      </c>
      <c r="C116" s="190"/>
      <c r="D116" s="7">
        <v>0.57999999999999996</v>
      </c>
      <c r="E116" s="191"/>
      <c r="F116" s="192"/>
      <c r="G116" s="192"/>
      <c r="H116" s="192"/>
      <c r="I116" s="192"/>
      <c r="J116" s="192"/>
      <c r="K116" s="48"/>
      <c r="L116" s="48"/>
      <c r="M116" s="48"/>
      <c r="N116" s="94"/>
      <c r="Q116" s="4"/>
      <c r="R116" s="4"/>
      <c r="S116" s="18"/>
      <c r="T116" s="18"/>
      <c r="U116" s="18"/>
      <c r="V116" s="4"/>
      <c r="W116" s="4"/>
      <c r="X116" s="4"/>
      <c r="Y116" s="176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109" t="s">
        <v>37</v>
      </c>
      <c r="AM116" s="84" t="s">
        <v>90</v>
      </c>
      <c r="AN116" s="176"/>
      <c r="AO116" s="156" t="s">
        <v>113</v>
      </c>
      <c r="AP116" s="157"/>
      <c r="AQ116" s="4"/>
      <c r="AR116" s="4"/>
      <c r="AS116" s="4"/>
      <c r="AT116" s="4"/>
      <c r="AU116" s="4"/>
      <c r="AV116" s="46"/>
      <c r="AW116" s="4"/>
      <c r="AX116" s="4"/>
      <c r="AY116" s="50"/>
    </row>
    <row r="117" spans="1:51" ht="30">
      <c r="A117" s="258"/>
      <c r="B117" s="52"/>
      <c r="C117" s="52"/>
      <c r="D117" s="52"/>
      <c r="E117" s="52"/>
      <c r="H117" s="52"/>
      <c r="I117" s="52"/>
      <c r="J117" s="52"/>
      <c r="K117" s="52"/>
      <c r="L117" s="52"/>
      <c r="M117" s="47"/>
      <c r="N117" s="94"/>
      <c r="Q117" s="4"/>
      <c r="R117" s="4"/>
      <c r="S117" s="18"/>
      <c r="T117" s="18"/>
      <c r="U117" s="18"/>
      <c r="V117" s="4"/>
      <c r="W117" s="4"/>
      <c r="X117" s="4"/>
      <c r="Y117" s="176"/>
      <c r="Z117" s="4"/>
      <c r="AC117" s="4"/>
      <c r="AD117" s="4"/>
      <c r="AE117" s="4"/>
      <c r="AF117" s="4"/>
      <c r="AG117" s="4"/>
      <c r="AH117" s="4"/>
      <c r="AI117" s="4"/>
      <c r="AJ117" s="4"/>
      <c r="AK117" s="4"/>
      <c r="AL117" s="58" t="s">
        <v>96</v>
      </c>
      <c r="AM117" s="56" t="s">
        <v>91</v>
      </c>
      <c r="AN117" s="176"/>
      <c r="AO117" s="44" t="s">
        <v>29</v>
      </c>
      <c r="AP117" s="44" t="s">
        <v>76</v>
      </c>
      <c r="AQ117" s="4"/>
      <c r="AR117" s="4"/>
      <c r="AS117" s="4"/>
      <c r="AT117" s="4"/>
      <c r="AU117" s="4"/>
      <c r="AV117" s="46"/>
      <c r="AW117" s="4"/>
      <c r="AX117" s="4"/>
      <c r="AY117" s="50"/>
    </row>
    <row r="118" spans="1:51" ht="30">
      <c r="A118" s="258"/>
      <c r="B118" s="161" t="s">
        <v>15</v>
      </c>
      <c r="C118" s="161"/>
      <c r="D118" s="161"/>
      <c r="E118" s="4"/>
      <c r="H118" s="4"/>
      <c r="I118" s="4"/>
      <c r="J118" s="4"/>
      <c r="K118" s="4"/>
      <c r="L118" s="4"/>
      <c r="M118" s="4"/>
      <c r="N118" s="94"/>
      <c r="Q118" s="4"/>
      <c r="R118" s="4"/>
      <c r="S118" s="18"/>
      <c r="T118" s="18"/>
      <c r="U118" s="18"/>
      <c r="V118" s="4"/>
      <c r="W118" s="4"/>
      <c r="X118" s="4"/>
      <c r="Y118" s="176"/>
      <c r="Z118" s="227" t="s">
        <v>182</v>
      </c>
      <c r="AA118" s="228"/>
      <c r="AC118" s="4"/>
      <c r="AD118" s="4"/>
      <c r="AE118" s="4"/>
      <c r="AF118" s="4"/>
      <c r="AG118" s="4"/>
      <c r="AH118" s="4"/>
      <c r="AI118" s="4"/>
      <c r="AJ118" s="4"/>
      <c r="AK118" s="4"/>
      <c r="AL118" s="109" t="s">
        <v>97</v>
      </c>
      <c r="AM118" s="84" t="s">
        <v>92</v>
      </c>
      <c r="AN118" s="176"/>
      <c r="AO118" s="44" t="s">
        <v>30</v>
      </c>
      <c r="AP118" s="44" t="s">
        <v>79</v>
      </c>
      <c r="AQ118" s="4"/>
      <c r="AR118" s="4"/>
      <c r="AS118" s="4"/>
      <c r="AT118" s="4"/>
      <c r="AU118" s="4"/>
      <c r="AV118" s="46"/>
      <c r="AW118" s="4"/>
      <c r="AX118" s="4"/>
      <c r="AY118" s="50"/>
    </row>
    <row r="119" spans="1:51" ht="30">
      <c r="A119" s="258"/>
      <c r="B119" s="5" t="s">
        <v>10</v>
      </c>
      <c r="C119" s="8">
        <f>(C112-3)/3</f>
        <v>0.13763998649105039</v>
      </c>
      <c r="D119" s="77">
        <f>C119*100</f>
        <v>13.763998649105039</v>
      </c>
      <c r="E119" s="4"/>
      <c r="H119" s="4"/>
      <c r="I119" s="4"/>
      <c r="J119" s="4"/>
      <c r="K119" s="4"/>
      <c r="L119" s="4"/>
      <c r="M119" s="4"/>
      <c r="N119" s="94"/>
      <c r="Q119" s="4"/>
      <c r="R119" s="4"/>
      <c r="S119" s="18"/>
      <c r="T119" s="18"/>
      <c r="U119" s="18"/>
      <c r="V119" s="4"/>
      <c r="W119" s="4"/>
      <c r="X119" s="4"/>
      <c r="Y119" s="176"/>
      <c r="Z119" s="225" t="s">
        <v>208</v>
      </c>
      <c r="AA119" s="226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109" t="s">
        <v>98</v>
      </c>
      <c r="AM119" s="84" t="s">
        <v>93</v>
      </c>
      <c r="AN119" s="176"/>
      <c r="AO119" s="44" t="s">
        <v>31</v>
      </c>
      <c r="AP119" s="44" t="s">
        <v>82</v>
      </c>
      <c r="AQ119" s="4"/>
      <c r="AR119" s="4"/>
      <c r="AS119" s="4"/>
      <c r="AT119" s="4"/>
      <c r="AU119" s="4"/>
      <c r="AV119" s="46"/>
      <c r="AW119" s="4"/>
      <c r="AX119" s="4"/>
      <c r="AY119" s="50"/>
    </row>
    <row r="120" spans="1:51">
      <c r="A120" s="259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06"/>
      <c r="N120" s="49"/>
      <c r="O120" s="106"/>
      <c r="P120" s="106"/>
      <c r="Q120" s="106"/>
      <c r="R120" s="106"/>
      <c r="S120" s="79"/>
      <c r="T120" s="79"/>
      <c r="U120" s="79"/>
      <c r="V120" s="106"/>
      <c r="W120" s="106"/>
      <c r="X120" s="106"/>
      <c r="Y120" s="177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51"/>
    </row>
  </sheetData>
  <mergeCells count="169">
    <mergeCell ref="AO3:AR3"/>
    <mergeCell ref="AT3:AU3"/>
    <mergeCell ref="AW3:AX3"/>
    <mergeCell ref="AB4:AC4"/>
    <mergeCell ref="AQ4:AR4"/>
    <mergeCell ref="AO16:AP16"/>
    <mergeCell ref="A1:AY1"/>
    <mergeCell ref="A2:A20"/>
    <mergeCell ref="B2:AY2"/>
    <mergeCell ref="F3:F7"/>
    <mergeCell ref="O3:P3"/>
    <mergeCell ref="R3:U3"/>
    <mergeCell ref="W3:X3"/>
    <mergeCell ref="Y3:Y20"/>
    <mergeCell ref="Z3:AC3"/>
    <mergeCell ref="AE3:AJ3"/>
    <mergeCell ref="B11:C11"/>
    <mergeCell ref="O11:P11"/>
    <mergeCell ref="AL12:AM12"/>
    <mergeCell ref="B13:L13"/>
    <mergeCell ref="B14:C15"/>
    <mergeCell ref="B16:C16"/>
    <mergeCell ref="E16:J16"/>
    <mergeCell ref="AL3:AM3"/>
    <mergeCell ref="AN3:AN19"/>
    <mergeCell ref="B18:D18"/>
    <mergeCell ref="Z18:AA18"/>
    <mergeCell ref="Z19:AA19"/>
    <mergeCell ref="B20:L20"/>
    <mergeCell ref="A22:A40"/>
    <mergeCell ref="B22:AY22"/>
    <mergeCell ref="F23:F27"/>
    <mergeCell ref="O23:P23"/>
    <mergeCell ref="R23:U23"/>
    <mergeCell ref="W23:X23"/>
    <mergeCell ref="B33:L33"/>
    <mergeCell ref="B34:C35"/>
    <mergeCell ref="B36:C36"/>
    <mergeCell ref="E36:J36"/>
    <mergeCell ref="AO36:AP36"/>
    <mergeCell ref="B38:D38"/>
    <mergeCell ref="Z38:AA38"/>
    <mergeCell ref="AT23:AU23"/>
    <mergeCell ref="AW23:AX23"/>
    <mergeCell ref="AB24:AC24"/>
    <mergeCell ref="AQ24:AR24"/>
    <mergeCell ref="B31:C31"/>
    <mergeCell ref="O31:P31"/>
    <mergeCell ref="Y23:Y40"/>
    <mergeCell ref="Z23:AC23"/>
    <mergeCell ref="AE23:AJ23"/>
    <mergeCell ref="AL23:AM23"/>
    <mergeCell ref="AN23:AN39"/>
    <mergeCell ref="AO23:AR23"/>
    <mergeCell ref="AL32:AM32"/>
    <mergeCell ref="Z39:AA39"/>
    <mergeCell ref="AO43:AR43"/>
    <mergeCell ref="AT43:AU43"/>
    <mergeCell ref="AW43:AX43"/>
    <mergeCell ref="AB44:AC44"/>
    <mergeCell ref="AQ44:AR44"/>
    <mergeCell ref="AO56:AP56"/>
    <mergeCell ref="B40:L40"/>
    <mergeCell ref="A42:A60"/>
    <mergeCell ref="B42:AY42"/>
    <mergeCell ref="F43:F47"/>
    <mergeCell ref="O43:P43"/>
    <mergeCell ref="R43:U43"/>
    <mergeCell ref="W43:X43"/>
    <mergeCell ref="Y43:Y60"/>
    <mergeCell ref="Z43:AC43"/>
    <mergeCell ref="AE43:AJ43"/>
    <mergeCell ref="B51:C51"/>
    <mergeCell ref="O51:P51"/>
    <mergeCell ref="AL52:AM52"/>
    <mergeCell ref="B53:L53"/>
    <mergeCell ref="B54:C55"/>
    <mergeCell ref="B56:C56"/>
    <mergeCell ref="E56:J56"/>
    <mergeCell ref="AL43:AM43"/>
    <mergeCell ref="AN43:AN59"/>
    <mergeCell ref="B58:D58"/>
    <mergeCell ref="Z58:AA58"/>
    <mergeCell ref="Z59:AA59"/>
    <mergeCell ref="B60:L60"/>
    <mergeCell ref="A62:A80"/>
    <mergeCell ref="B62:AY62"/>
    <mergeCell ref="F63:F67"/>
    <mergeCell ref="O63:P63"/>
    <mergeCell ref="R63:U63"/>
    <mergeCell ref="W63:X63"/>
    <mergeCell ref="B73:L73"/>
    <mergeCell ref="B74:C75"/>
    <mergeCell ref="B76:C76"/>
    <mergeCell ref="E76:J76"/>
    <mergeCell ref="AO76:AP76"/>
    <mergeCell ref="B78:D78"/>
    <mergeCell ref="Z78:AA78"/>
    <mergeCell ref="AT63:AU63"/>
    <mergeCell ref="AW63:AX63"/>
    <mergeCell ref="AB64:AC64"/>
    <mergeCell ref="AQ64:AR64"/>
    <mergeCell ref="B71:C71"/>
    <mergeCell ref="O71:P71"/>
    <mergeCell ref="Y63:Y80"/>
    <mergeCell ref="Z63:AC63"/>
    <mergeCell ref="AE63:AJ63"/>
    <mergeCell ref="AL63:AM63"/>
    <mergeCell ref="AN63:AN79"/>
    <mergeCell ref="AO63:AR63"/>
    <mergeCell ref="AL72:AM72"/>
    <mergeCell ref="Z79:AA79"/>
    <mergeCell ref="AO83:AR83"/>
    <mergeCell ref="AT83:AU83"/>
    <mergeCell ref="AW83:AX83"/>
    <mergeCell ref="AB84:AC84"/>
    <mergeCell ref="AQ84:AR84"/>
    <mergeCell ref="AO96:AP96"/>
    <mergeCell ref="B80:L80"/>
    <mergeCell ref="A82:A100"/>
    <mergeCell ref="B82:AY82"/>
    <mergeCell ref="F83:F87"/>
    <mergeCell ref="O83:P83"/>
    <mergeCell ref="R83:U83"/>
    <mergeCell ref="W83:X83"/>
    <mergeCell ref="Y83:Y100"/>
    <mergeCell ref="Z83:AC83"/>
    <mergeCell ref="AE83:AJ83"/>
    <mergeCell ref="B91:C91"/>
    <mergeCell ref="O91:P91"/>
    <mergeCell ref="AL92:AM92"/>
    <mergeCell ref="B93:L93"/>
    <mergeCell ref="B94:C95"/>
    <mergeCell ref="B96:C96"/>
    <mergeCell ref="E96:J96"/>
    <mergeCell ref="AL83:AM83"/>
    <mergeCell ref="AN83:AN99"/>
    <mergeCell ref="B98:D98"/>
    <mergeCell ref="A102:A120"/>
    <mergeCell ref="B102:AY102"/>
    <mergeCell ref="F103:F107"/>
    <mergeCell ref="O103:P103"/>
    <mergeCell ref="R103:U103"/>
    <mergeCell ref="W103:X103"/>
    <mergeCell ref="AW103:AX103"/>
    <mergeCell ref="AB104:AC104"/>
    <mergeCell ref="AQ104:AR104"/>
    <mergeCell ref="B111:C111"/>
    <mergeCell ref="O111:P111"/>
    <mergeCell ref="Y103:Y120"/>
    <mergeCell ref="Z103:AC103"/>
    <mergeCell ref="AE103:AJ103"/>
    <mergeCell ref="AL103:AM103"/>
    <mergeCell ref="AN103:AN119"/>
    <mergeCell ref="AO103:AR103"/>
    <mergeCell ref="AL112:AM112"/>
    <mergeCell ref="Z119:AA119"/>
    <mergeCell ref="B120:L120"/>
    <mergeCell ref="B113:L113"/>
    <mergeCell ref="B114:C115"/>
    <mergeCell ref="B116:C116"/>
    <mergeCell ref="E116:J116"/>
    <mergeCell ref="AO116:AP116"/>
    <mergeCell ref="B118:D118"/>
    <mergeCell ref="Z118:AA118"/>
    <mergeCell ref="AT103:AU103"/>
    <mergeCell ref="Z98:AA98"/>
    <mergeCell ref="Z99:AA99"/>
    <mergeCell ref="B100:L10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9" sqref="C9"/>
    </sheetView>
  </sheetViews>
  <sheetFormatPr baseColWidth="10" defaultRowHeight="15" x14ac:dyDescent="0"/>
  <sheetData>
    <row r="1" spans="1:7">
      <c r="A1" s="234" t="s">
        <v>128</v>
      </c>
      <c r="B1" s="234" t="s">
        <v>114</v>
      </c>
      <c r="C1" s="234"/>
      <c r="D1" s="234"/>
      <c r="E1" s="234"/>
      <c r="F1" s="234"/>
      <c r="G1" s="235"/>
    </row>
    <row r="2" spans="1:7">
      <c r="A2" s="234"/>
      <c r="B2" s="236" t="s">
        <v>76</v>
      </c>
      <c r="C2" s="236"/>
      <c r="D2" s="236" t="s">
        <v>79</v>
      </c>
      <c r="E2" s="236"/>
      <c r="F2" s="236" t="s">
        <v>82</v>
      </c>
      <c r="G2" s="237"/>
    </row>
    <row r="3" spans="1:7" ht="60">
      <c r="A3" s="6" t="s">
        <v>57</v>
      </c>
      <c r="B3" s="105" t="s">
        <v>143</v>
      </c>
      <c r="C3" s="105" t="s">
        <v>144</v>
      </c>
      <c r="D3" s="105" t="s">
        <v>145</v>
      </c>
      <c r="E3" s="105" t="s">
        <v>146</v>
      </c>
      <c r="F3" s="105" t="s">
        <v>154</v>
      </c>
      <c r="G3" s="89" t="s">
        <v>155</v>
      </c>
    </row>
    <row r="4" spans="1:7">
      <c r="A4" s="35" t="s">
        <v>131</v>
      </c>
      <c r="B4" s="37"/>
      <c r="C4" s="122" t="s">
        <v>121</v>
      </c>
      <c r="D4" s="122" t="s">
        <v>121</v>
      </c>
      <c r="E4" s="37"/>
      <c r="F4" s="37"/>
      <c r="G4" s="122" t="s">
        <v>121</v>
      </c>
    </row>
    <row r="5" spans="1:7">
      <c r="A5" s="35" t="s">
        <v>129</v>
      </c>
      <c r="B5" s="37"/>
      <c r="C5" s="122" t="s">
        <v>121</v>
      </c>
      <c r="D5" s="122" t="s">
        <v>121</v>
      </c>
      <c r="E5" s="37"/>
      <c r="F5" s="37"/>
      <c r="G5" s="122" t="s">
        <v>121</v>
      </c>
    </row>
    <row r="6" spans="1:7">
      <c r="A6" s="35" t="s">
        <v>130</v>
      </c>
      <c r="B6" s="37"/>
      <c r="C6" s="122" t="s">
        <v>121</v>
      </c>
      <c r="D6" s="122" t="s">
        <v>121</v>
      </c>
      <c r="E6" s="37"/>
      <c r="F6" s="37"/>
      <c r="G6" s="122" t="s">
        <v>121</v>
      </c>
    </row>
    <row r="7" spans="1:7">
      <c r="A7" s="35" t="s">
        <v>132</v>
      </c>
      <c r="B7" s="37"/>
      <c r="C7" s="122" t="s">
        <v>121</v>
      </c>
      <c r="D7" s="122" t="s">
        <v>121</v>
      </c>
      <c r="E7" s="37"/>
      <c r="F7" s="37"/>
      <c r="G7" s="122" t="s">
        <v>121</v>
      </c>
    </row>
    <row r="8" spans="1:7">
      <c r="A8" s="35" t="s">
        <v>133</v>
      </c>
      <c r="B8" s="37"/>
      <c r="C8" s="122" t="s">
        <v>121</v>
      </c>
      <c r="D8" s="122" t="s">
        <v>121</v>
      </c>
      <c r="E8" s="37"/>
      <c r="F8" s="37"/>
      <c r="G8" s="122" t="s">
        <v>121</v>
      </c>
    </row>
    <row r="9" spans="1:7">
      <c r="A9" s="81" t="s">
        <v>134</v>
      </c>
      <c r="B9" s="37"/>
      <c r="C9" s="122" t="s">
        <v>121</v>
      </c>
      <c r="D9" s="122" t="s">
        <v>121</v>
      </c>
      <c r="E9" s="37"/>
      <c r="F9" s="37"/>
      <c r="G9" s="122" t="s">
        <v>121</v>
      </c>
    </row>
    <row r="10" spans="1:7">
      <c r="G10" s="78"/>
    </row>
    <row r="11" spans="1:7">
      <c r="A11" s="243" t="s">
        <v>128</v>
      </c>
      <c r="B11" s="245" t="s">
        <v>127</v>
      </c>
      <c r="C11" s="246"/>
      <c r="D11" s="246"/>
      <c r="E11" s="246"/>
      <c r="F11" s="246"/>
      <c r="G11" s="246"/>
    </row>
    <row r="12" spans="1:7">
      <c r="A12" s="244"/>
      <c r="B12" s="248"/>
      <c r="C12" s="249"/>
      <c r="D12" s="249"/>
      <c r="E12" s="249"/>
      <c r="F12" s="249"/>
      <c r="G12" s="249"/>
    </row>
    <row r="13" spans="1:7">
      <c r="A13" s="105" t="s">
        <v>57</v>
      </c>
      <c r="B13" s="251"/>
      <c r="C13" s="252"/>
      <c r="D13" s="252"/>
      <c r="E13" s="252"/>
      <c r="F13" s="252"/>
      <c r="G13" s="252"/>
    </row>
    <row r="14" spans="1:7">
      <c r="A14" s="108" t="s">
        <v>131</v>
      </c>
      <c r="B14" s="239" t="s">
        <v>142</v>
      </c>
      <c r="C14" s="240"/>
      <c r="D14" s="241"/>
      <c r="E14" s="11" t="s">
        <v>327</v>
      </c>
      <c r="F14" s="11" t="s">
        <v>201</v>
      </c>
      <c r="G14" s="9" t="s">
        <v>207</v>
      </c>
    </row>
    <row r="15" spans="1:7">
      <c r="A15" s="108" t="s">
        <v>129</v>
      </c>
      <c r="B15" s="239" t="s">
        <v>142</v>
      </c>
      <c r="C15" s="240"/>
      <c r="D15" s="241"/>
      <c r="E15" s="11" t="s">
        <v>327</v>
      </c>
      <c r="F15" s="40" t="s">
        <v>202</v>
      </c>
      <c r="G15" s="9" t="s">
        <v>207</v>
      </c>
    </row>
    <row r="16" spans="1:7">
      <c r="A16" s="108" t="s">
        <v>130</v>
      </c>
      <c r="B16" s="239" t="s">
        <v>142</v>
      </c>
      <c r="C16" s="240"/>
      <c r="D16" s="241"/>
      <c r="E16" s="11" t="s">
        <v>327</v>
      </c>
      <c r="F16" s="40" t="s">
        <v>203</v>
      </c>
      <c r="G16" s="9" t="s">
        <v>207</v>
      </c>
    </row>
    <row r="17" spans="1:7">
      <c r="A17" s="108" t="s">
        <v>132</v>
      </c>
      <c r="B17" s="239" t="s">
        <v>142</v>
      </c>
      <c r="C17" s="240"/>
      <c r="D17" s="241"/>
      <c r="E17" s="11" t="s">
        <v>327</v>
      </c>
      <c r="F17" s="40" t="s">
        <v>204</v>
      </c>
      <c r="G17" s="9" t="s">
        <v>207</v>
      </c>
    </row>
    <row r="18" spans="1:7">
      <c r="A18" s="108" t="s">
        <v>133</v>
      </c>
      <c r="B18" s="239" t="s">
        <v>142</v>
      </c>
      <c r="C18" s="240"/>
      <c r="D18" s="241"/>
      <c r="E18" s="11" t="s">
        <v>327</v>
      </c>
      <c r="F18" s="40" t="s">
        <v>205</v>
      </c>
      <c r="G18" s="9" t="s">
        <v>207</v>
      </c>
    </row>
    <row r="19" spans="1:7">
      <c r="A19" s="108" t="s">
        <v>134</v>
      </c>
      <c r="B19" s="239" t="s">
        <v>142</v>
      </c>
      <c r="C19" s="240"/>
      <c r="D19" s="241"/>
      <c r="E19" s="11" t="s">
        <v>327</v>
      </c>
      <c r="F19" s="40" t="s">
        <v>206</v>
      </c>
      <c r="G19" s="9" t="s">
        <v>207</v>
      </c>
    </row>
  </sheetData>
  <mergeCells count="13">
    <mergeCell ref="A1:A2"/>
    <mergeCell ref="B1:G1"/>
    <mergeCell ref="B2:C2"/>
    <mergeCell ref="D2:E2"/>
    <mergeCell ref="F2:G2"/>
    <mergeCell ref="B19:D19"/>
    <mergeCell ref="B16:D16"/>
    <mergeCell ref="B17:D17"/>
    <mergeCell ref="B18:D18"/>
    <mergeCell ref="A11:A12"/>
    <mergeCell ref="B11:G13"/>
    <mergeCell ref="B14:D14"/>
    <mergeCell ref="B15:D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0"/>
  <sheetViews>
    <sheetView topLeftCell="AO60" workbookViewId="0">
      <selection activeCell="AR81" sqref="AR81"/>
    </sheetView>
  </sheetViews>
  <sheetFormatPr baseColWidth="10" defaultRowHeight="15" x14ac:dyDescent="0"/>
  <sheetData>
    <row r="1" spans="1:51" ht="25">
      <c r="A1" s="231" t="s">
        <v>333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3"/>
    </row>
    <row r="2" spans="1:51" ht="20">
      <c r="A2" s="257"/>
      <c r="B2" s="168" t="s">
        <v>137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9"/>
    </row>
    <row r="3" spans="1:51" ht="20">
      <c r="A3" s="258"/>
      <c r="B3" s="35" t="s">
        <v>0</v>
      </c>
      <c r="C3" s="35" t="s">
        <v>1</v>
      </c>
      <c r="D3" s="35" t="s">
        <v>2</v>
      </c>
      <c r="E3" s="35" t="s">
        <v>3</v>
      </c>
      <c r="F3" s="170" t="s">
        <v>8</v>
      </c>
      <c r="G3" s="35" t="s">
        <v>0</v>
      </c>
      <c r="H3" s="35" t="s">
        <v>1</v>
      </c>
      <c r="I3" s="35" t="s">
        <v>2</v>
      </c>
      <c r="J3" s="35" t="s">
        <v>3</v>
      </c>
      <c r="K3" s="35" t="s">
        <v>4</v>
      </c>
      <c r="L3" s="10" t="s">
        <v>5</v>
      </c>
      <c r="M3" s="23"/>
      <c r="N3" s="94"/>
      <c r="O3" s="156" t="s">
        <v>114</v>
      </c>
      <c r="P3" s="157"/>
      <c r="Q3" s="3"/>
      <c r="R3" s="171" t="s">
        <v>46</v>
      </c>
      <c r="S3" s="172"/>
      <c r="T3" s="172"/>
      <c r="U3" s="173"/>
      <c r="V3" s="3"/>
      <c r="W3" s="174" t="s">
        <v>52</v>
      </c>
      <c r="X3" s="175"/>
      <c r="Y3" s="176"/>
      <c r="Z3" s="178" t="s">
        <v>48</v>
      </c>
      <c r="AA3" s="179"/>
      <c r="AB3" s="179"/>
      <c r="AC3" s="180"/>
      <c r="AD3" s="3"/>
      <c r="AE3" s="178" t="s">
        <v>54</v>
      </c>
      <c r="AF3" s="179"/>
      <c r="AG3" s="179"/>
      <c r="AH3" s="179"/>
      <c r="AI3" s="179"/>
      <c r="AJ3" s="180"/>
      <c r="AK3" s="3"/>
      <c r="AL3" s="174" t="s">
        <v>55</v>
      </c>
      <c r="AM3" s="175"/>
      <c r="AN3" s="176"/>
      <c r="AO3" s="178" t="s">
        <v>49</v>
      </c>
      <c r="AP3" s="179"/>
      <c r="AQ3" s="179"/>
      <c r="AR3" s="180"/>
      <c r="AS3" s="4"/>
      <c r="AT3" s="174" t="s">
        <v>51</v>
      </c>
      <c r="AU3" s="175"/>
      <c r="AV3" s="36"/>
      <c r="AW3" s="174" t="s">
        <v>27</v>
      </c>
      <c r="AX3" s="175"/>
      <c r="AY3" s="50"/>
    </row>
    <row r="4" spans="1:51" ht="30">
      <c r="A4" s="258"/>
      <c r="B4" s="35" t="s">
        <v>1</v>
      </c>
      <c r="C4" s="2">
        <v>1</v>
      </c>
      <c r="D4" s="37">
        <v>3</v>
      </c>
      <c r="E4" s="37">
        <v>3</v>
      </c>
      <c r="F4" s="170"/>
      <c r="G4" s="35" t="s">
        <v>1</v>
      </c>
      <c r="H4" s="38">
        <f>C4/C7</f>
        <v>0.60000000000000009</v>
      </c>
      <c r="I4" s="37">
        <f>D4/D7</f>
        <v>0.6</v>
      </c>
      <c r="J4" s="37">
        <f>E4/E7</f>
        <v>0.6</v>
      </c>
      <c r="K4" s="37">
        <f>SUM(H4:J4)</f>
        <v>1.8000000000000003</v>
      </c>
      <c r="L4" s="2">
        <f>K4/C9</f>
        <v>0.60000000000000009</v>
      </c>
      <c r="M4" s="24"/>
      <c r="N4" s="94"/>
      <c r="O4" s="58" t="s">
        <v>17</v>
      </c>
      <c r="P4" s="56" t="s">
        <v>78</v>
      </c>
      <c r="Q4" s="18"/>
      <c r="R4" s="17" t="s">
        <v>26</v>
      </c>
      <c r="S4" s="35" t="s">
        <v>1</v>
      </c>
      <c r="T4" s="35" t="s">
        <v>2</v>
      </c>
      <c r="U4" s="35" t="s">
        <v>3</v>
      </c>
      <c r="V4" s="13"/>
      <c r="W4" s="32" t="s">
        <v>26</v>
      </c>
      <c r="X4" s="107" t="s">
        <v>53</v>
      </c>
      <c r="Y4" s="176"/>
      <c r="Z4" s="35" t="s">
        <v>32</v>
      </c>
      <c r="AA4" s="108" t="s">
        <v>47</v>
      </c>
      <c r="AB4" s="178" t="s">
        <v>43</v>
      </c>
      <c r="AC4" s="180"/>
      <c r="AD4" s="4"/>
      <c r="AE4" s="10" t="s">
        <v>26</v>
      </c>
      <c r="AF4" s="35" t="s">
        <v>35</v>
      </c>
      <c r="AG4" s="35" t="s">
        <v>36</v>
      </c>
      <c r="AH4" s="35" t="s">
        <v>37</v>
      </c>
      <c r="AI4" s="35" t="s">
        <v>97</v>
      </c>
      <c r="AJ4" s="35" t="s">
        <v>98</v>
      </c>
      <c r="AK4" s="4"/>
      <c r="AL4" s="10" t="s">
        <v>26</v>
      </c>
      <c r="AM4" s="107" t="s">
        <v>53</v>
      </c>
      <c r="AN4" s="176"/>
      <c r="AO4" s="10" t="s">
        <v>28</v>
      </c>
      <c r="AP4" s="10" t="s">
        <v>47</v>
      </c>
      <c r="AQ4" s="181" t="s">
        <v>43</v>
      </c>
      <c r="AR4" s="182"/>
      <c r="AS4" s="4"/>
      <c r="AT4" s="35" t="s">
        <v>26</v>
      </c>
      <c r="AU4" s="107" t="s">
        <v>53</v>
      </c>
      <c r="AV4" s="36"/>
      <c r="AW4" s="108" t="s">
        <v>26</v>
      </c>
      <c r="AX4" s="108" t="s">
        <v>50</v>
      </c>
      <c r="AY4" s="50"/>
    </row>
    <row r="5" spans="1:51">
      <c r="A5" s="258"/>
      <c r="B5" s="35" t="s">
        <v>2</v>
      </c>
      <c r="C5" s="37">
        <f>1/D4</f>
        <v>0.33333333333333331</v>
      </c>
      <c r="D5" s="2">
        <v>1</v>
      </c>
      <c r="E5" s="37">
        <v>1</v>
      </c>
      <c r="F5" s="170"/>
      <c r="G5" s="35" t="s">
        <v>2</v>
      </c>
      <c r="H5" s="37">
        <f>C5/C7</f>
        <v>0.2</v>
      </c>
      <c r="I5" s="38">
        <f>D5/D7</f>
        <v>0.2</v>
      </c>
      <c r="J5" s="37">
        <f>E5/E7</f>
        <v>0.2</v>
      </c>
      <c r="K5" s="37">
        <f>SUM(H5:J5)</f>
        <v>0.60000000000000009</v>
      </c>
      <c r="L5" s="2">
        <f>K5/C9</f>
        <v>0.20000000000000004</v>
      </c>
      <c r="M5" s="24"/>
      <c r="N5" s="94"/>
      <c r="O5" s="58" t="s">
        <v>18</v>
      </c>
      <c r="P5" s="56" t="s">
        <v>77</v>
      </c>
      <c r="Q5" s="18"/>
      <c r="R5" s="11" t="s">
        <v>17</v>
      </c>
      <c r="S5" s="9">
        <v>1</v>
      </c>
      <c r="T5" s="9">
        <v>-0.5</v>
      </c>
      <c r="U5" s="9">
        <v>0</v>
      </c>
      <c r="V5" s="3"/>
      <c r="W5" s="11" t="s">
        <v>17</v>
      </c>
      <c r="X5" s="1">
        <f>(S5*L4)+(T5*L5)+(U5*L6)</f>
        <v>0.50000000000000011</v>
      </c>
      <c r="Y5" s="176"/>
      <c r="Z5" s="15" t="s">
        <v>34</v>
      </c>
      <c r="AA5" s="15">
        <v>1</v>
      </c>
      <c r="AB5" s="15">
        <f>1/(1+AA5)</f>
        <v>0.5</v>
      </c>
      <c r="AC5" s="15"/>
      <c r="AD5" s="4"/>
      <c r="AE5" s="11" t="s">
        <v>17</v>
      </c>
      <c r="AF5" s="28">
        <v>1</v>
      </c>
      <c r="AG5" s="28">
        <v>0</v>
      </c>
      <c r="AH5" s="28">
        <v>0</v>
      </c>
      <c r="AI5" s="28">
        <v>-1</v>
      </c>
      <c r="AJ5" s="28">
        <v>0</v>
      </c>
      <c r="AK5" s="4"/>
      <c r="AL5" s="11" t="s">
        <v>17</v>
      </c>
      <c r="AM5" s="1">
        <f>(AF5*AC6)+(AG5*AC7)+(AC8*AH5)+(AI5*AC10)+(AC11*AJ5)</f>
        <v>0.16666666666666669</v>
      </c>
      <c r="AN5" s="176"/>
      <c r="AO5" s="15" t="s">
        <v>29</v>
      </c>
      <c r="AP5" s="15">
        <v>1</v>
      </c>
      <c r="AQ5" s="15">
        <f>1/(1+AP5)</f>
        <v>0.5</v>
      </c>
      <c r="AR5" s="15"/>
      <c r="AS5" s="4"/>
      <c r="AT5" s="11" t="s">
        <v>17</v>
      </c>
      <c r="AU5" s="1">
        <f>AR6</f>
        <v>0.5</v>
      </c>
      <c r="AV5" s="36"/>
      <c r="AW5" s="40" t="s">
        <v>63</v>
      </c>
      <c r="AX5" s="40">
        <v>0</v>
      </c>
      <c r="AY5" s="50"/>
    </row>
    <row r="6" spans="1:51" ht="30">
      <c r="A6" s="258"/>
      <c r="B6" s="35" t="s">
        <v>3</v>
      </c>
      <c r="C6" s="37">
        <f>1/E4</f>
        <v>0.33333333333333331</v>
      </c>
      <c r="D6" s="37">
        <f>1/E5</f>
        <v>1</v>
      </c>
      <c r="E6" s="2">
        <v>1</v>
      </c>
      <c r="F6" s="170"/>
      <c r="G6" s="35" t="s">
        <v>3</v>
      </c>
      <c r="H6" s="37">
        <f>C6/C7</f>
        <v>0.2</v>
      </c>
      <c r="I6" s="37">
        <f>D6/D7</f>
        <v>0.2</v>
      </c>
      <c r="J6" s="38">
        <f>E6/E7</f>
        <v>0.2</v>
      </c>
      <c r="K6" s="37">
        <f>SUM(H6:J6)</f>
        <v>0.60000000000000009</v>
      </c>
      <c r="L6" s="2">
        <f>K6/C9</f>
        <v>0.20000000000000004</v>
      </c>
      <c r="M6" s="24"/>
      <c r="N6" s="94"/>
      <c r="O6" s="58" t="s">
        <v>20</v>
      </c>
      <c r="P6" s="56" t="s">
        <v>80</v>
      </c>
      <c r="Q6" s="18"/>
      <c r="R6" s="11" t="s">
        <v>18</v>
      </c>
      <c r="S6" s="9">
        <v>-0.5</v>
      </c>
      <c r="T6" s="9">
        <v>1</v>
      </c>
      <c r="U6" s="9">
        <v>0</v>
      </c>
      <c r="V6" s="19"/>
      <c r="W6" s="11" t="s">
        <v>18</v>
      </c>
      <c r="X6" s="1">
        <f>(S6*L4)+(T6*L5)+(U6*L6)</f>
        <v>-0.1</v>
      </c>
      <c r="Y6" s="176"/>
      <c r="Z6" s="16" t="s">
        <v>35</v>
      </c>
      <c r="AA6" s="16" t="s">
        <v>44</v>
      </c>
      <c r="AB6" s="16">
        <v>1</v>
      </c>
      <c r="AC6" s="16">
        <f>AB6*AB5</f>
        <v>0.5</v>
      </c>
      <c r="AD6" s="4"/>
      <c r="AE6" s="11" t="s">
        <v>18</v>
      </c>
      <c r="AF6" s="28">
        <v>-1</v>
      </c>
      <c r="AG6" s="28">
        <v>0</v>
      </c>
      <c r="AH6" s="28">
        <v>0</v>
      </c>
      <c r="AI6" s="28">
        <v>1</v>
      </c>
      <c r="AJ6" s="28">
        <v>0</v>
      </c>
      <c r="AK6" s="4"/>
      <c r="AL6" s="11" t="s">
        <v>18</v>
      </c>
      <c r="AM6" s="1">
        <f>(AF6*AC6)+(AG6*AC7)+(AC8*AH6)+(AI6*AC10)+(AC11*AJ6)</f>
        <v>-0.16666666666666669</v>
      </c>
      <c r="AN6" s="176"/>
      <c r="AO6" s="16" t="s">
        <v>45</v>
      </c>
      <c r="AP6" s="16" t="s">
        <v>44</v>
      </c>
      <c r="AQ6" s="16">
        <v>1</v>
      </c>
      <c r="AR6" s="16">
        <f>AQ6*AQ5</f>
        <v>0.5</v>
      </c>
      <c r="AS6" s="4"/>
      <c r="AT6" s="11" t="s">
        <v>18</v>
      </c>
      <c r="AU6" s="1">
        <f>AR7</f>
        <v>0.5</v>
      </c>
      <c r="AV6" s="36"/>
      <c r="AW6" s="40" t="s">
        <v>16</v>
      </c>
      <c r="AX6" s="41">
        <v>0</v>
      </c>
      <c r="AY6" s="50"/>
    </row>
    <row r="7" spans="1:51">
      <c r="A7" s="258"/>
      <c r="B7" s="107" t="s">
        <v>4</v>
      </c>
      <c r="C7" s="39">
        <f>SUM(C4:C6)</f>
        <v>1.6666666666666665</v>
      </c>
      <c r="D7" s="39">
        <f>SUM(D4:D6)</f>
        <v>5</v>
      </c>
      <c r="E7" s="39">
        <f>SUM(E4:E6)</f>
        <v>5</v>
      </c>
      <c r="F7" s="170"/>
      <c r="G7" s="107" t="s">
        <v>4</v>
      </c>
      <c r="H7" s="39">
        <f>SUM(H4:H6)</f>
        <v>1</v>
      </c>
      <c r="I7" s="39">
        <f>SUM(I4:I6)</f>
        <v>1</v>
      </c>
      <c r="J7" s="39">
        <f>SUM(J4:J6)</f>
        <v>1</v>
      </c>
      <c r="K7" s="39">
        <f>SUM(K4:K6)</f>
        <v>3.0000000000000004</v>
      </c>
      <c r="L7" s="39">
        <f>SUM(L4:L6)</f>
        <v>1.0000000000000002</v>
      </c>
      <c r="M7" s="25"/>
      <c r="N7" s="94"/>
      <c r="O7" s="58" t="s">
        <v>21</v>
      </c>
      <c r="P7" s="56" t="s">
        <v>81</v>
      </c>
      <c r="Q7" s="18"/>
      <c r="R7" s="11" t="s">
        <v>20</v>
      </c>
      <c r="S7" s="9">
        <v>0</v>
      </c>
      <c r="T7" s="9">
        <v>0.5</v>
      </c>
      <c r="U7" s="9">
        <v>0</v>
      </c>
      <c r="V7" s="19"/>
      <c r="W7" s="11" t="s">
        <v>20</v>
      </c>
      <c r="X7" s="1">
        <f>(S7*L4)+(T7*L5)+(U7*L6)</f>
        <v>0.10000000000000002</v>
      </c>
      <c r="Y7" s="176"/>
      <c r="Z7" s="16" t="s">
        <v>36</v>
      </c>
      <c r="AA7" s="16" t="s">
        <v>44</v>
      </c>
      <c r="AB7" s="16">
        <v>1</v>
      </c>
      <c r="AC7" s="16">
        <f>AB7*AB5</f>
        <v>0.5</v>
      </c>
      <c r="AD7" s="4"/>
      <c r="AE7" s="11" t="s">
        <v>20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4"/>
      <c r="AL7" s="11" t="s">
        <v>20</v>
      </c>
      <c r="AM7" s="1">
        <f>(AF7*AC6)+(AG7*AC7)+(AH7*AC8)+(AI7*AC10)+(AJ7*AC11)</f>
        <v>0</v>
      </c>
      <c r="AN7" s="176"/>
      <c r="AO7" s="16" t="s">
        <v>58</v>
      </c>
      <c r="AP7" s="16" t="s">
        <v>44</v>
      </c>
      <c r="AQ7" s="16">
        <v>1</v>
      </c>
      <c r="AR7" s="16">
        <f>AQ7*AQ5</f>
        <v>0.5</v>
      </c>
      <c r="AS7" s="4"/>
      <c r="AT7" s="11" t="s">
        <v>20</v>
      </c>
      <c r="AU7" s="1">
        <f>AR9</f>
        <v>0.33333333333333331</v>
      </c>
      <c r="AV7" s="36"/>
      <c r="AW7" s="42" t="s">
        <v>17</v>
      </c>
      <c r="AX7" s="42">
        <f>X5+AM5+AU5</f>
        <v>1.1666666666666667</v>
      </c>
      <c r="AY7" s="50"/>
    </row>
    <row r="8" spans="1:51" ht="45">
      <c r="A8" s="258"/>
      <c r="B8" s="54"/>
      <c r="C8" s="54"/>
      <c r="D8" s="54"/>
      <c r="E8" s="54"/>
      <c r="F8" s="54"/>
      <c r="G8" s="54"/>
      <c r="H8" s="54"/>
      <c r="I8" s="54"/>
      <c r="J8" s="54"/>
      <c r="M8" s="47"/>
      <c r="N8" s="94"/>
      <c r="O8" s="58" t="s">
        <v>23</v>
      </c>
      <c r="P8" s="56" t="s">
        <v>83</v>
      </c>
      <c r="Q8" s="4"/>
      <c r="R8" s="11" t="s">
        <v>21</v>
      </c>
      <c r="S8" s="9">
        <v>0</v>
      </c>
      <c r="T8" s="9">
        <v>-0.5</v>
      </c>
      <c r="U8" s="9">
        <v>0</v>
      </c>
      <c r="V8" s="19"/>
      <c r="W8" s="11" t="s">
        <v>21</v>
      </c>
      <c r="X8" s="1">
        <f>(S8*L4)+(T8*L5)+(U8*L6)</f>
        <v>-0.10000000000000002</v>
      </c>
      <c r="Y8" s="176"/>
      <c r="Z8" s="16" t="s">
        <v>37</v>
      </c>
      <c r="AA8" s="16" t="s">
        <v>44</v>
      </c>
      <c r="AB8" s="16">
        <v>1</v>
      </c>
      <c r="AC8" s="16">
        <f>AB8*AB5</f>
        <v>0.5</v>
      </c>
      <c r="AD8" s="4"/>
      <c r="AE8" s="11" t="s">
        <v>21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4"/>
      <c r="AL8" s="11" t="s">
        <v>21</v>
      </c>
      <c r="AM8" s="1">
        <f>(AF8*AC6)+(AG8*AC7)+(AH8*AC8)+(AI8*AC10)+(AJ8*AC11)</f>
        <v>0</v>
      </c>
      <c r="AN8" s="176"/>
      <c r="AO8" s="15" t="s">
        <v>30</v>
      </c>
      <c r="AP8" s="15">
        <v>2</v>
      </c>
      <c r="AQ8" s="15">
        <f>1/(1+AP8)</f>
        <v>0.33333333333333331</v>
      </c>
      <c r="AR8" s="15"/>
      <c r="AS8" s="4"/>
      <c r="AT8" s="11" t="s">
        <v>21</v>
      </c>
      <c r="AU8" s="1">
        <f>AR10</f>
        <v>0.33333333333333331</v>
      </c>
      <c r="AV8" s="36"/>
      <c r="AW8" s="42" t="s">
        <v>18</v>
      </c>
      <c r="AX8" s="42">
        <f>X6+AM6++AU6</f>
        <v>0.23333333333333328</v>
      </c>
      <c r="AY8" s="50"/>
    </row>
    <row r="9" spans="1:51" ht="30">
      <c r="A9" s="258"/>
      <c r="B9" s="108" t="s">
        <v>6</v>
      </c>
      <c r="C9" s="35">
        <v>3</v>
      </c>
      <c r="D9" s="4"/>
      <c r="E9" s="4"/>
      <c r="F9" s="4"/>
      <c r="G9" s="4"/>
      <c r="H9" s="4"/>
      <c r="I9" s="4"/>
      <c r="J9" s="4"/>
      <c r="M9" s="4"/>
      <c r="N9" s="94"/>
      <c r="O9" s="58" t="s">
        <v>24</v>
      </c>
      <c r="P9" s="56" t="s">
        <v>84</v>
      </c>
      <c r="Q9" s="4"/>
      <c r="R9" s="11" t="s">
        <v>23</v>
      </c>
      <c r="S9" s="9">
        <v>1</v>
      </c>
      <c r="T9" s="9">
        <v>0</v>
      </c>
      <c r="U9" s="9">
        <v>-0.5</v>
      </c>
      <c r="V9" s="19"/>
      <c r="W9" s="11" t="s">
        <v>23</v>
      </c>
      <c r="X9" s="1">
        <f>(S9*L4)+(T9*L5)+(U9*L6)</f>
        <v>0.50000000000000011</v>
      </c>
      <c r="Y9" s="176"/>
      <c r="Z9" s="31" t="s">
        <v>96</v>
      </c>
      <c r="AA9" s="31">
        <v>2</v>
      </c>
      <c r="AB9" s="31">
        <f>1/(1+AA9)</f>
        <v>0.33333333333333331</v>
      </c>
      <c r="AC9" s="31"/>
      <c r="AD9" s="4"/>
      <c r="AE9" s="11" t="s">
        <v>23</v>
      </c>
      <c r="AF9" s="28">
        <v>1</v>
      </c>
      <c r="AG9" s="28">
        <v>0</v>
      </c>
      <c r="AH9" s="28">
        <v>0</v>
      </c>
      <c r="AI9" s="28">
        <v>-1</v>
      </c>
      <c r="AJ9" s="28">
        <v>0</v>
      </c>
      <c r="AK9" s="4"/>
      <c r="AL9" s="11" t="s">
        <v>23</v>
      </c>
      <c r="AM9" s="1">
        <f>(AC6*AF9)+(AG9*AC7)+(AC8*AH9)+(AI9*AC10)+(AC11*AJ9)</f>
        <v>0.16666666666666669</v>
      </c>
      <c r="AN9" s="176"/>
      <c r="AO9" s="16" t="s">
        <v>59</v>
      </c>
      <c r="AP9" s="16" t="s">
        <v>44</v>
      </c>
      <c r="AQ9" s="16">
        <v>1</v>
      </c>
      <c r="AR9" s="16">
        <f>AQ9*AQ8</f>
        <v>0.33333333333333331</v>
      </c>
      <c r="AS9" s="4"/>
      <c r="AT9" s="11" t="s">
        <v>23</v>
      </c>
      <c r="AU9" s="1">
        <f>AR12</f>
        <v>0.25</v>
      </c>
      <c r="AV9" s="36"/>
      <c r="AW9" s="41" t="s">
        <v>19</v>
      </c>
      <c r="AX9" s="41">
        <v>0</v>
      </c>
      <c r="AY9" s="50"/>
    </row>
    <row r="10" spans="1:51">
      <c r="A10" s="258"/>
      <c r="B10" s="53"/>
      <c r="C10" s="53"/>
      <c r="D10" s="53"/>
      <c r="E10" s="53"/>
      <c r="F10" s="53"/>
      <c r="G10" s="53"/>
      <c r="H10" s="53"/>
      <c r="I10" s="53"/>
      <c r="J10" s="53"/>
      <c r="M10" s="26"/>
      <c r="N10" s="94"/>
      <c r="O10" s="4"/>
      <c r="P10" s="4"/>
      <c r="Q10" s="4"/>
      <c r="R10" s="11" t="s">
        <v>24</v>
      </c>
      <c r="S10" s="9">
        <v>-0.5</v>
      </c>
      <c r="T10" s="9">
        <v>0</v>
      </c>
      <c r="U10" s="9">
        <v>1</v>
      </c>
      <c r="V10" s="19"/>
      <c r="W10" s="11" t="s">
        <v>24</v>
      </c>
      <c r="X10" s="1">
        <f>(S10*L4)+(T10*67)+(U10*L6)</f>
        <v>-0.1</v>
      </c>
      <c r="Y10" s="176"/>
      <c r="Z10" s="16" t="s">
        <v>97</v>
      </c>
      <c r="AA10" s="16" t="s">
        <v>44</v>
      </c>
      <c r="AB10" s="16">
        <v>1</v>
      </c>
      <c r="AC10" s="16">
        <f>AB10*AB9</f>
        <v>0.33333333333333331</v>
      </c>
      <c r="AD10" s="4"/>
      <c r="AE10" s="11" t="s">
        <v>24</v>
      </c>
      <c r="AF10" s="28">
        <v>-1</v>
      </c>
      <c r="AG10" s="28">
        <v>0</v>
      </c>
      <c r="AH10" s="28">
        <v>0</v>
      </c>
      <c r="AI10" s="28">
        <v>1</v>
      </c>
      <c r="AJ10" s="28">
        <v>0</v>
      </c>
      <c r="AK10" s="4"/>
      <c r="AL10" s="11" t="s">
        <v>24</v>
      </c>
      <c r="AM10" s="1">
        <f>(AC6*AF10)+(AC7*AG10)+(AC8*AH10)+(AI10*AC10)+(AC11*AJ10)</f>
        <v>-0.16666666666666669</v>
      </c>
      <c r="AN10" s="176"/>
      <c r="AO10" s="16" t="s">
        <v>60</v>
      </c>
      <c r="AP10" s="16" t="s">
        <v>44</v>
      </c>
      <c r="AQ10" s="16">
        <v>1</v>
      </c>
      <c r="AR10" s="16">
        <f>AQ10*AQ8</f>
        <v>0.33333333333333331</v>
      </c>
      <c r="AS10" s="4"/>
      <c r="AT10" s="11" t="s">
        <v>24</v>
      </c>
      <c r="AU10" s="1">
        <f>AR13</f>
        <v>0.25</v>
      </c>
      <c r="AV10" s="36"/>
      <c r="AW10" s="42" t="s">
        <v>20</v>
      </c>
      <c r="AX10" s="42">
        <f>X7+AM7+AU7</f>
        <v>0.43333333333333335</v>
      </c>
      <c r="AY10" s="50"/>
    </row>
    <row r="11" spans="1:51">
      <c r="A11" s="258"/>
      <c r="B11" s="183" t="s">
        <v>14</v>
      </c>
      <c r="C11" s="183"/>
      <c r="D11" s="4"/>
      <c r="E11" s="35" t="s">
        <v>38</v>
      </c>
      <c r="F11" s="35" t="s">
        <v>39</v>
      </c>
      <c r="G11" s="35" t="s">
        <v>40</v>
      </c>
      <c r="H11" s="10" t="s">
        <v>41</v>
      </c>
      <c r="I11" s="10" t="s">
        <v>42</v>
      </c>
      <c r="J11" s="4"/>
      <c r="M11" s="4"/>
      <c r="N11" s="94"/>
      <c r="O11" s="156" t="s">
        <v>112</v>
      </c>
      <c r="P11" s="157"/>
      <c r="Q11" s="4"/>
      <c r="R11" s="33"/>
      <c r="S11" s="25"/>
      <c r="T11" s="25"/>
      <c r="U11" s="25"/>
      <c r="V11" s="30"/>
      <c r="W11" s="29"/>
      <c r="X11" s="29"/>
      <c r="Y11" s="176"/>
      <c r="Z11" s="16" t="s">
        <v>98</v>
      </c>
      <c r="AA11" s="16" t="s">
        <v>44</v>
      </c>
      <c r="AB11" s="16">
        <v>1</v>
      </c>
      <c r="AC11" s="16">
        <f>AB11*AB9</f>
        <v>0.33333333333333331</v>
      </c>
      <c r="AD11" s="4"/>
      <c r="AE11" s="29"/>
      <c r="AF11" s="25"/>
      <c r="AG11" s="25"/>
      <c r="AH11" s="25"/>
      <c r="AI11" s="25"/>
      <c r="AJ11" s="25"/>
      <c r="AK11" s="4"/>
      <c r="AL11" s="29"/>
      <c r="AM11" s="29"/>
      <c r="AN11" s="176"/>
      <c r="AO11" s="15" t="s">
        <v>31</v>
      </c>
      <c r="AP11" s="15">
        <v>3</v>
      </c>
      <c r="AQ11" s="15">
        <f>1/(1+AP11)</f>
        <v>0.25</v>
      </c>
      <c r="AR11" s="15"/>
      <c r="AS11" s="4"/>
      <c r="AT11" s="29"/>
      <c r="AU11" s="29"/>
      <c r="AV11" s="46"/>
      <c r="AW11" s="42" t="s">
        <v>21</v>
      </c>
      <c r="AX11" s="42">
        <f>X8+AM8+AU8</f>
        <v>0.23333333333333328</v>
      </c>
      <c r="AY11" s="50"/>
    </row>
    <row r="12" spans="1:51" ht="30">
      <c r="A12" s="258"/>
      <c r="B12" s="108" t="s">
        <v>7</v>
      </c>
      <c r="C12" s="76">
        <f>SUM(L4*C7,L5*D7,L6*E7)</f>
        <v>3</v>
      </c>
      <c r="D12" s="4"/>
      <c r="E12" s="35">
        <v>1</v>
      </c>
      <c r="F12" s="35">
        <v>3</v>
      </c>
      <c r="G12" s="35">
        <v>5</v>
      </c>
      <c r="H12" s="35">
        <v>7</v>
      </c>
      <c r="I12" s="35">
        <v>9</v>
      </c>
      <c r="J12" s="4"/>
      <c r="M12" s="4"/>
      <c r="N12" s="94"/>
      <c r="O12" s="57" t="s">
        <v>99</v>
      </c>
      <c r="P12" s="56" t="s">
        <v>102</v>
      </c>
      <c r="Q12" s="4"/>
      <c r="R12" s="33"/>
      <c r="S12" s="25"/>
      <c r="T12" s="25"/>
      <c r="U12" s="25"/>
      <c r="V12" s="30"/>
      <c r="W12" s="29"/>
      <c r="X12" s="29"/>
      <c r="Y12" s="176"/>
      <c r="Z12" s="30"/>
      <c r="AA12" s="30"/>
      <c r="AB12" s="30"/>
      <c r="AC12" s="30"/>
      <c r="AD12" s="4"/>
      <c r="AE12" s="29"/>
      <c r="AF12" s="25"/>
      <c r="AG12" s="25"/>
      <c r="AH12" s="25"/>
      <c r="AI12" s="25"/>
      <c r="AJ12" s="25"/>
      <c r="AK12" s="4"/>
      <c r="AL12" s="156" t="s">
        <v>115</v>
      </c>
      <c r="AM12" s="157"/>
      <c r="AN12" s="176"/>
      <c r="AO12" s="16" t="s">
        <v>61</v>
      </c>
      <c r="AP12" s="16" t="s">
        <v>44</v>
      </c>
      <c r="AQ12" s="16">
        <v>1</v>
      </c>
      <c r="AR12" s="16">
        <f>AQ12*AQ11</f>
        <v>0.25</v>
      </c>
      <c r="AS12" s="4"/>
      <c r="AT12" s="29"/>
      <c r="AU12" s="29"/>
      <c r="AV12" s="46"/>
      <c r="AW12" s="41" t="s">
        <v>22</v>
      </c>
      <c r="AX12" s="41">
        <v>0</v>
      </c>
      <c r="AY12" s="50"/>
    </row>
    <row r="13" spans="1:51" ht="30">
      <c r="A13" s="258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26"/>
      <c r="N13" s="94"/>
      <c r="O13" s="57" t="s">
        <v>100</v>
      </c>
      <c r="P13" s="56" t="s">
        <v>103</v>
      </c>
      <c r="Q13" s="4"/>
      <c r="R13" s="4"/>
      <c r="S13" s="18"/>
      <c r="T13" s="18"/>
      <c r="U13" s="18"/>
      <c r="V13" s="19"/>
      <c r="W13" s="4"/>
      <c r="X13" s="4"/>
      <c r="Y13" s="176"/>
      <c r="Z13" s="30"/>
      <c r="AA13" s="30"/>
      <c r="AB13" s="30"/>
      <c r="AC13" s="30"/>
      <c r="AD13" s="4"/>
      <c r="AE13" s="29"/>
      <c r="AF13" s="25"/>
      <c r="AG13" s="25"/>
      <c r="AH13" s="25"/>
      <c r="AI13" s="25"/>
      <c r="AJ13" s="25"/>
      <c r="AK13" s="4"/>
      <c r="AL13" s="58" t="s">
        <v>34</v>
      </c>
      <c r="AM13" s="56" t="s">
        <v>87</v>
      </c>
      <c r="AN13" s="176"/>
      <c r="AO13" s="16" t="s">
        <v>62</v>
      </c>
      <c r="AP13" s="16" t="s">
        <v>44</v>
      </c>
      <c r="AQ13" s="16">
        <v>1</v>
      </c>
      <c r="AR13" s="16">
        <f>AQ13*AQ11</f>
        <v>0.25</v>
      </c>
      <c r="AS13" s="4"/>
      <c r="AT13" s="29"/>
      <c r="AU13" s="29"/>
      <c r="AV13" s="46"/>
      <c r="AW13" s="42" t="s">
        <v>23</v>
      </c>
      <c r="AX13" s="42">
        <f>X9+AM9+AU9</f>
        <v>0.91666666666666674</v>
      </c>
      <c r="AY13" s="50"/>
    </row>
    <row r="14" spans="1:51" ht="30">
      <c r="A14" s="258"/>
      <c r="B14" s="185" t="s">
        <v>11</v>
      </c>
      <c r="C14" s="186"/>
      <c r="D14" s="6" t="s">
        <v>12</v>
      </c>
      <c r="E14" s="6">
        <v>1</v>
      </c>
      <c r="F14" s="6">
        <v>2</v>
      </c>
      <c r="G14" s="6">
        <v>3</v>
      </c>
      <c r="H14" s="6">
        <v>4</v>
      </c>
      <c r="I14" s="6">
        <v>5</v>
      </c>
      <c r="J14" s="6">
        <v>6</v>
      </c>
      <c r="K14" s="6">
        <v>7</v>
      </c>
      <c r="L14" s="6">
        <v>9</v>
      </c>
      <c r="M14" s="6">
        <v>10</v>
      </c>
      <c r="N14" s="94"/>
      <c r="O14" s="57" t="s">
        <v>101</v>
      </c>
      <c r="P14" s="56" t="s">
        <v>104</v>
      </c>
      <c r="Q14" s="4"/>
      <c r="R14" s="4"/>
      <c r="S14" s="18"/>
      <c r="T14" s="18"/>
      <c r="U14" s="18"/>
      <c r="V14" s="4"/>
      <c r="W14" s="4"/>
      <c r="X14" s="4"/>
      <c r="Y14" s="176"/>
      <c r="AB14" s="30"/>
      <c r="AC14" s="30"/>
      <c r="AD14" s="4"/>
      <c r="AE14" s="29"/>
      <c r="AF14" s="25"/>
      <c r="AG14" s="25"/>
      <c r="AH14" s="25"/>
      <c r="AI14" s="25"/>
      <c r="AJ14" s="25"/>
      <c r="AK14" s="4"/>
      <c r="AL14" s="109" t="s">
        <v>35</v>
      </c>
      <c r="AM14" s="84" t="s">
        <v>88</v>
      </c>
      <c r="AN14" s="176"/>
      <c r="AO14" s="19"/>
      <c r="AP14" s="19"/>
      <c r="AQ14" s="19"/>
      <c r="AR14" s="19"/>
      <c r="AS14" s="4"/>
      <c r="AT14" s="29"/>
      <c r="AU14" s="29"/>
      <c r="AV14" s="46"/>
      <c r="AW14" s="42" t="s">
        <v>24</v>
      </c>
      <c r="AX14" s="42">
        <f>X10+AM10+AU10</f>
        <v>-1.6666666666666718E-2</v>
      </c>
      <c r="AY14" s="50"/>
    </row>
    <row r="15" spans="1:51">
      <c r="A15" s="258"/>
      <c r="B15" s="187"/>
      <c r="C15" s="188"/>
      <c r="D15" s="6" t="s">
        <v>13</v>
      </c>
      <c r="E15" s="35">
        <v>0</v>
      </c>
      <c r="F15" s="35">
        <v>0</v>
      </c>
      <c r="G15" s="35">
        <v>0.57999999999999996</v>
      </c>
      <c r="H15" s="35">
        <v>0.9</v>
      </c>
      <c r="I15" s="35">
        <v>1.1200000000000001</v>
      </c>
      <c r="J15" s="35">
        <v>1.24</v>
      </c>
      <c r="K15" s="35">
        <v>1.32</v>
      </c>
      <c r="L15" s="35">
        <v>1.46</v>
      </c>
      <c r="M15" s="35">
        <v>1.49</v>
      </c>
      <c r="N15" s="94"/>
      <c r="Q15" s="4"/>
      <c r="R15" s="4"/>
      <c r="S15" s="18"/>
      <c r="T15" s="18"/>
      <c r="U15" s="18"/>
      <c r="V15" s="4"/>
      <c r="W15" s="4"/>
      <c r="X15" s="4"/>
      <c r="Y15" s="176"/>
      <c r="AB15" s="30"/>
      <c r="AC15" s="30"/>
      <c r="AD15" s="4"/>
      <c r="AE15" s="29"/>
      <c r="AF15" s="25"/>
      <c r="AG15" s="25"/>
      <c r="AH15" s="25"/>
      <c r="AI15" s="25"/>
      <c r="AJ15" s="25"/>
      <c r="AK15" s="4"/>
      <c r="AL15" s="109" t="s">
        <v>36</v>
      </c>
      <c r="AM15" s="84" t="s">
        <v>89</v>
      </c>
      <c r="AN15" s="176"/>
      <c r="AO15" s="30"/>
      <c r="AP15" s="30"/>
      <c r="AQ15" s="30"/>
      <c r="AR15" s="30"/>
      <c r="AS15" s="4"/>
      <c r="AT15" s="29"/>
      <c r="AU15" s="29"/>
      <c r="AV15" s="46"/>
      <c r="AW15" s="41" t="s">
        <v>25</v>
      </c>
      <c r="AX15" s="41">
        <v>0</v>
      </c>
      <c r="AY15" s="50"/>
    </row>
    <row r="16" spans="1:51">
      <c r="A16" s="258"/>
      <c r="B16" s="189" t="s">
        <v>9</v>
      </c>
      <c r="C16" s="190"/>
      <c r="D16" s="7">
        <v>0.57999999999999996</v>
      </c>
      <c r="E16" s="191"/>
      <c r="F16" s="192"/>
      <c r="G16" s="192"/>
      <c r="H16" s="192"/>
      <c r="I16" s="192"/>
      <c r="J16" s="192"/>
      <c r="K16" s="48"/>
      <c r="L16" s="48"/>
      <c r="M16" s="48"/>
      <c r="N16" s="94"/>
      <c r="Q16" s="4"/>
      <c r="R16" s="4"/>
      <c r="S16" s="18"/>
      <c r="T16" s="18"/>
      <c r="U16" s="18"/>
      <c r="V16" s="4"/>
      <c r="W16" s="4"/>
      <c r="X16" s="4"/>
      <c r="Y16" s="17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109" t="s">
        <v>37</v>
      </c>
      <c r="AM16" s="84" t="s">
        <v>90</v>
      </c>
      <c r="AN16" s="176"/>
      <c r="AO16" s="156" t="s">
        <v>113</v>
      </c>
      <c r="AP16" s="157"/>
      <c r="AQ16" s="4"/>
      <c r="AR16" s="4"/>
      <c r="AS16" s="4"/>
      <c r="AT16" s="4"/>
      <c r="AU16" s="4"/>
      <c r="AV16" s="46"/>
      <c r="AW16" s="4"/>
      <c r="AX16" s="4"/>
      <c r="AY16" s="50"/>
    </row>
    <row r="17" spans="1:51" ht="30">
      <c r="A17" s="258"/>
      <c r="B17" s="52"/>
      <c r="C17" s="52"/>
      <c r="D17" s="52"/>
      <c r="E17" s="52"/>
      <c r="H17" s="52"/>
      <c r="I17" s="52"/>
      <c r="J17" s="52"/>
      <c r="K17" s="52"/>
      <c r="L17" s="52"/>
      <c r="M17" s="47"/>
      <c r="N17" s="94"/>
      <c r="Q17" s="4"/>
      <c r="R17" s="4"/>
      <c r="S17" s="18"/>
      <c r="T17" s="18"/>
      <c r="U17" s="18"/>
      <c r="V17" s="4"/>
      <c r="W17" s="4"/>
      <c r="X17" s="4"/>
      <c r="Y17" s="176"/>
      <c r="Z17" s="4"/>
      <c r="AC17" s="4"/>
      <c r="AD17" s="4"/>
      <c r="AE17" s="4"/>
      <c r="AF17" s="4"/>
      <c r="AG17" s="4"/>
      <c r="AH17" s="4"/>
      <c r="AI17" s="4"/>
      <c r="AJ17" s="4"/>
      <c r="AK17" s="4"/>
      <c r="AL17" s="58" t="s">
        <v>96</v>
      </c>
      <c r="AM17" s="56" t="s">
        <v>91</v>
      </c>
      <c r="AN17" s="176"/>
      <c r="AO17" s="44" t="s">
        <v>29</v>
      </c>
      <c r="AP17" s="44" t="s">
        <v>76</v>
      </c>
      <c r="AQ17" s="4"/>
      <c r="AR17" s="4"/>
      <c r="AS17" s="4"/>
      <c r="AT17" s="4"/>
      <c r="AU17" s="4"/>
      <c r="AV17" s="46"/>
      <c r="AW17" s="4"/>
      <c r="AX17" s="4"/>
      <c r="AY17" s="50"/>
    </row>
    <row r="18" spans="1:51" ht="30">
      <c r="A18" s="258"/>
      <c r="B18" s="161" t="s">
        <v>15</v>
      </c>
      <c r="C18" s="161"/>
      <c r="D18" s="161"/>
      <c r="E18" s="4"/>
      <c r="H18" s="4"/>
      <c r="I18" s="4"/>
      <c r="J18" s="4"/>
      <c r="K18" s="4"/>
      <c r="L18" s="4"/>
      <c r="M18" s="4"/>
      <c r="N18" s="94"/>
      <c r="Q18" s="4"/>
      <c r="R18" s="4"/>
      <c r="S18" s="18"/>
      <c r="T18" s="18"/>
      <c r="U18" s="18"/>
      <c r="V18" s="4"/>
      <c r="W18" s="4"/>
      <c r="X18" s="4"/>
      <c r="Y18" s="176"/>
      <c r="Z18" s="227" t="s">
        <v>182</v>
      </c>
      <c r="AA18" s="228"/>
      <c r="AC18" s="4"/>
      <c r="AD18" s="4"/>
      <c r="AE18" s="4"/>
      <c r="AF18" s="4"/>
      <c r="AG18" s="4"/>
      <c r="AH18" s="4"/>
      <c r="AI18" s="4"/>
      <c r="AJ18" s="4"/>
      <c r="AK18" s="4"/>
      <c r="AL18" s="109" t="s">
        <v>97</v>
      </c>
      <c r="AM18" s="84" t="s">
        <v>92</v>
      </c>
      <c r="AN18" s="176"/>
      <c r="AO18" s="44" t="s">
        <v>30</v>
      </c>
      <c r="AP18" s="44" t="s">
        <v>79</v>
      </c>
      <c r="AQ18" s="4"/>
      <c r="AR18" s="4"/>
      <c r="AS18" s="4"/>
      <c r="AT18" s="4"/>
      <c r="AU18" s="4"/>
      <c r="AV18" s="46"/>
      <c r="AW18" s="4"/>
      <c r="AX18" s="4"/>
      <c r="AY18" s="50"/>
    </row>
    <row r="19" spans="1:51" ht="30">
      <c r="A19" s="258"/>
      <c r="B19" s="5" t="s">
        <v>10</v>
      </c>
      <c r="C19" s="8">
        <f>(C12-3)/3</f>
        <v>0</v>
      </c>
      <c r="D19" s="77">
        <f>C19*100</f>
        <v>0</v>
      </c>
      <c r="E19" s="4"/>
      <c r="H19" s="4"/>
      <c r="I19" s="4"/>
      <c r="J19" s="4"/>
      <c r="K19" s="4"/>
      <c r="L19" s="4"/>
      <c r="M19" s="4"/>
      <c r="N19" s="94"/>
      <c r="Q19" s="4"/>
      <c r="R19" s="4"/>
      <c r="S19" s="18"/>
      <c r="T19" s="18"/>
      <c r="U19" s="18"/>
      <c r="V19" s="4"/>
      <c r="W19" s="4"/>
      <c r="X19" s="4"/>
      <c r="Y19" s="176"/>
      <c r="Z19" s="225" t="s">
        <v>224</v>
      </c>
      <c r="AA19" s="226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109" t="s">
        <v>98</v>
      </c>
      <c r="AM19" s="84" t="s">
        <v>93</v>
      </c>
      <c r="AN19" s="176"/>
      <c r="AO19" s="44" t="s">
        <v>31</v>
      </c>
      <c r="AP19" s="44" t="s">
        <v>82</v>
      </c>
      <c r="AQ19" s="4"/>
      <c r="AR19" s="4"/>
      <c r="AS19" s="4"/>
      <c r="AT19" s="4"/>
      <c r="AU19" s="4"/>
      <c r="AV19" s="46"/>
      <c r="AW19" s="4"/>
      <c r="AX19" s="4"/>
      <c r="AY19" s="50"/>
    </row>
    <row r="20" spans="1:51">
      <c r="A20" s="259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06"/>
      <c r="N20" s="49"/>
      <c r="O20" s="106"/>
      <c r="P20" s="106"/>
      <c r="Q20" s="106"/>
      <c r="R20" s="106"/>
      <c r="S20" s="79"/>
      <c r="T20" s="79"/>
      <c r="U20" s="79"/>
      <c r="V20" s="106"/>
      <c r="W20" s="106"/>
      <c r="X20" s="106"/>
      <c r="Y20" s="177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51"/>
    </row>
    <row r="22" spans="1:51" ht="20">
      <c r="A22" s="257"/>
      <c r="B22" s="168" t="s">
        <v>140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9"/>
    </row>
    <row r="23" spans="1:51" ht="20">
      <c r="A23" s="258"/>
      <c r="B23" s="35" t="s">
        <v>0</v>
      </c>
      <c r="C23" s="35" t="s">
        <v>1</v>
      </c>
      <c r="D23" s="35" t="s">
        <v>2</v>
      </c>
      <c r="E23" s="35" t="s">
        <v>3</v>
      </c>
      <c r="F23" s="170" t="s">
        <v>8</v>
      </c>
      <c r="G23" s="35" t="s">
        <v>0</v>
      </c>
      <c r="H23" s="35" t="s">
        <v>1</v>
      </c>
      <c r="I23" s="35" t="s">
        <v>2</v>
      </c>
      <c r="J23" s="35" t="s">
        <v>3</v>
      </c>
      <c r="K23" s="35" t="s">
        <v>4</v>
      </c>
      <c r="L23" s="10" t="s">
        <v>5</v>
      </c>
      <c r="M23" s="23"/>
      <c r="N23" s="94"/>
      <c r="O23" s="156" t="s">
        <v>114</v>
      </c>
      <c r="P23" s="157"/>
      <c r="Q23" s="3"/>
      <c r="R23" s="171" t="s">
        <v>46</v>
      </c>
      <c r="S23" s="172"/>
      <c r="T23" s="172"/>
      <c r="U23" s="173"/>
      <c r="V23" s="3"/>
      <c r="W23" s="174" t="s">
        <v>52</v>
      </c>
      <c r="X23" s="175"/>
      <c r="Y23" s="176"/>
      <c r="Z23" s="178" t="s">
        <v>48</v>
      </c>
      <c r="AA23" s="179"/>
      <c r="AB23" s="179"/>
      <c r="AC23" s="180"/>
      <c r="AD23" s="3"/>
      <c r="AE23" s="178" t="s">
        <v>54</v>
      </c>
      <c r="AF23" s="179"/>
      <c r="AG23" s="179"/>
      <c r="AH23" s="179"/>
      <c r="AI23" s="179"/>
      <c r="AJ23" s="180"/>
      <c r="AK23" s="3"/>
      <c r="AL23" s="174" t="s">
        <v>55</v>
      </c>
      <c r="AM23" s="175"/>
      <c r="AN23" s="176"/>
      <c r="AO23" s="178" t="s">
        <v>49</v>
      </c>
      <c r="AP23" s="179"/>
      <c r="AQ23" s="179"/>
      <c r="AR23" s="180"/>
      <c r="AS23" s="4"/>
      <c r="AT23" s="174" t="s">
        <v>51</v>
      </c>
      <c r="AU23" s="175"/>
      <c r="AV23" s="36"/>
      <c r="AW23" s="174" t="s">
        <v>27</v>
      </c>
      <c r="AX23" s="175"/>
      <c r="AY23" s="50"/>
    </row>
    <row r="24" spans="1:51" ht="30">
      <c r="A24" s="258"/>
      <c r="B24" s="35" t="s">
        <v>1</v>
      </c>
      <c r="C24" s="2">
        <v>1</v>
      </c>
      <c r="D24" s="37">
        <v>3</v>
      </c>
      <c r="E24" s="37">
        <v>3</v>
      </c>
      <c r="F24" s="170"/>
      <c r="G24" s="35" t="s">
        <v>1</v>
      </c>
      <c r="H24" s="38">
        <f>C24/C27</f>
        <v>0.60000000000000009</v>
      </c>
      <c r="I24" s="37">
        <f>D24/D27</f>
        <v>0.6</v>
      </c>
      <c r="J24" s="37">
        <f>E24/E27</f>
        <v>0.6</v>
      </c>
      <c r="K24" s="37">
        <f>SUM(H24:J24)</f>
        <v>1.8000000000000003</v>
      </c>
      <c r="L24" s="2">
        <f>K24/C29</f>
        <v>0.60000000000000009</v>
      </c>
      <c r="M24" s="24"/>
      <c r="N24" s="94"/>
      <c r="O24" s="58" t="s">
        <v>17</v>
      </c>
      <c r="P24" s="56" t="s">
        <v>78</v>
      </c>
      <c r="Q24" s="18"/>
      <c r="R24" s="17" t="s">
        <v>26</v>
      </c>
      <c r="S24" s="35" t="s">
        <v>1</v>
      </c>
      <c r="T24" s="35" t="s">
        <v>2</v>
      </c>
      <c r="U24" s="35" t="s">
        <v>3</v>
      </c>
      <c r="V24" s="13"/>
      <c r="W24" s="32" t="s">
        <v>26</v>
      </c>
      <c r="X24" s="107" t="s">
        <v>53</v>
      </c>
      <c r="Y24" s="176"/>
      <c r="Z24" s="35" t="s">
        <v>32</v>
      </c>
      <c r="AA24" s="108" t="s">
        <v>47</v>
      </c>
      <c r="AB24" s="178" t="s">
        <v>43</v>
      </c>
      <c r="AC24" s="180"/>
      <c r="AD24" s="4"/>
      <c r="AE24" s="10" t="s">
        <v>26</v>
      </c>
      <c r="AF24" s="35" t="s">
        <v>35</v>
      </c>
      <c r="AG24" s="35" t="s">
        <v>36</v>
      </c>
      <c r="AH24" s="35" t="s">
        <v>37</v>
      </c>
      <c r="AI24" s="35" t="s">
        <v>97</v>
      </c>
      <c r="AJ24" s="35" t="s">
        <v>98</v>
      </c>
      <c r="AK24" s="4"/>
      <c r="AL24" s="10" t="s">
        <v>26</v>
      </c>
      <c r="AM24" s="107" t="s">
        <v>53</v>
      </c>
      <c r="AN24" s="176"/>
      <c r="AO24" s="10" t="s">
        <v>28</v>
      </c>
      <c r="AP24" s="10" t="s">
        <v>47</v>
      </c>
      <c r="AQ24" s="181" t="s">
        <v>43</v>
      </c>
      <c r="AR24" s="182"/>
      <c r="AS24" s="4"/>
      <c r="AT24" s="35" t="s">
        <v>26</v>
      </c>
      <c r="AU24" s="107" t="s">
        <v>53</v>
      </c>
      <c r="AV24" s="36"/>
      <c r="AW24" s="108" t="s">
        <v>26</v>
      </c>
      <c r="AX24" s="108" t="s">
        <v>50</v>
      </c>
      <c r="AY24" s="50"/>
    </row>
    <row r="25" spans="1:51">
      <c r="A25" s="258"/>
      <c r="B25" s="35" t="s">
        <v>2</v>
      </c>
      <c r="C25" s="37">
        <f>1/D24</f>
        <v>0.33333333333333331</v>
      </c>
      <c r="D25" s="2">
        <v>1</v>
      </c>
      <c r="E25" s="37">
        <v>1</v>
      </c>
      <c r="F25" s="170"/>
      <c r="G25" s="35" t="s">
        <v>2</v>
      </c>
      <c r="H25" s="37">
        <f>C25/C27</f>
        <v>0.2</v>
      </c>
      <c r="I25" s="38">
        <f>D25/D27</f>
        <v>0.2</v>
      </c>
      <c r="J25" s="37">
        <f>E25/E27</f>
        <v>0.2</v>
      </c>
      <c r="K25" s="37">
        <f>SUM(H25:J25)</f>
        <v>0.60000000000000009</v>
      </c>
      <c r="L25" s="2">
        <f>K25/C29</f>
        <v>0.20000000000000004</v>
      </c>
      <c r="M25" s="24"/>
      <c r="N25" s="94"/>
      <c r="O25" s="58" t="s">
        <v>18</v>
      </c>
      <c r="P25" s="56" t="s">
        <v>77</v>
      </c>
      <c r="Q25" s="18"/>
      <c r="R25" s="11" t="s">
        <v>17</v>
      </c>
      <c r="S25" s="9">
        <v>1</v>
      </c>
      <c r="T25" s="9">
        <v>-0.5</v>
      </c>
      <c r="U25" s="9">
        <v>0</v>
      </c>
      <c r="V25" s="3"/>
      <c r="W25" s="11" t="s">
        <v>17</v>
      </c>
      <c r="X25" s="1">
        <f>(S25*L24)+(T25*L25)+(U25*L26)</f>
        <v>0.50000000000000011</v>
      </c>
      <c r="Y25" s="176"/>
      <c r="Z25" s="15" t="s">
        <v>34</v>
      </c>
      <c r="AA25" s="15">
        <v>1</v>
      </c>
      <c r="AB25" s="15">
        <f>1/(1+AA25)</f>
        <v>0.5</v>
      </c>
      <c r="AC25" s="15"/>
      <c r="AD25" s="4"/>
      <c r="AE25" s="11" t="s">
        <v>17</v>
      </c>
      <c r="AF25" s="28">
        <v>1</v>
      </c>
      <c r="AG25" s="28">
        <v>0</v>
      </c>
      <c r="AH25" s="28">
        <v>0</v>
      </c>
      <c r="AI25" s="28">
        <v>-1</v>
      </c>
      <c r="AJ25" s="28">
        <v>0</v>
      </c>
      <c r="AK25" s="4"/>
      <c r="AL25" s="11" t="s">
        <v>17</v>
      </c>
      <c r="AM25" s="1">
        <f>(AF25*AC26)+(AG25*AC27)+(AC28*AH25)+(AI25*AC30)+(AC31*AJ25)</f>
        <v>0.16666666666666669</v>
      </c>
      <c r="AN25" s="176"/>
      <c r="AO25" s="15" t="s">
        <v>29</v>
      </c>
      <c r="AP25" s="15">
        <v>1</v>
      </c>
      <c r="AQ25" s="15">
        <f>1/(1+AP25)</f>
        <v>0.5</v>
      </c>
      <c r="AR25" s="15"/>
      <c r="AS25" s="4"/>
      <c r="AT25" s="11" t="s">
        <v>17</v>
      </c>
      <c r="AU25" s="1">
        <f>AR26</f>
        <v>0.5</v>
      </c>
      <c r="AV25" s="36"/>
      <c r="AW25" s="40" t="s">
        <v>63</v>
      </c>
      <c r="AX25" s="40">
        <v>0</v>
      </c>
      <c r="AY25" s="50"/>
    </row>
    <row r="26" spans="1:51" ht="30">
      <c r="A26" s="258"/>
      <c r="B26" s="35" t="s">
        <v>3</v>
      </c>
      <c r="C26" s="37">
        <f>1/E24</f>
        <v>0.33333333333333331</v>
      </c>
      <c r="D26" s="37">
        <f>1/E25</f>
        <v>1</v>
      </c>
      <c r="E26" s="2">
        <v>1</v>
      </c>
      <c r="F26" s="170"/>
      <c r="G26" s="35" t="s">
        <v>3</v>
      </c>
      <c r="H26" s="37">
        <f>C26/C27</f>
        <v>0.2</v>
      </c>
      <c r="I26" s="37">
        <f>D26/D27</f>
        <v>0.2</v>
      </c>
      <c r="J26" s="38">
        <f>E26/E27</f>
        <v>0.2</v>
      </c>
      <c r="K26" s="37">
        <f>SUM(H26:J26)</f>
        <v>0.60000000000000009</v>
      </c>
      <c r="L26" s="2">
        <f>K26/C29</f>
        <v>0.20000000000000004</v>
      </c>
      <c r="M26" s="24"/>
      <c r="N26" s="94"/>
      <c r="O26" s="58" t="s">
        <v>20</v>
      </c>
      <c r="P26" s="56" t="s">
        <v>80</v>
      </c>
      <c r="Q26" s="18"/>
      <c r="R26" s="11" t="s">
        <v>18</v>
      </c>
      <c r="S26" s="9">
        <v>-0.5</v>
      </c>
      <c r="T26" s="9">
        <v>1</v>
      </c>
      <c r="U26" s="9">
        <v>0</v>
      </c>
      <c r="V26" s="19"/>
      <c r="W26" s="11" t="s">
        <v>18</v>
      </c>
      <c r="X26" s="1">
        <f>(S26*L24)+(T26*L25)+(U26*L26)</f>
        <v>-0.1</v>
      </c>
      <c r="Y26" s="176"/>
      <c r="Z26" s="16" t="s">
        <v>35</v>
      </c>
      <c r="AA26" s="16" t="s">
        <v>44</v>
      </c>
      <c r="AB26" s="16">
        <v>1</v>
      </c>
      <c r="AC26" s="16">
        <f>AB26*AB25</f>
        <v>0.5</v>
      </c>
      <c r="AD26" s="4"/>
      <c r="AE26" s="11" t="s">
        <v>18</v>
      </c>
      <c r="AF26" s="28">
        <v>-1</v>
      </c>
      <c r="AG26" s="28">
        <v>0</v>
      </c>
      <c r="AH26" s="28">
        <v>0</v>
      </c>
      <c r="AI26" s="28">
        <v>1</v>
      </c>
      <c r="AJ26" s="28">
        <v>0</v>
      </c>
      <c r="AK26" s="4"/>
      <c r="AL26" s="11" t="s">
        <v>18</v>
      </c>
      <c r="AM26" s="1">
        <f>(AF26*AC26)+(AG26*AC27)+(AC28*AH26)+(AI26*AC30)+(AC31*AJ26)</f>
        <v>-0.16666666666666669</v>
      </c>
      <c r="AN26" s="176"/>
      <c r="AO26" s="16" t="s">
        <v>45</v>
      </c>
      <c r="AP26" s="16" t="s">
        <v>44</v>
      </c>
      <c r="AQ26" s="16">
        <v>1</v>
      </c>
      <c r="AR26" s="16">
        <f>AQ26*AQ25</f>
        <v>0.5</v>
      </c>
      <c r="AS26" s="4"/>
      <c r="AT26" s="11" t="s">
        <v>18</v>
      </c>
      <c r="AU26" s="1">
        <f>AR27</f>
        <v>0.5</v>
      </c>
      <c r="AV26" s="36"/>
      <c r="AW26" s="40" t="s">
        <v>16</v>
      </c>
      <c r="AX26" s="41">
        <v>0</v>
      </c>
      <c r="AY26" s="50"/>
    </row>
    <row r="27" spans="1:51">
      <c r="A27" s="258"/>
      <c r="B27" s="107" t="s">
        <v>4</v>
      </c>
      <c r="C27" s="39">
        <f>SUM(C24:C26)</f>
        <v>1.6666666666666665</v>
      </c>
      <c r="D27" s="39">
        <f>SUM(D24:D26)</f>
        <v>5</v>
      </c>
      <c r="E27" s="39">
        <f>SUM(E24:E26)</f>
        <v>5</v>
      </c>
      <c r="F27" s="170"/>
      <c r="G27" s="107" t="s">
        <v>4</v>
      </c>
      <c r="H27" s="39">
        <f>SUM(H24:H26)</f>
        <v>1</v>
      </c>
      <c r="I27" s="39">
        <f>SUM(I24:I26)</f>
        <v>1</v>
      </c>
      <c r="J27" s="39">
        <f>SUM(J24:J26)</f>
        <v>1</v>
      </c>
      <c r="K27" s="39">
        <f>SUM(K24:K26)</f>
        <v>3.0000000000000004</v>
      </c>
      <c r="L27" s="39">
        <f>SUM(L24:L26)</f>
        <v>1.0000000000000002</v>
      </c>
      <c r="M27" s="25"/>
      <c r="N27" s="94"/>
      <c r="O27" s="58" t="s">
        <v>21</v>
      </c>
      <c r="P27" s="56" t="s">
        <v>81</v>
      </c>
      <c r="Q27" s="18"/>
      <c r="R27" s="11" t="s">
        <v>20</v>
      </c>
      <c r="S27" s="9">
        <v>0</v>
      </c>
      <c r="T27" s="9">
        <v>0.5</v>
      </c>
      <c r="U27" s="9">
        <v>0</v>
      </c>
      <c r="V27" s="19"/>
      <c r="W27" s="11" t="s">
        <v>20</v>
      </c>
      <c r="X27" s="1">
        <f>(S27*L24)+(T27*L25)+(U27*L26)</f>
        <v>0.10000000000000002</v>
      </c>
      <c r="Y27" s="176"/>
      <c r="Z27" s="16" t="s">
        <v>36</v>
      </c>
      <c r="AA27" s="16" t="s">
        <v>44</v>
      </c>
      <c r="AB27" s="16">
        <v>1</v>
      </c>
      <c r="AC27" s="16">
        <f>AB27*AB25</f>
        <v>0.5</v>
      </c>
      <c r="AD27" s="4"/>
      <c r="AE27" s="11" t="s">
        <v>20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4"/>
      <c r="AL27" s="11" t="s">
        <v>20</v>
      </c>
      <c r="AM27" s="1">
        <f>(AF27*AC26)+(AG27*AC27)+(AH27*AC28)+(AI27*AC30)+(AJ27*AC31)</f>
        <v>0</v>
      </c>
      <c r="AN27" s="176"/>
      <c r="AO27" s="16" t="s">
        <v>58</v>
      </c>
      <c r="AP27" s="16" t="s">
        <v>44</v>
      </c>
      <c r="AQ27" s="16">
        <v>1</v>
      </c>
      <c r="AR27" s="16">
        <f>AQ27*AQ25</f>
        <v>0.5</v>
      </c>
      <c r="AS27" s="4"/>
      <c r="AT27" s="11" t="s">
        <v>20</v>
      </c>
      <c r="AU27" s="1">
        <f>AR29</f>
        <v>0.25</v>
      </c>
      <c r="AV27" s="36"/>
      <c r="AW27" s="42" t="s">
        <v>17</v>
      </c>
      <c r="AX27" s="42">
        <f>X25+AM25+AU25</f>
        <v>1.1666666666666667</v>
      </c>
      <c r="AY27" s="50"/>
    </row>
    <row r="28" spans="1:51" ht="45">
      <c r="A28" s="258"/>
      <c r="B28" s="54"/>
      <c r="C28" s="54"/>
      <c r="D28" s="54"/>
      <c r="E28" s="54"/>
      <c r="F28" s="54"/>
      <c r="G28" s="54"/>
      <c r="H28" s="54"/>
      <c r="I28" s="54"/>
      <c r="J28" s="54"/>
      <c r="M28" s="47"/>
      <c r="N28" s="94"/>
      <c r="O28" s="58" t="s">
        <v>23</v>
      </c>
      <c r="P28" s="56" t="s">
        <v>83</v>
      </c>
      <c r="Q28" s="4"/>
      <c r="R28" s="11" t="s">
        <v>21</v>
      </c>
      <c r="S28" s="9">
        <v>0</v>
      </c>
      <c r="T28" s="9">
        <v>-0.5</v>
      </c>
      <c r="U28" s="9">
        <v>0</v>
      </c>
      <c r="V28" s="19"/>
      <c r="W28" s="11" t="s">
        <v>21</v>
      </c>
      <c r="X28" s="1">
        <f>(S28*L24)+(T28*L25)+(U28*L26)</f>
        <v>-0.10000000000000002</v>
      </c>
      <c r="Y28" s="176"/>
      <c r="Z28" s="16" t="s">
        <v>37</v>
      </c>
      <c r="AA28" s="16" t="s">
        <v>44</v>
      </c>
      <c r="AB28" s="16">
        <v>1</v>
      </c>
      <c r="AC28" s="16">
        <f>AB28*AB25</f>
        <v>0.5</v>
      </c>
      <c r="AD28" s="4"/>
      <c r="AE28" s="11" t="s">
        <v>21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4"/>
      <c r="AL28" s="11" t="s">
        <v>21</v>
      </c>
      <c r="AM28" s="1">
        <f>(AF28*AC26)+(AG28*AC27)+(AH28*AC28)+(AI28*AC30)+(AJ28*AC31)</f>
        <v>0</v>
      </c>
      <c r="AN28" s="176"/>
      <c r="AO28" s="15" t="s">
        <v>30</v>
      </c>
      <c r="AP28" s="15">
        <v>3</v>
      </c>
      <c r="AQ28" s="15">
        <f>1/(1+AP28)</f>
        <v>0.25</v>
      </c>
      <c r="AR28" s="15"/>
      <c r="AS28" s="4"/>
      <c r="AT28" s="11" t="s">
        <v>21</v>
      </c>
      <c r="AU28" s="1">
        <f>AR30</f>
        <v>0.25</v>
      </c>
      <c r="AV28" s="36"/>
      <c r="AW28" s="42" t="s">
        <v>18</v>
      </c>
      <c r="AX28" s="42">
        <f>X26+AM26++AU26</f>
        <v>0.23333333333333328</v>
      </c>
      <c r="AY28" s="50"/>
    </row>
    <row r="29" spans="1:51" ht="30">
      <c r="A29" s="258"/>
      <c r="B29" s="108" t="s">
        <v>6</v>
      </c>
      <c r="C29" s="35">
        <v>3</v>
      </c>
      <c r="D29" s="4"/>
      <c r="E29" s="4"/>
      <c r="F29" s="4"/>
      <c r="G29" s="4"/>
      <c r="H29" s="4"/>
      <c r="I29" s="4"/>
      <c r="J29" s="4"/>
      <c r="M29" s="4"/>
      <c r="N29" s="94"/>
      <c r="O29" s="58" t="s">
        <v>24</v>
      </c>
      <c r="P29" s="56" t="s">
        <v>84</v>
      </c>
      <c r="Q29" s="4"/>
      <c r="R29" s="11" t="s">
        <v>23</v>
      </c>
      <c r="S29" s="9">
        <v>1</v>
      </c>
      <c r="T29" s="9">
        <v>0</v>
      </c>
      <c r="U29" s="9">
        <v>-0.5</v>
      </c>
      <c r="V29" s="19"/>
      <c r="W29" s="11" t="s">
        <v>23</v>
      </c>
      <c r="X29" s="1">
        <f>(S29*L24)+(T29*L25)+(U29*L26)</f>
        <v>0.50000000000000011</v>
      </c>
      <c r="Y29" s="176"/>
      <c r="Z29" s="31" t="s">
        <v>96</v>
      </c>
      <c r="AA29" s="31">
        <v>2</v>
      </c>
      <c r="AB29" s="31">
        <f>1/(1+AA29)</f>
        <v>0.33333333333333331</v>
      </c>
      <c r="AC29" s="31"/>
      <c r="AD29" s="4"/>
      <c r="AE29" s="11" t="s">
        <v>23</v>
      </c>
      <c r="AF29" s="28">
        <v>1</v>
      </c>
      <c r="AG29" s="28">
        <v>0</v>
      </c>
      <c r="AH29" s="28">
        <v>0</v>
      </c>
      <c r="AI29" s="28">
        <v>-1</v>
      </c>
      <c r="AJ29" s="28">
        <v>0</v>
      </c>
      <c r="AK29" s="4"/>
      <c r="AL29" s="11" t="s">
        <v>23</v>
      </c>
      <c r="AM29" s="1">
        <f>(AC26*AF29)+(AG29*AC27)+(AC28*AH29)+(AI29*AC30)+(AC31*AJ29)</f>
        <v>0.16666666666666669</v>
      </c>
      <c r="AN29" s="176"/>
      <c r="AO29" s="16" t="s">
        <v>59</v>
      </c>
      <c r="AP29" s="16" t="s">
        <v>44</v>
      </c>
      <c r="AQ29" s="16">
        <v>1</v>
      </c>
      <c r="AR29" s="16">
        <f>AQ29*AQ28</f>
        <v>0.25</v>
      </c>
      <c r="AS29" s="4"/>
      <c r="AT29" s="11" t="s">
        <v>23</v>
      </c>
      <c r="AU29" s="1">
        <f>AR32</f>
        <v>0.33333333333333331</v>
      </c>
      <c r="AV29" s="36"/>
      <c r="AW29" s="41" t="s">
        <v>19</v>
      </c>
      <c r="AX29" s="41">
        <v>0</v>
      </c>
      <c r="AY29" s="50"/>
    </row>
    <row r="30" spans="1:51">
      <c r="A30" s="258"/>
      <c r="B30" s="53"/>
      <c r="C30" s="53"/>
      <c r="D30" s="53"/>
      <c r="E30" s="53"/>
      <c r="F30" s="53"/>
      <c r="G30" s="53"/>
      <c r="H30" s="53"/>
      <c r="I30" s="53"/>
      <c r="J30" s="53"/>
      <c r="M30" s="26"/>
      <c r="N30" s="94"/>
      <c r="O30" s="4"/>
      <c r="P30" s="4"/>
      <c r="Q30" s="4"/>
      <c r="R30" s="11" t="s">
        <v>24</v>
      </c>
      <c r="S30" s="9">
        <v>-0.5</v>
      </c>
      <c r="T30" s="9">
        <v>0</v>
      </c>
      <c r="U30" s="9">
        <v>1</v>
      </c>
      <c r="V30" s="19"/>
      <c r="W30" s="11" t="s">
        <v>24</v>
      </c>
      <c r="X30" s="1">
        <f>(S30*L24)+(T30*67)+(U30*L26)</f>
        <v>-0.1</v>
      </c>
      <c r="Y30" s="176"/>
      <c r="Z30" s="16" t="s">
        <v>97</v>
      </c>
      <c r="AA30" s="16" t="s">
        <v>44</v>
      </c>
      <c r="AB30" s="16">
        <v>1</v>
      </c>
      <c r="AC30" s="16">
        <f>AB30*AB29</f>
        <v>0.33333333333333331</v>
      </c>
      <c r="AD30" s="4"/>
      <c r="AE30" s="11" t="s">
        <v>24</v>
      </c>
      <c r="AF30" s="28">
        <v>-1</v>
      </c>
      <c r="AG30" s="28">
        <v>0</v>
      </c>
      <c r="AH30" s="28">
        <v>0</v>
      </c>
      <c r="AI30" s="28">
        <v>1</v>
      </c>
      <c r="AJ30" s="28">
        <v>0</v>
      </c>
      <c r="AK30" s="4"/>
      <c r="AL30" s="11" t="s">
        <v>24</v>
      </c>
      <c r="AM30" s="1">
        <f>(AC26*AF30)+(AC27*AG30)+(AC28*AH30)+(AI30*AC30)+(AC31*AJ30)</f>
        <v>-0.16666666666666669</v>
      </c>
      <c r="AN30" s="176"/>
      <c r="AO30" s="16" t="s">
        <v>60</v>
      </c>
      <c r="AP30" s="16" t="s">
        <v>44</v>
      </c>
      <c r="AQ30" s="16">
        <v>1</v>
      </c>
      <c r="AR30" s="16">
        <f>AQ30*AQ28</f>
        <v>0.25</v>
      </c>
      <c r="AS30" s="4"/>
      <c r="AT30" s="11" t="s">
        <v>24</v>
      </c>
      <c r="AU30" s="1">
        <f>AR33</f>
        <v>0.33333333333333331</v>
      </c>
      <c r="AV30" s="36"/>
      <c r="AW30" s="42" t="s">
        <v>20</v>
      </c>
      <c r="AX30" s="42">
        <f>X27+AM27+AU27</f>
        <v>0.35000000000000003</v>
      </c>
      <c r="AY30" s="50"/>
    </row>
    <row r="31" spans="1:51">
      <c r="A31" s="258"/>
      <c r="B31" s="183" t="s">
        <v>14</v>
      </c>
      <c r="C31" s="183"/>
      <c r="D31" s="4"/>
      <c r="E31" s="35" t="s">
        <v>38</v>
      </c>
      <c r="F31" s="35" t="s">
        <v>39</v>
      </c>
      <c r="G31" s="35" t="s">
        <v>40</v>
      </c>
      <c r="H31" s="10" t="s">
        <v>41</v>
      </c>
      <c r="I31" s="10" t="s">
        <v>42</v>
      </c>
      <c r="J31" s="4"/>
      <c r="M31" s="4"/>
      <c r="N31" s="94"/>
      <c r="O31" s="156" t="s">
        <v>112</v>
      </c>
      <c r="P31" s="157"/>
      <c r="Q31" s="4"/>
      <c r="R31" s="33"/>
      <c r="S31" s="25"/>
      <c r="T31" s="25"/>
      <c r="U31" s="25"/>
      <c r="V31" s="30"/>
      <c r="W31" s="29"/>
      <c r="X31" s="29"/>
      <c r="Y31" s="176"/>
      <c r="Z31" s="16" t="s">
        <v>98</v>
      </c>
      <c r="AA31" s="16" t="s">
        <v>44</v>
      </c>
      <c r="AB31" s="16">
        <v>1</v>
      </c>
      <c r="AC31" s="16">
        <f>AB31*AB29</f>
        <v>0.33333333333333331</v>
      </c>
      <c r="AD31" s="4"/>
      <c r="AE31" s="29"/>
      <c r="AF31" s="25"/>
      <c r="AG31" s="25"/>
      <c r="AH31" s="25"/>
      <c r="AI31" s="25"/>
      <c r="AJ31" s="25"/>
      <c r="AK31" s="4"/>
      <c r="AL31" s="29"/>
      <c r="AM31" s="29"/>
      <c r="AN31" s="176"/>
      <c r="AO31" s="15" t="s">
        <v>31</v>
      </c>
      <c r="AP31" s="15">
        <v>2</v>
      </c>
      <c r="AQ31" s="15">
        <f>1/(1+AP31)</f>
        <v>0.33333333333333331</v>
      </c>
      <c r="AR31" s="15"/>
      <c r="AS31" s="4"/>
      <c r="AT31" s="29"/>
      <c r="AU31" s="29"/>
      <c r="AV31" s="46"/>
      <c r="AW31" s="42" t="s">
        <v>21</v>
      </c>
      <c r="AX31" s="42">
        <f>X28+AM28+AU28</f>
        <v>0.14999999999999997</v>
      </c>
      <c r="AY31" s="50"/>
    </row>
    <row r="32" spans="1:51" ht="30">
      <c r="A32" s="258"/>
      <c r="B32" s="108" t="s">
        <v>7</v>
      </c>
      <c r="C32" s="76">
        <f>SUM(L24*C27,L25*D27,L26*E27)</f>
        <v>3</v>
      </c>
      <c r="D32" s="4"/>
      <c r="E32" s="35">
        <v>1</v>
      </c>
      <c r="F32" s="35">
        <v>3</v>
      </c>
      <c r="G32" s="35">
        <v>5</v>
      </c>
      <c r="H32" s="35">
        <v>7</v>
      </c>
      <c r="I32" s="35">
        <v>9</v>
      </c>
      <c r="J32" s="4"/>
      <c r="M32" s="4"/>
      <c r="N32" s="94"/>
      <c r="O32" s="57" t="s">
        <v>99</v>
      </c>
      <c r="P32" s="56" t="s">
        <v>102</v>
      </c>
      <c r="Q32" s="4"/>
      <c r="R32" s="33"/>
      <c r="S32" s="25"/>
      <c r="T32" s="25"/>
      <c r="U32" s="25"/>
      <c r="V32" s="30"/>
      <c r="W32" s="29"/>
      <c r="X32" s="29"/>
      <c r="Y32" s="176"/>
      <c r="Z32" s="30"/>
      <c r="AA32" s="30"/>
      <c r="AB32" s="30"/>
      <c r="AC32" s="30"/>
      <c r="AD32" s="4"/>
      <c r="AE32" s="29"/>
      <c r="AF32" s="25"/>
      <c r="AG32" s="25"/>
      <c r="AH32" s="25"/>
      <c r="AI32" s="25"/>
      <c r="AJ32" s="25"/>
      <c r="AK32" s="4"/>
      <c r="AL32" s="156" t="s">
        <v>115</v>
      </c>
      <c r="AM32" s="157"/>
      <c r="AN32" s="176"/>
      <c r="AO32" s="16" t="s">
        <v>61</v>
      </c>
      <c r="AP32" s="16" t="s">
        <v>44</v>
      </c>
      <c r="AQ32" s="16">
        <v>1</v>
      </c>
      <c r="AR32" s="16">
        <f>AQ32*AQ31</f>
        <v>0.33333333333333331</v>
      </c>
      <c r="AS32" s="4"/>
      <c r="AT32" s="29"/>
      <c r="AU32" s="29"/>
      <c r="AV32" s="46"/>
      <c r="AW32" s="41" t="s">
        <v>22</v>
      </c>
      <c r="AX32" s="41">
        <v>0</v>
      </c>
      <c r="AY32" s="50"/>
    </row>
    <row r="33" spans="1:51" ht="30">
      <c r="A33" s="258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26"/>
      <c r="N33" s="94"/>
      <c r="O33" s="57" t="s">
        <v>100</v>
      </c>
      <c r="P33" s="56" t="s">
        <v>103</v>
      </c>
      <c r="Q33" s="4"/>
      <c r="R33" s="4"/>
      <c r="S33" s="18"/>
      <c r="T33" s="18"/>
      <c r="U33" s="18"/>
      <c r="V33" s="19"/>
      <c r="W33" s="4"/>
      <c r="X33" s="4"/>
      <c r="Y33" s="176"/>
      <c r="Z33" s="30"/>
      <c r="AA33" s="30"/>
      <c r="AB33" s="30"/>
      <c r="AC33" s="30"/>
      <c r="AD33" s="4"/>
      <c r="AE33" s="29"/>
      <c r="AF33" s="25"/>
      <c r="AG33" s="25"/>
      <c r="AH33" s="25"/>
      <c r="AI33" s="25"/>
      <c r="AJ33" s="25"/>
      <c r="AK33" s="4"/>
      <c r="AL33" s="58" t="s">
        <v>34</v>
      </c>
      <c r="AM33" s="56" t="s">
        <v>87</v>
      </c>
      <c r="AN33" s="176"/>
      <c r="AO33" s="16" t="s">
        <v>62</v>
      </c>
      <c r="AP33" s="16" t="s">
        <v>44</v>
      </c>
      <c r="AQ33" s="16">
        <v>1</v>
      </c>
      <c r="AR33" s="16">
        <f>AQ33*AQ31</f>
        <v>0.33333333333333331</v>
      </c>
      <c r="AS33" s="4"/>
      <c r="AT33" s="29"/>
      <c r="AU33" s="29"/>
      <c r="AV33" s="46"/>
      <c r="AW33" s="42" t="s">
        <v>23</v>
      </c>
      <c r="AX33" s="42">
        <f>X29+AM29+AU29</f>
        <v>1</v>
      </c>
      <c r="AY33" s="50"/>
    </row>
    <row r="34" spans="1:51" ht="30">
      <c r="A34" s="258"/>
      <c r="B34" s="185" t="s">
        <v>11</v>
      </c>
      <c r="C34" s="186"/>
      <c r="D34" s="6" t="s">
        <v>12</v>
      </c>
      <c r="E34" s="6">
        <v>1</v>
      </c>
      <c r="F34" s="6">
        <v>2</v>
      </c>
      <c r="G34" s="6">
        <v>3</v>
      </c>
      <c r="H34" s="6">
        <v>4</v>
      </c>
      <c r="I34" s="6">
        <v>5</v>
      </c>
      <c r="J34" s="6">
        <v>6</v>
      </c>
      <c r="K34" s="6">
        <v>7</v>
      </c>
      <c r="L34" s="6">
        <v>9</v>
      </c>
      <c r="M34" s="6">
        <v>10</v>
      </c>
      <c r="N34" s="94"/>
      <c r="O34" s="57" t="s">
        <v>101</v>
      </c>
      <c r="P34" s="56" t="s">
        <v>104</v>
      </c>
      <c r="Q34" s="4"/>
      <c r="R34" s="4"/>
      <c r="S34" s="18"/>
      <c r="T34" s="18"/>
      <c r="U34" s="18"/>
      <c r="V34" s="4"/>
      <c r="W34" s="4"/>
      <c r="X34" s="4"/>
      <c r="Y34" s="176"/>
      <c r="AB34" s="30"/>
      <c r="AC34" s="30"/>
      <c r="AD34" s="4"/>
      <c r="AE34" s="29"/>
      <c r="AF34" s="25"/>
      <c r="AG34" s="25"/>
      <c r="AH34" s="25"/>
      <c r="AI34" s="25"/>
      <c r="AJ34" s="25"/>
      <c r="AK34" s="4"/>
      <c r="AL34" s="109" t="s">
        <v>35</v>
      </c>
      <c r="AM34" s="84" t="s">
        <v>88</v>
      </c>
      <c r="AN34" s="176"/>
      <c r="AO34" s="19"/>
      <c r="AP34" s="19"/>
      <c r="AQ34" s="19"/>
      <c r="AR34" s="19"/>
      <c r="AS34" s="4"/>
      <c r="AT34" s="29"/>
      <c r="AU34" s="29"/>
      <c r="AV34" s="46"/>
      <c r="AW34" s="42" t="s">
        <v>24</v>
      </c>
      <c r="AX34" s="42">
        <f>X30+AM30+AU30</f>
        <v>6.6666666666666596E-2</v>
      </c>
      <c r="AY34" s="50"/>
    </row>
    <row r="35" spans="1:51">
      <c r="A35" s="258"/>
      <c r="B35" s="187"/>
      <c r="C35" s="188"/>
      <c r="D35" s="6" t="s">
        <v>13</v>
      </c>
      <c r="E35" s="35">
        <v>0</v>
      </c>
      <c r="F35" s="35">
        <v>0</v>
      </c>
      <c r="G35" s="35">
        <v>0.57999999999999996</v>
      </c>
      <c r="H35" s="35">
        <v>0.9</v>
      </c>
      <c r="I35" s="35">
        <v>1.1200000000000001</v>
      </c>
      <c r="J35" s="35">
        <v>1.24</v>
      </c>
      <c r="K35" s="35">
        <v>1.32</v>
      </c>
      <c r="L35" s="35">
        <v>1.46</v>
      </c>
      <c r="M35" s="35">
        <v>1.49</v>
      </c>
      <c r="N35" s="94"/>
      <c r="Q35" s="4"/>
      <c r="R35" s="4"/>
      <c r="S35" s="18"/>
      <c r="T35" s="18"/>
      <c r="U35" s="18"/>
      <c r="V35" s="4"/>
      <c r="W35" s="4"/>
      <c r="X35" s="4"/>
      <c r="Y35" s="176"/>
      <c r="AB35" s="30"/>
      <c r="AC35" s="30"/>
      <c r="AD35" s="4"/>
      <c r="AE35" s="29"/>
      <c r="AF35" s="25"/>
      <c r="AG35" s="25"/>
      <c r="AH35" s="25"/>
      <c r="AI35" s="25"/>
      <c r="AJ35" s="25"/>
      <c r="AK35" s="4"/>
      <c r="AL35" s="109" t="s">
        <v>36</v>
      </c>
      <c r="AM35" s="84" t="s">
        <v>89</v>
      </c>
      <c r="AN35" s="176"/>
      <c r="AO35" s="30"/>
      <c r="AP35" s="30"/>
      <c r="AQ35" s="30"/>
      <c r="AR35" s="30"/>
      <c r="AS35" s="4"/>
      <c r="AT35" s="29"/>
      <c r="AU35" s="29"/>
      <c r="AV35" s="46"/>
      <c r="AW35" s="41" t="s">
        <v>25</v>
      </c>
      <c r="AX35" s="41">
        <v>0</v>
      </c>
      <c r="AY35" s="50"/>
    </row>
    <row r="36" spans="1:51">
      <c r="A36" s="258"/>
      <c r="B36" s="189" t="s">
        <v>9</v>
      </c>
      <c r="C36" s="190"/>
      <c r="D36" s="7">
        <v>0.57999999999999996</v>
      </c>
      <c r="E36" s="191"/>
      <c r="F36" s="192"/>
      <c r="G36" s="192"/>
      <c r="H36" s="192"/>
      <c r="I36" s="192"/>
      <c r="J36" s="192"/>
      <c r="K36" s="48"/>
      <c r="L36" s="48"/>
      <c r="M36" s="48"/>
      <c r="N36" s="94"/>
      <c r="Q36" s="4"/>
      <c r="R36" s="4"/>
      <c r="S36" s="18"/>
      <c r="T36" s="18"/>
      <c r="U36" s="18"/>
      <c r="V36" s="4"/>
      <c r="W36" s="4"/>
      <c r="X36" s="4"/>
      <c r="Y36" s="176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109" t="s">
        <v>37</v>
      </c>
      <c r="AM36" s="84" t="s">
        <v>90</v>
      </c>
      <c r="AN36" s="176"/>
      <c r="AO36" s="156" t="s">
        <v>113</v>
      </c>
      <c r="AP36" s="157"/>
      <c r="AQ36" s="4"/>
      <c r="AR36" s="4"/>
      <c r="AS36" s="4"/>
      <c r="AT36" s="4"/>
      <c r="AU36" s="4"/>
      <c r="AV36" s="46"/>
      <c r="AW36" s="4"/>
      <c r="AX36" s="4"/>
      <c r="AY36" s="50"/>
    </row>
    <row r="37" spans="1:51" ht="30">
      <c r="A37" s="258"/>
      <c r="B37" s="52"/>
      <c r="C37" s="52"/>
      <c r="D37" s="52"/>
      <c r="E37" s="52"/>
      <c r="H37" s="52"/>
      <c r="I37" s="52"/>
      <c r="J37" s="52"/>
      <c r="K37" s="52"/>
      <c r="L37" s="52"/>
      <c r="M37" s="47"/>
      <c r="N37" s="94"/>
      <c r="Q37" s="4"/>
      <c r="R37" s="4"/>
      <c r="S37" s="18"/>
      <c r="T37" s="18"/>
      <c r="U37" s="18"/>
      <c r="V37" s="4"/>
      <c r="W37" s="4"/>
      <c r="X37" s="4"/>
      <c r="Y37" s="176"/>
      <c r="Z37" s="4"/>
      <c r="AC37" s="4"/>
      <c r="AD37" s="4"/>
      <c r="AE37" s="4"/>
      <c r="AF37" s="4"/>
      <c r="AG37" s="4"/>
      <c r="AH37" s="4"/>
      <c r="AI37" s="4"/>
      <c r="AJ37" s="4"/>
      <c r="AK37" s="4"/>
      <c r="AL37" s="58" t="s">
        <v>96</v>
      </c>
      <c r="AM37" s="56" t="s">
        <v>91</v>
      </c>
      <c r="AN37" s="176"/>
      <c r="AO37" s="44" t="s">
        <v>29</v>
      </c>
      <c r="AP37" s="44" t="s">
        <v>76</v>
      </c>
      <c r="AQ37" s="4"/>
      <c r="AR37" s="4"/>
      <c r="AS37" s="4"/>
      <c r="AT37" s="4"/>
      <c r="AU37" s="4"/>
      <c r="AV37" s="46"/>
      <c r="AW37" s="4"/>
      <c r="AX37" s="4"/>
      <c r="AY37" s="50"/>
    </row>
    <row r="38" spans="1:51" ht="30">
      <c r="A38" s="258"/>
      <c r="B38" s="161" t="s">
        <v>15</v>
      </c>
      <c r="C38" s="161"/>
      <c r="D38" s="161"/>
      <c r="E38" s="4"/>
      <c r="H38" s="4"/>
      <c r="I38" s="4"/>
      <c r="J38" s="4"/>
      <c r="K38" s="4"/>
      <c r="L38" s="4"/>
      <c r="M38" s="4"/>
      <c r="N38" s="94"/>
      <c r="Q38" s="4"/>
      <c r="R38" s="4"/>
      <c r="S38" s="18"/>
      <c r="T38" s="18"/>
      <c r="U38" s="18"/>
      <c r="V38" s="4"/>
      <c r="W38" s="4"/>
      <c r="X38" s="4"/>
      <c r="Y38" s="176"/>
      <c r="Z38" s="227" t="s">
        <v>182</v>
      </c>
      <c r="AA38" s="228"/>
      <c r="AC38" s="4"/>
      <c r="AD38" s="4"/>
      <c r="AE38" s="4"/>
      <c r="AF38" s="4"/>
      <c r="AG38" s="4"/>
      <c r="AH38" s="4"/>
      <c r="AI38" s="4"/>
      <c r="AJ38" s="4"/>
      <c r="AK38" s="4"/>
      <c r="AL38" s="109" t="s">
        <v>97</v>
      </c>
      <c r="AM38" s="84" t="s">
        <v>92</v>
      </c>
      <c r="AN38" s="176"/>
      <c r="AO38" s="44" t="s">
        <v>30</v>
      </c>
      <c r="AP38" s="44" t="s">
        <v>79</v>
      </c>
      <c r="AQ38" s="4"/>
      <c r="AR38" s="4"/>
      <c r="AS38" s="4"/>
      <c r="AT38" s="4"/>
      <c r="AU38" s="4"/>
      <c r="AV38" s="46"/>
      <c r="AW38" s="4"/>
      <c r="AX38" s="4"/>
      <c r="AY38" s="50"/>
    </row>
    <row r="39" spans="1:51" ht="30">
      <c r="A39" s="258"/>
      <c r="B39" s="5" t="s">
        <v>10</v>
      </c>
      <c r="C39" s="8">
        <f>(C32-3)/3</f>
        <v>0</v>
      </c>
      <c r="D39" s="77">
        <f>C39*100</f>
        <v>0</v>
      </c>
      <c r="E39" s="4"/>
      <c r="H39" s="4"/>
      <c r="I39" s="4"/>
      <c r="J39" s="4"/>
      <c r="K39" s="4"/>
      <c r="L39" s="4"/>
      <c r="M39" s="4"/>
      <c r="N39" s="94"/>
      <c r="Q39" s="4"/>
      <c r="R39" s="4"/>
      <c r="S39" s="18"/>
      <c r="T39" s="18"/>
      <c r="U39" s="18"/>
      <c r="V39" s="4"/>
      <c r="W39" s="4"/>
      <c r="X39" s="4"/>
      <c r="Y39" s="176"/>
      <c r="Z39" s="225" t="s">
        <v>224</v>
      </c>
      <c r="AA39" s="226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109" t="s">
        <v>98</v>
      </c>
      <c r="AM39" s="84" t="s">
        <v>93</v>
      </c>
      <c r="AN39" s="176"/>
      <c r="AO39" s="44" t="s">
        <v>31</v>
      </c>
      <c r="AP39" s="44" t="s">
        <v>82</v>
      </c>
      <c r="AQ39" s="4"/>
      <c r="AR39" s="4"/>
      <c r="AS39" s="4"/>
      <c r="AT39" s="4"/>
      <c r="AU39" s="4"/>
      <c r="AV39" s="46"/>
      <c r="AW39" s="4"/>
      <c r="AX39" s="4"/>
      <c r="AY39" s="50"/>
    </row>
    <row r="40" spans="1:51">
      <c r="A40" s="259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06"/>
      <c r="N40" s="49"/>
      <c r="O40" s="106"/>
      <c r="P40" s="106"/>
      <c r="Q40" s="106"/>
      <c r="R40" s="106"/>
      <c r="S40" s="79"/>
      <c r="T40" s="79"/>
      <c r="U40" s="79"/>
      <c r="V40" s="106"/>
      <c r="W40" s="106"/>
      <c r="X40" s="106"/>
      <c r="Y40" s="177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51"/>
    </row>
    <row r="42" spans="1:51" ht="20">
      <c r="A42" s="257"/>
      <c r="B42" s="168" t="s">
        <v>160</v>
      </c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9"/>
    </row>
    <row r="43" spans="1:51" ht="20">
      <c r="A43" s="258"/>
      <c r="B43" s="35" t="s">
        <v>0</v>
      </c>
      <c r="C43" s="35" t="s">
        <v>1</v>
      </c>
      <c r="D43" s="35" t="s">
        <v>2</v>
      </c>
      <c r="E43" s="35" t="s">
        <v>3</v>
      </c>
      <c r="F43" s="170" t="s">
        <v>8</v>
      </c>
      <c r="G43" s="35" t="s">
        <v>0</v>
      </c>
      <c r="H43" s="35" t="s">
        <v>1</v>
      </c>
      <c r="I43" s="35" t="s">
        <v>2</v>
      </c>
      <c r="J43" s="35" t="s">
        <v>3</v>
      </c>
      <c r="K43" s="35" t="s">
        <v>4</v>
      </c>
      <c r="L43" s="10" t="s">
        <v>5</v>
      </c>
      <c r="M43" s="23"/>
      <c r="N43" s="94"/>
      <c r="O43" s="156" t="s">
        <v>114</v>
      </c>
      <c r="P43" s="157"/>
      <c r="Q43" s="3"/>
      <c r="R43" s="171" t="s">
        <v>46</v>
      </c>
      <c r="S43" s="172"/>
      <c r="T43" s="172"/>
      <c r="U43" s="173"/>
      <c r="V43" s="3"/>
      <c r="W43" s="174" t="s">
        <v>52</v>
      </c>
      <c r="X43" s="175"/>
      <c r="Y43" s="176"/>
      <c r="Z43" s="178" t="s">
        <v>48</v>
      </c>
      <c r="AA43" s="179"/>
      <c r="AB43" s="179"/>
      <c r="AC43" s="180"/>
      <c r="AD43" s="3"/>
      <c r="AE43" s="178" t="s">
        <v>54</v>
      </c>
      <c r="AF43" s="179"/>
      <c r="AG43" s="179"/>
      <c r="AH43" s="179"/>
      <c r="AI43" s="179"/>
      <c r="AJ43" s="180"/>
      <c r="AK43" s="3"/>
      <c r="AL43" s="174" t="s">
        <v>55</v>
      </c>
      <c r="AM43" s="175"/>
      <c r="AN43" s="176"/>
      <c r="AO43" s="178" t="s">
        <v>49</v>
      </c>
      <c r="AP43" s="179"/>
      <c r="AQ43" s="179"/>
      <c r="AR43" s="180"/>
      <c r="AS43" s="4"/>
      <c r="AT43" s="174" t="s">
        <v>51</v>
      </c>
      <c r="AU43" s="175"/>
      <c r="AV43" s="36"/>
      <c r="AW43" s="174" t="s">
        <v>27</v>
      </c>
      <c r="AX43" s="175"/>
      <c r="AY43" s="50"/>
    </row>
    <row r="44" spans="1:51" ht="30">
      <c r="A44" s="258"/>
      <c r="B44" s="35" t="s">
        <v>1</v>
      </c>
      <c r="C44" s="2">
        <v>1</v>
      </c>
      <c r="D44" s="37">
        <v>3</v>
      </c>
      <c r="E44" s="37">
        <v>3</v>
      </c>
      <c r="F44" s="170"/>
      <c r="G44" s="35" t="s">
        <v>1</v>
      </c>
      <c r="H44" s="38">
        <f>C44/C47</f>
        <v>0.60000000000000009</v>
      </c>
      <c r="I44" s="37">
        <f>D44/D47</f>
        <v>0.6</v>
      </c>
      <c r="J44" s="37">
        <f>E44/E47</f>
        <v>0.6</v>
      </c>
      <c r="K44" s="37">
        <f>SUM(H44:J44)</f>
        <v>1.8000000000000003</v>
      </c>
      <c r="L44" s="2">
        <f>K44/C49</f>
        <v>0.60000000000000009</v>
      </c>
      <c r="M44" s="24"/>
      <c r="N44" s="94"/>
      <c r="O44" s="58" t="s">
        <v>17</v>
      </c>
      <c r="P44" s="56" t="s">
        <v>78</v>
      </c>
      <c r="Q44" s="18"/>
      <c r="R44" s="17" t="s">
        <v>26</v>
      </c>
      <c r="S44" s="35" t="s">
        <v>1</v>
      </c>
      <c r="T44" s="35" t="s">
        <v>2</v>
      </c>
      <c r="U44" s="35" t="s">
        <v>3</v>
      </c>
      <c r="V44" s="13"/>
      <c r="W44" s="32" t="s">
        <v>26</v>
      </c>
      <c r="X44" s="107" t="s">
        <v>53</v>
      </c>
      <c r="Y44" s="176"/>
      <c r="Z44" s="35" t="s">
        <v>32</v>
      </c>
      <c r="AA44" s="108" t="s">
        <v>47</v>
      </c>
      <c r="AB44" s="178" t="s">
        <v>43</v>
      </c>
      <c r="AC44" s="180"/>
      <c r="AD44" s="4"/>
      <c r="AE44" s="10" t="s">
        <v>26</v>
      </c>
      <c r="AF44" s="35" t="s">
        <v>35</v>
      </c>
      <c r="AG44" s="35" t="s">
        <v>36</v>
      </c>
      <c r="AH44" s="35" t="s">
        <v>37</v>
      </c>
      <c r="AI44" s="35" t="s">
        <v>97</v>
      </c>
      <c r="AJ44" s="35" t="s">
        <v>98</v>
      </c>
      <c r="AK44" s="4"/>
      <c r="AL44" s="10" t="s">
        <v>26</v>
      </c>
      <c r="AM44" s="107" t="s">
        <v>53</v>
      </c>
      <c r="AN44" s="176"/>
      <c r="AO44" s="10" t="s">
        <v>28</v>
      </c>
      <c r="AP44" s="10" t="s">
        <v>47</v>
      </c>
      <c r="AQ44" s="181" t="s">
        <v>43</v>
      </c>
      <c r="AR44" s="182"/>
      <c r="AS44" s="4"/>
      <c r="AT44" s="35" t="s">
        <v>26</v>
      </c>
      <c r="AU44" s="107" t="s">
        <v>53</v>
      </c>
      <c r="AV44" s="36"/>
      <c r="AW44" s="108" t="s">
        <v>26</v>
      </c>
      <c r="AX44" s="108" t="s">
        <v>50</v>
      </c>
      <c r="AY44" s="50"/>
    </row>
    <row r="45" spans="1:51">
      <c r="A45" s="258"/>
      <c r="B45" s="35" t="s">
        <v>2</v>
      </c>
      <c r="C45" s="37">
        <f>1/D44</f>
        <v>0.33333333333333331</v>
      </c>
      <c r="D45" s="2">
        <v>1</v>
      </c>
      <c r="E45" s="37">
        <v>1</v>
      </c>
      <c r="F45" s="170"/>
      <c r="G45" s="35" t="s">
        <v>2</v>
      </c>
      <c r="H45" s="37">
        <f>C45/C47</f>
        <v>0.2</v>
      </c>
      <c r="I45" s="38">
        <f>D45/D47</f>
        <v>0.2</v>
      </c>
      <c r="J45" s="37">
        <f>E45/E47</f>
        <v>0.2</v>
      </c>
      <c r="K45" s="37">
        <f>SUM(H45:J45)</f>
        <v>0.60000000000000009</v>
      </c>
      <c r="L45" s="2">
        <f>K45/C49</f>
        <v>0.20000000000000004</v>
      </c>
      <c r="M45" s="24"/>
      <c r="N45" s="94"/>
      <c r="O45" s="58" t="s">
        <v>18</v>
      </c>
      <c r="P45" s="56" t="s">
        <v>77</v>
      </c>
      <c r="Q45" s="18"/>
      <c r="R45" s="11" t="s">
        <v>17</v>
      </c>
      <c r="S45" s="9">
        <v>1</v>
      </c>
      <c r="T45" s="9">
        <v>-0.5</v>
      </c>
      <c r="U45" s="9">
        <v>0</v>
      </c>
      <c r="V45" s="3"/>
      <c r="W45" s="11" t="s">
        <v>17</v>
      </c>
      <c r="X45" s="1">
        <f>(S45*L44)+(T45*L45)+(U45*L46)</f>
        <v>0.50000000000000011</v>
      </c>
      <c r="Y45" s="176"/>
      <c r="Z45" s="15" t="s">
        <v>34</v>
      </c>
      <c r="AA45" s="15">
        <v>1</v>
      </c>
      <c r="AB45" s="15">
        <f>1/(1+AA45)</f>
        <v>0.5</v>
      </c>
      <c r="AC45" s="15"/>
      <c r="AD45" s="4"/>
      <c r="AE45" s="11" t="s">
        <v>17</v>
      </c>
      <c r="AF45" s="28">
        <v>1</v>
      </c>
      <c r="AG45" s="28">
        <v>0</v>
      </c>
      <c r="AH45" s="28">
        <v>0</v>
      </c>
      <c r="AI45" s="28">
        <v>-1</v>
      </c>
      <c r="AJ45" s="28">
        <v>0</v>
      </c>
      <c r="AK45" s="4"/>
      <c r="AL45" s="11" t="s">
        <v>17</v>
      </c>
      <c r="AM45" s="1">
        <f>(AF45*AC46)+(AG45*AC47)+(AC48*AH45)+(AI45*AC50)+(AC51*AJ45)</f>
        <v>0.16666666666666669</v>
      </c>
      <c r="AN45" s="176"/>
      <c r="AO45" s="15" t="s">
        <v>29</v>
      </c>
      <c r="AP45" s="15">
        <v>2</v>
      </c>
      <c r="AQ45" s="15">
        <f>1/(1+AP45)</f>
        <v>0.33333333333333331</v>
      </c>
      <c r="AR45" s="15"/>
      <c r="AS45" s="4"/>
      <c r="AT45" s="11" t="s">
        <v>17</v>
      </c>
      <c r="AU45" s="1">
        <f>AR46</f>
        <v>0.33333333333333331</v>
      </c>
      <c r="AV45" s="36"/>
      <c r="AW45" s="40" t="s">
        <v>63</v>
      </c>
      <c r="AX45" s="40">
        <v>0</v>
      </c>
      <c r="AY45" s="50"/>
    </row>
    <row r="46" spans="1:51" ht="30">
      <c r="A46" s="258"/>
      <c r="B46" s="35" t="s">
        <v>3</v>
      </c>
      <c r="C46" s="37">
        <f>1/E44</f>
        <v>0.33333333333333331</v>
      </c>
      <c r="D46" s="37">
        <f>1/E45</f>
        <v>1</v>
      </c>
      <c r="E46" s="2">
        <v>1</v>
      </c>
      <c r="F46" s="170"/>
      <c r="G46" s="35" t="s">
        <v>3</v>
      </c>
      <c r="H46" s="37">
        <f>C46/C47</f>
        <v>0.2</v>
      </c>
      <c r="I46" s="37">
        <f>D46/D47</f>
        <v>0.2</v>
      </c>
      <c r="J46" s="38">
        <f>E46/E47</f>
        <v>0.2</v>
      </c>
      <c r="K46" s="37">
        <f>SUM(H46:J46)</f>
        <v>0.60000000000000009</v>
      </c>
      <c r="L46" s="2">
        <f>K46/C49</f>
        <v>0.20000000000000004</v>
      </c>
      <c r="M46" s="24"/>
      <c r="N46" s="94"/>
      <c r="O46" s="58" t="s">
        <v>20</v>
      </c>
      <c r="P46" s="56" t="s">
        <v>80</v>
      </c>
      <c r="Q46" s="18"/>
      <c r="R46" s="11" t="s">
        <v>18</v>
      </c>
      <c r="S46" s="9">
        <v>-0.5</v>
      </c>
      <c r="T46" s="9">
        <v>1</v>
      </c>
      <c r="U46" s="9">
        <v>0</v>
      </c>
      <c r="V46" s="19"/>
      <c r="W46" s="11" t="s">
        <v>18</v>
      </c>
      <c r="X46" s="1">
        <f>(S46*L44)+(T46*L45)+(U46*L46)</f>
        <v>-0.1</v>
      </c>
      <c r="Y46" s="176"/>
      <c r="Z46" s="16" t="s">
        <v>35</v>
      </c>
      <c r="AA46" s="16" t="s">
        <v>44</v>
      </c>
      <c r="AB46" s="16">
        <v>1</v>
      </c>
      <c r="AC46" s="16">
        <f>AB46*AB45</f>
        <v>0.5</v>
      </c>
      <c r="AD46" s="4"/>
      <c r="AE46" s="11" t="s">
        <v>18</v>
      </c>
      <c r="AF46" s="28">
        <v>-1</v>
      </c>
      <c r="AG46" s="28">
        <v>0</v>
      </c>
      <c r="AH46" s="28">
        <v>0</v>
      </c>
      <c r="AI46" s="28">
        <v>1</v>
      </c>
      <c r="AJ46" s="28">
        <v>0</v>
      </c>
      <c r="AK46" s="4"/>
      <c r="AL46" s="11" t="s">
        <v>18</v>
      </c>
      <c r="AM46" s="1">
        <f>(AF46*AC46)+(AG46*AC47)+(AC48*AH46)+(AI46*AC50)+(AC51*AJ46)</f>
        <v>-0.16666666666666669</v>
      </c>
      <c r="AN46" s="176"/>
      <c r="AO46" s="16" t="s">
        <v>45</v>
      </c>
      <c r="AP46" s="16" t="s">
        <v>44</v>
      </c>
      <c r="AQ46" s="16">
        <v>1</v>
      </c>
      <c r="AR46" s="16">
        <f>AQ46*AQ45</f>
        <v>0.33333333333333331</v>
      </c>
      <c r="AS46" s="4"/>
      <c r="AT46" s="11" t="s">
        <v>18</v>
      </c>
      <c r="AU46" s="1">
        <f>AR47</f>
        <v>0.33333333333333331</v>
      </c>
      <c r="AV46" s="36"/>
      <c r="AW46" s="40" t="s">
        <v>16</v>
      </c>
      <c r="AX46" s="41">
        <v>0</v>
      </c>
      <c r="AY46" s="50"/>
    </row>
    <row r="47" spans="1:51">
      <c r="A47" s="258"/>
      <c r="B47" s="107" t="s">
        <v>4</v>
      </c>
      <c r="C47" s="39">
        <f>SUM(C44:C46)</f>
        <v>1.6666666666666665</v>
      </c>
      <c r="D47" s="39">
        <f>SUM(D44:D46)</f>
        <v>5</v>
      </c>
      <c r="E47" s="39">
        <f>SUM(E44:E46)</f>
        <v>5</v>
      </c>
      <c r="F47" s="170"/>
      <c r="G47" s="107" t="s">
        <v>4</v>
      </c>
      <c r="H47" s="39">
        <f>SUM(H44:H46)</f>
        <v>1</v>
      </c>
      <c r="I47" s="39">
        <f>SUM(I44:I46)</f>
        <v>1</v>
      </c>
      <c r="J47" s="39">
        <f>SUM(J44:J46)</f>
        <v>1</v>
      </c>
      <c r="K47" s="39">
        <f>SUM(K44:K46)</f>
        <v>3.0000000000000004</v>
      </c>
      <c r="L47" s="39">
        <f>SUM(L44:L46)</f>
        <v>1.0000000000000002</v>
      </c>
      <c r="M47" s="25"/>
      <c r="N47" s="94"/>
      <c r="O47" s="58" t="s">
        <v>21</v>
      </c>
      <c r="P47" s="56" t="s">
        <v>81</v>
      </c>
      <c r="Q47" s="18"/>
      <c r="R47" s="11" t="s">
        <v>20</v>
      </c>
      <c r="S47" s="9">
        <v>0</v>
      </c>
      <c r="T47" s="9">
        <v>0.5</v>
      </c>
      <c r="U47" s="9">
        <v>0</v>
      </c>
      <c r="V47" s="19"/>
      <c r="W47" s="11" t="s">
        <v>20</v>
      </c>
      <c r="X47" s="1">
        <f>(S47*L44)+(T47*L45)+(U47*L46)</f>
        <v>0.10000000000000002</v>
      </c>
      <c r="Y47" s="176"/>
      <c r="Z47" s="16" t="s">
        <v>36</v>
      </c>
      <c r="AA47" s="16" t="s">
        <v>44</v>
      </c>
      <c r="AB47" s="16">
        <v>1</v>
      </c>
      <c r="AC47" s="16">
        <f>AB47*AB45</f>
        <v>0.5</v>
      </c>
      <c r="AD47" s="4"/>
      <c r="AE47" s="11" t="s">
        <v>20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4"/>
      <c r="AL47" s="11" t="s">
        <v>20</v>
      </c>
      <c r="AM47" s="1">
        <f>(AF47*AC46)+(AG47*AC47)+(AH47*AC48)+(AI47*AC50)+(AJ47*AC51)</f>
        <v>0</v>
      </c>
      <c r="AN47" s="176"/>
      <c r="AO47" s="16" t="s">
        <v>58</v>
      </c>
      <c r="AP47" s="16" t="s">
        <v>44</v>
      </c>
      <c r="AQ47" s="16">
        <v>1</v>
      </c>
      <c r="AR47" s="16">
        <f>AQ47*AQ45</f>
        <v>0.33333333333333331</v>
      </c>
      <c r="AS47" s="4"/>
      <c r="AT47" s="11" t="s">
        <v>20</v>
      </c>
      <c r="AU47" s="1">
        <f>AR49</f>
        <v>0.25</v>
      </c>
      <c r="AV47" s="36"/>
      <c r="AW47" s="42" t="s">
        <v>17</v>
      </c>
      <c r="AX47" s="42">
        <f>X45+AM45+AU45</f>
        <v>1</v>
      </c>
      <c r="AY47" s="50"/>
    </row>
    <row r="48" spans="1:51" ht="45">
      <c r="A48" s="258"/>
      <c r="B48" s="54"/>
      <c r="C48" s="54"/>
      <c r="D48" s="54"/>
      <c r="E48" s="54"/>
      <c r="F48" s="54"/>
      <c r="G48" s="54"/>
      <c r="H48" s="54"/>
      <c r="I48" s="54"/>
      <c r="J48" s="54"/>
      <c r="M48" s="47"/>
      <c r="N48" s="94"/>
      <c r="O48" s="58" t="s">
        <v>23</v>
      </c>
      <c r="P48" s="56" t="s">
        <v>83</v>
      </c>
      <c r="Q48" s="4"/>
      <c r="R48" s="11" t="s">
        <v>21</v>
      </c>
      <c r="S48" s="9">
        <v>0</v>
      </c>
      <c r="T48" s="9">
        <v>-0.5</v>
      </c>
      <c r="U48" s="9">
        <v>0</v>
      </c>
      <c r="V48" s="19"/>
      <c r="W48" s="11" t="s">
        <v>21</v>
      </c>
      <c r="X48" s="1">
        <f>(S48*L44)+(T48*L45)+(U48*L46)</f>
        <v>-0.10000000000000002</v>
      </c>
      <c r="Y48" s="176"/>
      <c r="Z48" s="16" t="s">
        <v>37</v>
      </c>
      <c r="AA48" s="16" t="s">
        <v>44</v>
      </c>
      <c r="AB48" s="16">
        <v>1</v>
      </c>
      <c r="AC48" s="16">
        <f>AB48*AB45</f>
        <v>0.5</v>
      </c>
      <c r="AD48" s="4"/>
      <c r="AE48" s="11" t="s">
        <v>21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4"/>
      <c r="AL48" s="11" t="s">
        <v>21</v>
      </c>
      <c r="AM48" s="1">
        <f>(AF48*AC46)+(AG48*AC47)+(AH48*AC48)+(AI48*AC50)+(AJ48*AC51)</f>
        <v>0</v>
      </c>
      <c r="AN48" s="176"/>
      <c r="AO48" s="15" t="s">
        <v>30</v>
      </c>
      <c r="AP48" s="15">
        <v>3</v>
      </c>
      <c r="AQ48" s="15">
        <f>1/(1+AP48)</f>
        <v>0.25</v>
      </c>
      <c r="AR48" s="15"/>
      <c r="AS48" s="4"/>
      <c r="AT48" s="11" t="s">
        <v>21</v>
      </c>
      <c r="AU48" s="1">
        <f>AR50</f>
        <v>0.25</v>
      </c>
      <c r="AV48" s="36"/>
      <c r="AW48" s="42" t="s">
        <v>18</v>
      </c>
      <c r="AX48" s="42">
        <f>X46+AM46++AU46</f>
        <v>6.6666666666666596E-2</v>
      </c>
      <c r="AY48" s="50"/>
    </row>
    <row r="49" spans="1:51" ht="30">
      <c r="A49" s="258"/>
      <c r="B49" s="108" t="s">
        <v>6</v>
      </c>
      <c r="C49" s="35">
        <v>3</v>
      </c>
      <c r="D49" s="4"/>
      <c r="E49" s="4"/>
      <c r="F49" s="4"/>
      <c r="G49" s="4"/>
      <c r="H49" s="4"/>
      <c r="I49" s="4"/>
      <c r="J49" s="4"/>
      <c r="M49" s="4"/>
      <c r="N49" s="94"/>
      <c r="O49" s="58" t="s">
        <v>24</v>
      </c>
      <c r="P49" s="56" t="s">
        <v>84</v>
      </c>
      <c r="Q49" s="4"/>
      <c r="R49" s="11" t="s">
        <v>23</v>
      </c>
      <c r="S49" s="9">
        <v>1</v>
      </c>
      <c r="T49" s="9">
        <v>0</v>
      </c>
      <c r="U49" s="9">
        <v>-0.5</v>
      </c>
      <c r="V49" s="19"/>
      <c r="W49" s="11" t="s">
        <v>23</v>
      </c>
      <c r="X49" s="1">
        <f>(S49*L44)+(T49*L45)+(U49*L46)</f>
        <v>0.50000000000000011</v>
      </c>
      <c r="Y49" s="176"/>
      <c r="Z49" s="31" t="s">
        <v>96</v>
      </c>
      <c r="AA49" s="31">
        <v>2</v>
      </c>
      <c r="AB49" s="31">
        <f>1/(1+AA49)</f>
        <v>0.33333333333333331</v>
      </c>
      <c r="AC49" s="31"/>
      <c r="AD49" s="4"/>
      <c r="AE49" s="11" t="s">
        <v>23</v>
      </c>
      <c r="AF49" s="28">
        <v>1</v>
      </c>
      <c r="AG49" s="28">
        <v>0</v>
      </c>
      <c r="AH49" s="28">
        <v>0</v>
      </c>
      <c r="AI49" s="28">
        <v>-1</v>
      </c>
      <c r="AJ49" s="28">
        <v>0</v>
      </c>
      <c r="AK49" s="4"/>
      <c r="AL49" s="11" t="s">
        <v>23</v>
      </c>
      <c r="AM49" s="1">
        <f>(AC46*AF49)+(AG49*AC47)+(AC48*AH49)+(AI49*AC50)+(AC51*AJ49)</f>
        <v>0.16666666666666669</v>
      </c>
      <c r="AN49" s="176"/>
      <c r="AO49" s="16" t="s">
        <v>59</v>
      </c>
      <c r="AP49" s="16" t="s">
        <v>44</v>
      </c>
      <c r="AQ49" s="16">
        <v>1</v>
      </c>
      <c r="AR49" s="16">
        <f>AQ49*AQ48</f>
        <v>0.25</v>
      </c>
      <c r="AS49" s="4"/>
      <c r="AT49" s="11" t="s">
        <v>23</v>
      </c>
      <c r="AU49" s="1">
        <f>AR52</f>
        <v>0.5</v>
      </c>
      <c r="AV49" s="36"/>
      <c r="AW49" s="41" t="s">
        <v>19</v>
      </c>
      <c r="AX49" s="41">
        <v>0</v>
      </c>
      <c r="AY49" s="50"/>
    </row>
    <row r="50" spans="1:51">
      <c r="A50" s="258"/>
      <c r="B50" s="53"/>
      <c r="C50" s="53"/>
      <c r="D50" s="53"/>
      <c r="E50" s="53"/>
      <c r="F50" s="53"/>
      <c r="G50" s="53"/>
      <c r="H50" s="53"/>
      <c r="I50" s="53"/>
      <c r="J50" s="53"/>
      <c r="M50" s="26"/>
      <c r="N50" s="94"/>
      <c r="O50" s="4"/>
      <c r="P50" s="4"/>
      <c r="Q50" s="4"/>
      <c r="R50" s="11" t="s">
        <v>24</v>
      </c>
      <c r="S50" s="9">
        <v>-0.5</v>
      </c>
      <c r="T50" s="9">
        <v>0</v>
      </c>
      <c r="U50" s="9">
        <v>1</v>
      </c>
      <c r="V50" s="19"/>
      <c r="W50" s="11" t="s">
        <v>24</v>
      </c>
      <c r="X50" s="1">
        <f>(S50*L44)+(T50*67)+(U50*L46)</f>
        <v>-0.1</v>
      </c>
      <c r="Y50" s="176"/>
      <c r="Z50" s="16" t="s">
        <v>97</v>
      </c>
      <c r="AA50" s="16" t="s">
        <v>44</v>
      </c>
      <c r="AB50" s="16">
        <v>1</v>
      </c>
      <c r="AC50" s="16">
        <f>AB50*AB49</f>
        <v>0.33333333333333331</v>
      </c>
      <c r="AD50" s="4"/>
      <c r="AE50" s="11" t="s">
        <v>24</v>
      </c>
      <c r="AF50" s="28">
        <v>-1</v>
      </c>
      <c r="AG50" s="28">
        <v>0</v>
      </c>
      <c r="AH50" s="28">
        <v>0</v>
      </c>
      <c r="AI50" s="28">
        <v>1</v>
      </c>
      <c r="AJ50" s="28">
        <v>0</v>
      </c>
      <c r="AK50" s="4"/>
      <c r="AL50" s="11" t="s">
        <v>24</v>
      </c>
      <c r="AM50" s="1">
        <f>(AC46*AF50)+(AC47*AG50)+(AC48*AH50)+(AI50*AC50)+(AC51*AJ50)</f>
        <v>-0.16666666666666669</v>
      </c>
      <c r="AN50" s="176"/>
      <c r="AO50" s="16" t="s">
        <v>60</v>
      </c>
      <c r="AP50" s="16" t="s">
        <v>44</v>
      </c>
      <c r="AQ50" s="16">
        <v>1</v>
      </c>
      <c r="AR50" s="16">
        <f>AQ50*AQ48</f>
        <v>0.25</v>
      </c>
      <c r="AS50" s="4"/>
      <c r="AT50" s="11" t="s">
        <v>24</v>
      </c>
      <c r="AU50" s="1">
        <f>AR53</f>
        <v>0.5</v>
      </c>
      <c r="AV50" s="36"/>
      <c r="AW50" s="42" t="s">
        <v>20</v>
      </c>
      <c r="AX50" s="42">
        <f>X47+AM47+AU47</f>
        <v>0.35000000000000003</v>
      </c>
      <c r="AY50" s="50"/>
    </row>
    <row r="51" spans="1:51">
      <c r="A51" s="258"/>
      <c r="B51" s="183" t="s">
        <v>14</v>
      </c>
      <c r="C51" s="183"/>
      <c r="D51" s="4"/>
      <c r="E51" s="35" t="s">
        <v>38</v>
      </c>
      <c r="F51" s="35" t="s">
        <v>39</v>
      </c>
      <c r="G51" s="35" t="s">
        <v>40</v>
      </c>
      <c r="H51" s="10" t="s">
        <v>41</v>
      </c>
      <c r="I51" s="10" t="s">
        <v>42</v>
      </c>
      <c r="J51" s="4"/>
      <c r="M51" s="4"/>
      <c r="N51" s="94"/>
      <c r="O51" s="156" t="s">
        <v>112</v>
      </c>
      <c r="P51" s="157"/>
      <c r="Q51" s="4"/>
      <c r="R51" s="33"/>
      <c r="S51" s="25"/>
      <c r="T51" s="25"/>
      <c r="U51" s="25"/>
      <c r="V51" s="30"/>
      <c r="W51" s="29"/>
      <c r="X51" s="29"/>
      <c r="Y51" s="176"/>
      <c r="Z51" s="16" t="s">
        <v>98</v>
      </c>
      <c r="AA51" s="16" t="s">
        <v>44</v>
      </c>
      <c r="AB51" s="16">
        <v>1</v>
      </c>
      <c r="AC51" s="16">
        <f>AB51*AB49</f>
        <v>0.33333333333333331</v>
      </c>
      <c r="AD51" s="4"/>
      <c r="AE51" s="29"/>
      <c r="AF51" s="25"/>
      <c r="AG51" s="25"/>
      <c r="AH51" s="25"/>
      <c r="AI51" s="25"/>
      <c r="AJ51" s="25"/>
      <c r="AK51" s="4"/>
      <c r="AL51" s="29"/>
      <c r="AM51" s="29"/>
      <c r="AN51" s="176"/>
      <c r="AO51" s="15" t="s">
        <v>31</v>
      </c>
      <c r="AP51" s="15">
        <v>1</v>
      </c>
      <c r="AQ51" s="15">
        <f>1/(1+AP51)</f>
        <v>0.5</v>
      </c>
      <c r="AR51" s="15"/>
      <c r="AS51" s="4"/>
      <c r="AT51" s="29"/>
      <c r="AU51" s="29"/>
      <c r="AV51" s="46"/>
      <c r="AW51" s="42" t="s">
        <v>21</v>
      </c>
      <c r="AX51" s="42">
        <f>X48+AM48+AU48</f>
        <v>0.14999999999999997</v>
      </c>
      <c r="AY51" s="50"/>
    </row>
    <row r="52" spans="1:51" ht="30">
      <c r="A52" s="258"/>
      <c r="B52" s="108" t="s">
        <v>7</v>
      </c>
      <c r="C52" s="76">
        <f>SUM(L44*C47,L45*D47,L46*E47)</f>
        <v>3</v>
      </c>
      <c r="D52" s="4"/>
      <c r="E52" s="35">
        <v>1</v>
      </c>
      <c r="F52" s="35">
        <v>3</v>
      </c>
      <c r="G52" s="35">
        <v>5</v>
      </c>
      <c r="H52" s="35">
        <v>7</v>
      </c>
      <c r="I52" s="35">
        <v>9</v>
      </c>
      <c r="J52" s="4"/>
      <c r="M52" s="4"/>
      <c r="N52" s="94"/>
      <c r="O52" s="57" t="s">
        <v>99</v>
      </c>
      <c r="P52" s="56" t="s">
        <v>102</v>
      </c>
      <c r="Q52" s="4"/>
      <c r="R52" s="33"/>
      <c r="S52" s="25"/>
      <c r="T52" s="25"/>
      <c r="U52" s="25"/>
      <c r="V52" s="30"/>
      <c r="W52" s="29"/>
      <c r="X52" s="29"/>
      <c r="Y52" s="176"/>
      <c r="Z52" s="30"/>
      <c r="AA52" s="30"/>
      <c r="AB52" s="30"/>
      <c r="AC52" s="30"/>
      <c r="AD52" s="4"/>
      <c r="AE52" s="29"/>
      <c r="AF52" s="25"/>
      <c r="AG52" s="25"/>
      <c r="AH52" s="25"/>
      <c r="AI52" s="25"/>
      <c r="AJ52" s="25"/>
      <c r="AK52" s="4"/>
      <c r="AL52" s="156" t="s">
        <v>115</v>
      </c>
      <c r="AM52" s="157"/>
      <c r="AN52" s="176"/>
      <c r="AO52" s="16" t="s">
        <v>61</v>
      </c>
      <c r="AP52" s="16" t="s">
        <v>44</v>
      </c>
      <c r="AQ52" s="16">
        <v>1</v>
      </c>
      <c r="AR52" s="16">
        <f>AQ52*AQ51</f>
        <v>0.5</v>
      </c>
      <c r="AS52" s="4"/>
      <c r="AT52" s="29"/>
      <c r="AU52" s="29"/>
      <c r="AV52" s="46"/>
      <c r="AW52" s="41" t="s">
        <v>22</v>
      </c>
      <c r="AX52" s="41">
        <v>0</v>
      </c>
      <c r="AY52" s="50"/>
    </row>
    <row r="53" spans="1:51" ht="30">
      <c r="A53" s="258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26"/>
      <c r="N53" s="94"/>
      <c r="O53" s="57" t="s">
        <v>100</v>
      </c>
      <c r="P53" s="56" t="s">
        <v>103</v>
      </c>
      <c r="Q53" s="4"/>
      <c r="R53" s="4"/>
      <c r="S53" s="18"/>
      <c r="T53" s="18"/>
      <c r="U53" s="18"/>
      <c r="V53" s="19"/>
      <c r="W53" s="4"/>
      <c r="X53" s="4"/>
      <c r="Y53" s="176"/>
      <c r="Z53" s="30"/>
      <c r="AA53" s="30"/>
      <c r="AB53" s="30"/>
      <c r="AC53" s="30"/>
      <c r="AD53" s="4"/>
      <c r="AE53" s="29"/>
      <c r="AF53" s="25"/>
      <c r="AG53" s="25"/>
      <c r="AH53" s="25"/>
      <c r="AI53" s="25"/>
      <c r="AJ53" s="25"/>
      <c r="AK53" s="4"/>
      <c r="AL53" s="58" t="s">
        <v>34</v>
      </c>
      <c r="AM53" s="56" t="s">
        <v>87</v>
      </c>
      <c r="AN53" s="176"/>
      <c r="AO53" s="16" t="s">
        <v>62</v>
      </c>
      <c r="AP53" s="16" t="s">
        <v>44</v>
      </c>
      <c r="AQ53" s="16">
        <v>1</v>
      </c>
      <c r="AR53" s="16">
        <f>AQ53*AQ51</f>
        <v>0.5</v>
      </c>
      <c r="AS53" s="4"/>
      <c r="AT53" s="29"/>
      <c r="AU53" s="29"/>
      <c r="AV53" s="46"/>
      <c r="AW53" s="42" t="s">
        <v>23</v>
      </c>
      <c r="AX53" s="42">
        <f>X49+AM49+AU49</f>
        <v>1.1666666666666667</v>
      </c>
      <c r="AY53" s="50"/>
    </row>
    <row r="54" spans="1:51" ht="30">
      <c r="A54" s="258"/>
      <c r="B54" s="185" t="s">
        <v>11</v>
      </c>
      <c r="C54" s="186"/>
      <c r="D54" s="6" t="s">
        <v>12</v>
      </c>
      <c r="E54" s="6">
        <v>1</v>
      </c>
      <c r="F54" s="6">
        <v>2</v>
      </c>
      <c r="G54" s="6">
        <v>3</v>
      </c>
      <c r="H54" s="6">
        <v>4</v>
      </c>
      <c r="I54" s="6">
        <v>5</v>
      </c>
      <c r="J54" s="6">
        <v>6</v>
      </c>
      <c r="K54" s="6">
        <v>7</v>
      </c>
      <c r="L54" s="6">
        <v>9</v>
      </c>
      <c r="M54" s="6">
        <v>10</v>
      </c>
      <c r="N54" s="94"/>
      <c r="O54" s="57" t="s">
        <v>101</v>
      </c>
      <c r="P54" s="56" t="s">
        <v>104</v>
      </c>
      <c r="Q54" s="4"/>
      <c r="R54" s="4"/>
      <c r="S54" s="18"/>
      <c r="T54" s="18"/>
      <c r="U54" s="18"/>
      <c r="V54" s="4"/>
      <c r="W54" s="4"/>
      <c r="X54" s="4"/>
      <c r="Y54" s="176"/>
      <c r="AB54" s="30"/>
      <c r="AC54" s="30"/>
      <c r="AD54" s="4"/>
      <c r="AE54" s="29"/>
      <c r="AF54" s="25"/>
      <c r="AG54" s="25"/>
      <c r="AH54" s="25"/>
      <c r="AI54" s="25"/>
      <c r="AJ54" s="25"/>
      <c r="AK54" s="4"/>
      <c r="AL54" s="109" t="s">
        <v>35</v>
      </c>
      <c r="AM54" s="84" t="s">
        <v>88</v>
      </c>
      <c r="AN54" s="176"/>
      <c r="AO54" s="19"/>
      <c r="AP54" s="19"/>
      <c r="AQ54" s="19"/>
      <c r="AR54" s="19"/>
      <c r="AS54" s="4"/>
      <c r="AT54" s="29"/>
      <c r="AU54" s="29"/>
      <c r="AV54" s="46"/>
      <c r="AW54" s="42" t="s">
        <v>24</v>
      </c>
      <c r="AX54" s="42">
        <f>X50+AM50+AU50</f>
        <v>0.23333333333333328</v>
      </c>
      <c r="AY54" s="50"/>
    </row>
    <row r="55" spans="1:51">
      <c r="A55" s="258"/>
      <c r="B55" s="187"/>
      <c r="C55" s="188"/>
      <c r="D55" s="6" t="s">
        <v>13</v>
      </c>
      <c r="E55" s="35">
        <v>0</v>
      </c>
      <c r="F55" s="35">
        <v>0</v>
      </c>
      <c r="G55" s="35">
        <v>0.57999999999999996</v>
      </c>
      <c r="H55" s="35">
        <v>0.9</v>
      </c>
      <c r="I55" s="35">
        <v>1.1200000000000001</v>
      </c>
      <c r="J55" s="35">
        <v>1.24</v>
      </c>
      <c r="K55" s="35">
        <v>1.32</v>
      </c>
      <c r="L55" s="35">
        <v>1.46</v>
      </c>
      <c r="M55" s="35">
        <v>1.49</v>
      </c>
      <c r="N55" s="94"/>
      <c r="Q55" s="4"/>
      <c r="R55" s="4"/>
      <c r="S55" s="18"/>
      <c r="T55" s="18"/>
      <c r="U55" s="18"/>
      <c r="V55" s="4"/>
      <c r="W55" s="4"/>
      <c r="X55" s="4"/>
      <c r="Y55" s="176"/>
      <c r="AB55" s="30"/>
      <c r="AC55" s="30"/>
      <c r="AD55" s="4"/>
      <c r="AE55" s="29"/>
      <c r="AF55" s="25"/>
      <c r="AG55" s="25"/>
      <c r="AH55" s="25"/>
      <c r="AI55" s="25"/>
      <c r="AJ55" s="25"/>
      <c r="AK55" s="4"/>
      <c r="AL55" s="109" t="s">
        <v>36</v>
      </c>
      <c r="AM55" s="84" t="s">
        <v>89</v>
      </c>
      <c r="AN55" s="176"/>
      <c r="AO55" s="30"/>
      <c r="AP55" s="30"/>
      <c r="AQ55" s="30"/>
      <c r="AR55" s="30"/>
      <c r="AS55" s="4"/>
      <c r="AT55" s="29"/>
      <c r="AU55" s="29"/>
      <c r="AV55" s="46"/>
      <c r="AW55" s="41" t="s">
        <v>25</v>
      </c>
      <c r="AX55" s="41">
        <v>0</v>
      </c>
      <c r="AY55" s="50"/>
    </row>
    <row r="56" spans="1:51">
      <c r="A56" s="258"/>
      <c r="B56" s="189" t="s">
        <v>9</v>
      </c>
      <c r="C56" s="190"/>
      <c r="D56" s="7">
        <v>0.57999999999999996</v>
      </c>
      <c r="E56" s="191"/>
      <c r="F56" s="192"/>
      <c r="G56" s="192"/>
      <c r="H56" s="192"/>
      <c r="I56" s="192"/>
      <c r="J56" s="192"/>
      <c r="K56" s="48"/>
      <c r="L56" s="48"/>
      <c r="M56" s="48"/>
      <c r="N56" s="94"/>
      <c r="Q56" s="4"/>
      <c r="R56" s="4"/>
      <c r="S56" s="18"/>
      <c r="T56" s="18"/>
      <c r="U56" s="18"/>
      <c r="V56" s="4"/>
      <c r="W56" s="4"/>
      <c r="X56" s="4"/>
      <c r="Y56" s="176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109" t="s">
        <v>37</v>
      </c>
      <c r="AM56" s="84" t="s">
        <v>90</v>
      </c>
      <c r="AN56" s="176"/>
      <c r="AO56" s="156" t="s">
        <v>113</v>
      </c>
      <c r="AP56" s="157"/>
      <c r="AQ56" s="4"/>
      <c r="AR56" s="4"/>
      <c r="AS56" s="4"/>
      <c r="AT56" s="4"/>
      <c r="AU56" s="4"/>
      <c r="AV56" s="46"/>
      <c r="AW56" s="4"/>
      <c r="AX56" s="4"/>
      <c r="AY56" s="50"/>
    </row>
    <row r="57" spans="1:51" ht="30">
      <c r="A57" s="258"/>
      <c r="B57" s="52"/>
      <c r="C57" s="52"/>
      <c r="D57" s="52"/>
      <c r="E57" s="52"/>
      <c r="H57" s="52"/>
      <c r="I57" s="52"/>
      <c r="J57" s="52"/>
      <c r="K57" s="52"/>
      <c r="L57" s="52"/>
      <c r="M57" s="47"/>
      <c r="N57" s="94"/>
      <c r="Q57" s="4"/>
      <c r="R57" s="4"/>
      <c r="S57" s="18"/>
      <c r="T57" s="18"/>
      <c r="U57" s="18"/>
      <c r="V57" s="4"/>
      <c r="W57" s="4"/>
      <c r="X57" s="4"/>
      <c r="Y57" s="176"/>
      <c r="Z57" s="4"/>
      <c r="AC57" s="4"/>
      <c r="AD57" s="4"/>
      <c r="AE57" s="4"/>
      <c r="AF57" s="4"/>
      <c r="AG57" s="4"/>
      <c r="AH57" s="4"/>
      <c r="AI57" s="4"/>
      <c r="AJ57" s="4"/>
      <c r="AK57" s="4"/>
      <c r="AL57" s="58" t="s">
        <v>96</v>
      </c>
      <c r="AM57" s="56" t="s">
        <v>91</v>
      </c>
      <c r="AN57" s="176"/>
      <c r="AO57" s="44" t="s">
        <v>29</v>
      </c>
      <c r="AP57" s="44" t="s">
        <v>76</v>
      </c>
      <c r="AQ57" s="4"/>
      <c r="AR57" s="4"/>
      <c r="AS57" s="4"/>
      <c r="AT57" s="4"/>
      <c r="AU57" s="4"/>
      <c r="AV57" s="46"/>
      <c r="AW57" s="4"/>
      <c r="AX57" s="4"/>
      <c r="AY57" s="50"/>
    </row>
    <row r="58" spans="1:51" ht="30">
      <c r="A58" s="258"/>
      <c r="B58" s="161" t="s">
        <v>15</v>
      </c>
      <c r="C58" s="161"/>
      <c r="D58" s="161"/>
      <c r="E58" s="4"/>
      <c r="H58" s="4"/>
      <c r="I58" s="4"/>
      <c r="J58" s="4"/>
      <c r="K58" s="4"/>
      <c r="L58" s="4"/>
      <c r="M58" s="4"/>
      <c r="N58" s="94"/>
      <c r="Q58" s="4"/>
      <c r="R58" s="4"/>
      <c r="S58" s="18"/>
      <c r="T58" s="18"/>
      <c r="U58" s="18"/>
      <c r="V58" s="4"/>
      <c r="W58" s="4"/>
      <c r="X58" s="4"/>
      <c r="Y58" s="176"/>
      <c r="Z58" s="227" t="s">
        <v>182</v>
      </c>
      <c r="AA58" s="228"/>
      <c r="AC58" s="4"/>
      <c r="AD58" s="4"/>
      <c r="AE58" s="4"/>
      <c r="AF58" s="4"/>
      <c r="AG58" s="4"/>
      <c r="AH58" s="4"/>
      <c r="AI58" s="4"/>
      <c r="AJ58" s="4"/>
      <c r="AK58" s="4"/>
      <c r="AL58" s="109" t="s">
        <v>97</v>
      </c>
      <c r="AM58" s="84" t="s">
        <v>92</v>
      </c>
      <c r="AN58" s="176"/>
      <c r="AO58" s="44" t="s">
        <v>30</v>
      </c>
      <c r="AP58" s="44" t="s">
        <v>79</v>
      </c>
      <c r="AQ58" s="4"/>
      <c r="AR58" s="4"/>
      <c r="AS58" s="4"/>
      <c r="AT58" s="4"/>
      <c r="AU58" s="4"/>
      <c r="AV58" s="46"/>
      <c r="AW58" s="4"/>
      <c r="AX58" s="4"/>
      <c r="AY58" s="50"/>
    </row>
    <row r="59" spans="1:51" ht="30">
      <c r="A59" s="258"/>
      <c r="B59" s="5" t="s">
        <v>10</v>
      </c>
      <c r="C59" s="8">
        <f>(C52-3)/3</f>
        <v>0</v>
      </c>
      <c r="D59" s="77">
        <f>C59*100</f>
        <v>0</v>
      </c>
      <c r="E59" s="4"/>
      <c r="H59" s="4"/>
      <c r="I59" s="4"/>
      <c r="J59" s="4"/>
      <c r="K59" s="4"/>
      <c r="L59" s="4"/>
      <c r="M59" s="4"/>
      <c r="N59" s="94"/>
      <c r="Q59" s="4"/>
      <c r="R59" s="4"/>
      <c r="S59" s="18"/>
      <c r="T59" s="18"/>
      <c r="U59" s="18"/>
      <c r="V59" s="4"/>
      <c r="W59" s="4"/>
      <c r="X59" s="4"/>
      <c r="Y59" s="176"/>
      <c r="Z59" s="225" t="s">
        <v>224</v>
      </c>
      <c r="AA59" s="226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109" t="s">
        <v>98</v>
      </c>
      <c r="AM59" s="84" t="s">
        <v>93</v>
      </c>
      <c r="AN59" s="176"/>
      <c r="AO59" s="44" t="s">
        <v>31</v>
      </c>
      <c r="AP59" s="44" t="s">
        <v>82</v>
      </c>
      <c r="AQ59" s="4"/>
      <c r="AR59" s="4"/>
      <c r="AS59" s="4"/>
      <c r="AT59" s="4"/>
      <c r="AU59" s="4"/>
      <c r="AV59" s="46"/>
      <c r="AW59" s="4"/>
      <c r="AX59" s="4"/>
      <c r="AY59" s="50"/>
    </row>
    <row r="60" spans="1:51">
      <c r="A60" s="259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06"/>
      <c r="N60" s="49"/>
      <c r="O60" s="106"/>
      <c r="P60" s="106"/>
      <c r="Q60" s="106"/>
      <c r="R60" s="106"/>
      <c r="S60" s="79"/>
      <c r="T60" s="79"/>
      <c r="U60" s="79"/>
      <c r="V60" s="106"/>
      <c r="W60" s="106"/>
      <c r="X60" s="106"/>
      <c r="Y60" s="177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51"/>
    </row>
    <row r="62" spans="1:51" ht="20">
      <c r="A62" s="257"/>
      <c r="B62" s="168" t="s">
        <v>162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9"/>
    </row>
    <row r="63" spans="1:51" ht="20">
      <c r="A63" s="258"/>
      <c r="B63" s="35" t="s">
        <v>0</v>
      </c>
      <c r="C63" s="35" t="s">
        <v>1</v>
      </c>
      <c r="D63" s="35" t="s">
        <v>2</v>
      </c>
      <c r="E63" s="35" t="s">
        <v>3</v>
      </c>
      <c r="F63" s="170" t="s">
        <v>8</v>
      </c>
      <c r="G63" s="35" t="s">
        <v>0</v>
      </c>
      <c r="H63" s="35" t="s">
        <v>1</v>
      </c>
      <c r="I63" s="35" t="s">
        <v>2</v>
      </c>
      <c r="J63" s="35" t="s">
        <v>3</v>
      </c>
      <c r="K63" s="35" t="s">
        <v>4</v>
      </c>
      <c r="L63" s="10" t="s">
        <v>5</v>
      </c>
      <c r="M63" s="23"/>
      <c r="N63" s="94"/>
      <c r="O63" s="156" t="s">
        <v>114</v>
      </c>
      <c r="P63" s="157"/>
      <c r="Q63" s="3"/>
      <c r="R63" s="171" t="s">
        <v>46</v>
      </c>
      <c r="S63" s="172"/>
      <c r="T63" s="172"/>
      <c r="U63" s="173"/>
      <c r="V63" s="3"/>
      <c r="W63" s="174" t="s">
        <v>52</v>
      </c>
      <c r="X63" s="175"/>
      <c r="Y63" s="176"/>
      <c r="Z63" s="178" t="s">
        <v>48</v>
      </c>
      <c r="AA63" s="179"/>
      <c r="AB63" s="179"/>
      <c r="AC63" s="180"/>
      <c r="AD63" s="3"/>
      <c r="AE63" s="178" t="s">
        <v>54</v>
      </c>
      <c r="AF63" s="179"/>
      <c r="AG63" s="179"/>
      <c r="AH63" s="179"/>
      <c r="AI63" s="179"/>
      <c r="AJ63" s="180"/>
      <c r="AK63" s="3"/>
      <c r="AL63" s="174" t="s">
        <v>55</v>
      </c>
      <c r="AM63" s="175"/>
      <c r="AN63" s="176"/>
      <c r="AO63" s="178" t="s">
        <v>49</v>
      </c>
      <c r="AP63" s="179"/>
      <c r="AQ63" s="179"/>
      <c r="AR63" s="180"/>
      <c r="AS63" s="4"/>
      <c r="AT63" s="174" t="s">
        <v>51</v>
      </c>
      <c r="AU63" s="175"/>
      <c r="AV63" s="36"/>
      <c r="AW63" s="174" t="s">
        <v>27</v>
      </c>
      <c r="AX63" s="175"/>
      <c r="AY63" s="50"/>
    </row>
    <row r="64" spans="1:51" ht="30">
      <c r="A64" s="258"/>
      <c r="B64" s="35" t="s">
        <v>1</v>
      </c>
      <c r="C64" s="2">
        <v>1</v>
      </c>
      <c r="D64" s="37">
        <v>3</v>
      </c>
      <c r="E64" s="37">
        <v>3</v>
      </c>
      <c r="F64" s="170"/>
      <c r="G64" s="35" t="s">
        <v>1</v>
      </c>
      <c r="H64" s="38">
        <f>C64/C67</f>
        <v>0.60000000000000009</v>
      </c>
      <c r="I64" s="37">
        <f>D64/D67</f>
        <v>0.6</v>
      </c>
      <c r="J64" s="37">
        <f>E64/E67</f>
        <v>0.6</v>
      </c>
      <c r="K64" s="37">
        <f>SUM(H64:J64)</f>
        <v>1.8000000000000003</v>
      </c>
      <c r="L64" s="2">
        <f>K64/C69</f>
        <v>0.60000000000000009</v>
      </c>
      <c r="M64" s="24"/>
      <c r="N64" s="94"/>
      <c r="O64" s="58" t="s">
        <v>17</v>
      </c>
      <c r="P64" s="56" t="s">
        <v>78</v>
      </c>
      <c r="Q64" s="18"/>
      <c r="R64" s="17" t="s">
        <v>26</v>
      </c>
      <c r="S64" s="35" t="s">
        <v>1</v>
      </c>
      <c r="T64" s="35" t="s">
        <v>2</v>
      </c>
      <c r="U64" s="35" t="s">
        <v>3</v>
      </c>
      <c r="V64" s="13"/>
      <c r="W64" s="32" t="s">
        <v>26</v>
      </c>
      <c r="X64" s="107" t="s">
        <v>53</v>
      </c>
      <c r="Y64" s="176"/>
      <c r="Z64" s="35" t="s">
        <v>32</v>
      </c>
      <c r="AA64" s="108" t="s">
        <v>47</v>
      </c>
      <c r="AB64" s="178" t="s">
        <v>43</v>
      </c>
      <c r="AC64" s="180"/>
      <c r="AD64" s="4"/>
      <c r="AE64" s="10" t="s">
        <v>26</v>
      </c>
      <c r="AF64" s="35" t="s">
        <v>35</v>
      </c>
      <c r="AG64" s="35" t="s">
        <v>36</v>
      </c>
      <c r="AH64" s="35" t="s">
        <v>37</v>
      </c>
      <c r="AI64" s="35" t="s">
        <v>97</v>
      </c>
      <c r="AJ64" s="35" t="s">
        <v>98</v>
      </c>
      <c r="AK64" s="4"/>
      <c r="AL64" s="10" t="s">
        <v>26</v>
      </c>
      <c r="AM64" s="107" t="s">
        <v>53</v>
      </c>
      <c r="AN64" s="176"/>
      <c r="AO64" s="10" t="s">
        <v>28</v>
      </c>
      <c r="AP64" s="10" t="s">
        <v>47</v>
      </c>
      <c r="AQ64" s="181" t="s">
        <v>43</v>
      </c>
      <c r="AR64" s="182"/>
      <c r="AS64" s="4"/>
      <c r="AT64" s="35" t="s">
        <v>26</v>
      </c>
      <c r="AU64" s="107" t="s">
        <v>53</v>
      </c>
      <c r="AV64" s="36"/>
      <c r="AW64" s="108" t="s">
        <v>26</v>
      </c>
      <c r="AX64" s="108" t="s">
        <v>50</v>
      </c>
      <c r="AY64" s="50"/>
    </row>
    <row r="65" spans="1:51">
      <c r="A65" s="258"/>
      <c r="B65" s="35" t="s">
        <v>2</v>
      </c>
      <c r="C65" s="37">
        <f>1/D64</f>
        <v>0.33333333333333331</v>
      </c>
      <c r="D65" s="2">
        <v>1</v>
      </c>
      <c r="E65" s="37">
        <v>1</v>
      </c>
      <c r="F65" s="170"/>
      <c r="G65" s="35" t="s">
        <v>2</v>
      </c>
      <c r="H65" s="37">
        <f>C65/C67</f>
        <v>0.2</v>
      </c>
      <c r="I65" s="38">
        <f>D65/D67</f>
        <v>0.2</v>
      </c>
      <c r="J65" s="37">
        <f>E65/E67</f>
        <v>0.2</v>
      </c>
      <c r="K65" s="37">
        <f>SUM(H65:J65)</f>
        <v>0.60000000000000009</v>
      </c>
      <c r="L65" s="2">
        <f>K65/C69</f>
        <v>0.20000000000000004</v>
      </c>
      <c r="M65" s="24"/>
      <c r="N65" s="94"/>
      <c r="O65" s="58" t="s">
        <v>18</v>
      </c>
      <c r="P65" s="56" t="s">
        <v>77</v>
      </c>
      <c r="Q65" s="18"/>
      <c r="R65" s="11" t="s">
        <v>17</v>
      </c>
      <c r="S65" s="9">
        <v>1</v>
      </c>
      <c r="T65" s="9">
        <v>-0.5</v>
      </c>
      <c r="U65" s="9">
        <v>0</v>
      </c>
      <c r="V65" s="3"/>
      <c r="W65" s="11" t="s">
        <v>17</v>
      </c>
      <c r="X65" s="1">
        <f>(S65*L64)+(T65*L65)+(U65*L66)</f>
        <v>0.50000000000000011</v>
      </c>
      <c r="Y65" s="176"/>
      <c r="Z65" s="15" t="s">
        <v>34</v>
      </c>
      <c r="AA65" s="15">
        <v>1</v>
      </c>
      <c r="AB65" s="15">
        <f>1/(1+AA65)</f>
        <v>0.5</v>
      </c>
      <c r="AC65" s="15"/>
      <c r="AD65" s="4"/>
      <c r="AE65" s="11" t="s">
        <v>17</v>
      </c>
      <c r="AF65" s="28">
        <v>1</v>
      </c>
      <c r="AG65" s="28">
        <v>0</v>
      </c>
      <c r="AH65" s="28">
        <v>0</v>
      </c>
      <c r="AI65" s="28">
        <v>-1</v>
      </c>
      <c r="AJ65" s="28">
        <v>0</v>
      </c>
      <c r="AK65" s="4"/>
      <c r="AL65" s="11" t="s">
        <v>17</v>
      </c>
      <c r="AM65" s="1">
        <f>(AF65*AC66)+(AG65*AC67)+(AC68*AH65)+(AI65*AC70)+(AC71*AJ65)</f>
        <v>0.16666666666666669</v>
      </c>
      <c r="AN65" s="176"/>
      <c r="AO65" s="15" t="s">
        <v>29</v>
      </c>
      <c r="AP65" s="15">
        <v>2</v>
      </c>
      <c r="AQ65" s="15">
        <f>1/(1+AP65)</f>
        <v>0.33333333333333331</v>
      </c>
      <c r="AR65" s="15"/>
      <c r="AS65" s="4"/>
      <c r="AT65" s="11" t="s">
        <v>17</v>
      </c>
      <c r="AU65" s="1">
        <f>AR66</f>
        <v>0.33333333333333331</v>
      </c>
      <c r="AV65" s="36"/>
      <c r="AW65" s="40" t="s">
        <v>63</v>
      </c>
      <c r="AX65" s="40">
        <v>0</v>
      </c>
      <c r="AY65" s="50"/>
    </row>
    <row r="66" spans="1:51" ht="30">
      <c r="A66" s="258"/>
      <c r="B66" s="35" t="s">
        <v>3</v>
      </c>
      <c r="C66" s="37">
        <f>1/E64</f>
        <v>0.33333333333333331</v>
      </c>
      <c r="D66" s="37">
        <f>1/E65</f>
        <v>1</v>
      </c>
      <c r="E66" s="2">
        <v>1</v>
      </c>
      <c r="F66" s="170"/>
      <c r="G66" s="35" t="s">
        <v>3</v>
      </c>
      <c r="H66" s="37">
        <f>C66/C67</f>
        <v>0.2</v>
      </c>
      <c r="I66" s="37">
        <f>D66/D67</f>
        <v>0.2</v>
      </c>
      <c r="J66" s="38">
        <f>E66/E67</f>
        <v>0.2</v>
      </c>
      <c r="K66" s="37">
        <f>SUM(H66:J66)</f>
        <v>0.60000000000000009</v>
      </c>
      <c r="L66" s="2">
        <f>K66/C69</f>
        <v>0.20000000000000004</v>
      </c>
      <c r="M66" s="24"/>
      <c r="N66" s="94"/>
      <c r="O66" s="58" t="s">
        <v>20</v>
      </c>
      <c r="P66" s="56" t="s">
        <v>80</v>
      </c>
      <c r="Q66" s="18"/>
      <c r="R66" s="11" t="s">
        <v>18</v>
      </c>
      <c r="S66" s="9">
        <v>-0.5</v>
      </c>
      <c r="T66" s="9">
        <v>1</v>
      </c>
      <c r="U66" s="9">
        <v>0</v>
      </c>
      <c r="V66" s="19"/>
      <c r="W66" s="11" t="s">
        <v>18</v>
      </c>
      <c r="X66" s="1">
        <f>(S66*L64)+(T66*L65)+(U66*L66)</f>
        <v>-0.1</v>
      </c>
      <c r="Y66" s="176"/>
      <c r="Z66" s="16" t="s">
        <v>35</v>
      </c>
      <c r="AA66" s="16" t="s">
        <v>44</v>
      </c>
      <c r="AB66" s="16">
        <v>1</v>
      </c>
      <c r="AC66" s="16">
        <f>AB66*AB65</f>
        <v>0.5</v>
      </c>
      <c r="AD66" s="4"/>
      <c r="AE66" s="11" t="s">
        <v>18</v>
      </c>
      <c r="AF66" s="28">
        <v>0</v>
      </c>
      <c r="AG66" s="28">
        <v>0</v>
      </c>
      <c r="AH66" s="28">
        <v>0</v>
      </c>
      <c r="AI66" s="28">
        <v>1</v>
      </c>
      <c r="AJ66" s="28">
        <v>0</v>
      </c>
      <c r="AK66" s="4"/>
      <c r="AL66" s="11" t="s">
        <v>18</v>
      </c>
      <c r="AM66" s="1">
        <f>(AF66*AC66)+(AG66*AC67)+(AC68*AH66)+(AI66*AC70)+(AC71*AJ66)</f>
        <v>0.33333333333333331</v>
      </c>
      <c r="AN66" s="176"/>
      <c r="AO66" s="16" t="s">
        <v>45</v>
      </c>
      <c r="AP66" s="16" t="s">
        <v>44</v>
      </c>
      <c r="AQ66" s="16">
        <v>1</v>
      </c>
      <c r="AR66" s="16">
        <f>AQ66*AQ65</f>
        <v>0.33333333333333331</v>
      </c>
      <c r="AS66" s="4"/>
      <c r="AT66" s="11" t="s">
        <v>18</v>
      </c>
      <c r="AU66" s="1">
        <f>AR67</f>
        <v>0.33333333333333331</v>
      </c>
      <c r="AV66" s="36"/>
      <c r="AW66" s="40" t="s">
        <v>16</v>
      </c>
      <c r="AX66" s="41">
        <v>0</v>
      </c>
      <c r="AY66" s="50"/>
    </row>
    <row r="67" spans="1:51">
      <c r="A67" s="258"/>
      <c r="B67" s="107" t="s">
        <v>4</v>
      </c>
      <c r="C67" s="39">
        <f>SUM(C64:C66)</f>
        <v>1.6666666666666665</v>
      </c>
      <c r="D67" s="39">
        <f>SUM(D64:D66)</f>
        <v>5</v>
      </c>
      <c r="E67" s="39">
        <f>SUM(E64:E66)</f>
        <v>5</v>
      </c>
      <c r="F67" s="170"/>
      <c r="G67" s="107" t="s">
        <v>4</v>
      </c>
      <c r="H67" s="39">
        <f>SUM(H64:H66)</f>
        <v>1</v>
      </c>
      <c r="I67" s="39">
        <f>SUM(I64:I66)</f>
        <v>1</v>
      </c>
      <c r="J67" s="39">
        <f>SUM(J64:J66)</f>
        <v>1</v>
      </c>
      <c r="K67" s="39">
        <f>SUM(K64:K66)</f>
        <v>3.0000000000000004</v>
      </c>
      <c r="L67" s="39">
        <f>SUM(L64:L66)</f>
        <v>1.0000000000000002</v>
      </c>
      <c r="M67" s="25"/>
      <c r="N67" s="94"/>
      <c r="O67" s="58" t="s">
        <v>21</v>
      </c>
      <c r="P67" s="56" t="s">
        <v>81</v>
      </c>
      <c r="Q67" s="18"/>
      <c r="R67" s="11" t="s">
        <v>20</v>
      </c>
      <c r="S67" s="9">
        <v>0</v>
      </c>
      <c r="T67" s="9">
        <v>0.5</v>
      </c>
      <c r="U67" s="9">
        <v>0</v>
      </c>
      <c r="V67" s="19"/>
      <c r="W67" s="11" t="s">
        <v>20</v>
      </c>
      <c r="X67" s="1">
        <f>(S67*L64)+(T67*L65)+(U67*L66)</f>
        <v>0.10000000000000002</v>
      </c>
      <c r="Y67" s="176"/>
      <c r="Z67" s="16" t="s">
        <v>36</v>
      </c>
      <c r="AA67" s="16" t="s">
        <v>44</v>
      </c>
      <c r="AB67" s="16">
        <v>1</v>
      </c>
      <c r="AC67" s="16">
        <f>AB67*AB65</f>
        <v>0.5</v>
      </c>
      <c r="AD67" s="4"/>
      <c r="AE67" s="11" t="s">
        <v>20</v>
      </c>
      <c r="AF67" s="28">
        <v>-1</v>
      </c>
      <c r="AG67" s="28">
        <v>0</v>
      </c>
      <c r="AH67" s="28">
        <v>0</v>
      </c>
      <c r="AI67" s="28">
        <v>0</v>
      </c>
      <c r="AJ67" s="28">
        <v>0</v>
      </c>
      <c r="AK67" s="4"/>
      <c r="AL67" s="11" t="s">
        <v>20</v>
      </c>
      <c r="AM67" s="1">
        <f>(AF67*AC66)+(AG67*AC67)+(AH67*AC68)+(AI67*AC70)+(AJ67*AC71)</f>
        <v>-0.5</v>
      </c>
      <c r="AN67" s="176"/>
      <c r="AO67" s="16" t="s">
        <v>58</v>
      </c>
      <c r="AP67" s="16" t="s">
        <v>44</v>
      </c>
      <c r="AQ67" s="16">
        <v>1</v>
      </c>
      <c r="AR67" s="16">
        <f>AQ67*AQ65</f>
        <v>0.33333333333333331</v>
      </c>
      <c r="AS67" s="4"/>
      <c r="AT67" s="11" t="s">
        <v>20</v>
      </c>
      <c r="AU67" s="1">
        <f>AR69</f>
        <v>0.5</v>
      </c>
      <c r="AV67" s="36"/>
      <c r="AW67" s="42" t="s">
        <v>17</v>
      </c>
      <c r="AX67" s="42">
        <f>X65+AM65+AU65</f>
        <v>1</v>
      </c>
      <c r="AY67" s="50"/>
    </row>
    <row r="68" spans="1:51" ht="45">
      <c r="A68" s="258"/>
      <c r="B68" s="54"/>
      <c r="C68" s="54"/>
      <c r="D68" s="54"/>
      <c r="E68" s="54"/>
      <c r="F68" s="54"/>
      <c r="G68" s="54"/>
      <c r="H68" s="54"/>
      <c r="I68" s="54"/>
      <c r="J68" s="54"/>
      <c r="M68" s="47"/>
      <c r="N68" s="94"/>
      <c r="O68" s="58" t="s">
        <v>23</v>
      </c>
      <c r="P68" s="56" t="s">
        <v>83</v>
      </c>
      <c r="Q68" s="4"/>
      <c r="R68" s="11" t="s">
        <v>21</v>
      </c>
      <c r="S68" s="9">
        <v>0</v>
      </c>
      <c r="T68" s="9">
        <v>-0.5</v>
      </c>
      <c r="U68" s="9">
        <v>0</v>
      </c>
      <c r="V68" s="19"/>
      <c r="W68" s="11" t="s">
        <v>21</v>
      </c>
      <c r="X68" s="1">
        <f>(S68*L64)+(T68*L65)+(U68*L66)</f>
        <v>-0.10000000000000002</v>
      </c>
      <c r="Y68" s="176"/>
      <c r="Z68" s="16" t="s">
        <v>37</v>
      </c>
      <c r="AA68" s="16" t="s">
        <v>44</v>
      </c>
      <c r="AB68" s="16">
        <v>1</v>
      </c>
      <c r="AC68" s="16">
        <f>AB68*AB65</f>
        <v>0.5</v>
      </c>
      <c r="AD68" s="4"/>
      <c r="AE68" s="11" t="s">
        <v>21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4"/>
      <c r="AL68" s="11" t="s">
        <v>21</v>
      </c>
      <c r="AM68" s="1">
        <f>(AF68*AC66)+(AG68*AC67)+(AH68*AC68)+(AI68*AC70)+(AJ68*AC71)</f>
        <v>0</v>
      </c>
      <c r="AN68" s="176"/>
      <c r="AO68" s="15" t="s">
        <v>30</v>
      </c>
      <c r="AP68" s="15">
        <v>1</v>
      </c>
      <c r="AQ68" s="15">
        <f>1/(1+AP68)</f>
        <v>0.5</v>
      </c>
      <c r="AR68" s="15"/>
      <c r="AS68" s="4"/>
      <c r="AT68" s="11" t="s">
        <v>21</v>
      </c>
      <c r="AU68" s="1">
        <f>AR70</f>
        <v>0.5</v>
      </c>
      <c r="AV68" s="36"/>
      <c r="AW68" s="42" t="s">
        <v>18</v>
      </c>
      <c r="AX68" s="42">
        <f>X66+AM66++AU66</f>
        <v>0.56666666666666665</v>
      </c>
      <c r="AY68" s="50"/>
    </row>
    <row r="69" spans="1:51" ht="30">
      <c r="A69" s="258"/>
      <c r="B69" s="108" t="s">
        <v>6</v>
      </c>
      <c r="C69" s="35">
        <v>3</v>
      </c>
      <c r="D69" s="4"/>
      <c r="E69" s="4"/>
      <c r="F69" s="4"/>
      <c r="G69" s="4"/>
      <c r="H69" s="4"/>
      <c r="I69" s="4"/>
      <c r="J69" s="4"/>
      <c r="M69" s="4"/>
      <c r="N69" s="94"/>
      <c r="O69" s="58" t="s">
        <v>24</v>
      </c>
      <c r="P69" s="56" t="s">
        <v>84</v>
      </c>
      <c r="Q69" s="4"/>
      <c r="R69" s="11" t="s">
        <v>23</v>
      </c>
      <c r="S69" s="9">
        <v>1</v>
      </c>
      <c r="T69" s="9">
        <v>0</v>
      </c>
      <c r="U69" s="9">
        <v>-0.5</v>
      </c>
      <c r="V69" s="19"/>
      <c r="W69" s="11" t="s">
        <v>23</v>
      </c>
      <c r="X69" s="1">
        <f>(S69*L64)+(T69*L65)+(U69*L66)</f>
        <v>0.50000000000000011</v>
      </c>
      <c r="Y69" s="176"/>
      <c r="Z69" s="31" t="s">
        <v>96</v>
      </c>
      <c r="AA69" s="31">
        <v>2</v>
      </c>
      <c r="AB69" s="31">
        <f>1/(1+AA69)</f>
        <v>0.33333333333333331</v>
      </c>
      <c r="AC69" s="31"/>
      <c r="AD69" s="4"/>
      <c r="AE69" s="11" t="s">
        <v>23</v>
      </c>
      <c r="AF69" s="28">
        <v>1</v>
      </c>
      <c r="AG69" s="28">
        <v>0</v>
      </c>
      <c r="AH69" s="28">
        <v>0</v>
      </c>
      <c r="AI69" s="28">
        <v>-1</v>
      </c>
      <c r="AJ69" s="28">
        <v>0</v>
      </c>
      <c r="AK69" s="4"/>
      <c r="AL69" s="11" t="s">
        <v>23</v>
      </c>
      <c r="AM69" s="1">
        <f>(AC66*AF69)+(AG69*AC67)+(AC68*AH69)+(AI69*AC70)+(AC71*AJ69)</f>
        <v>0.16666666666666669</v>
      </c>
      <c r="AN69" s="176"/>
      <c r="AO69" s="16" t="s">
        <v>59</v>
      </c>
      <c r="AP69" s="16" t="s">
        <v>44</v>
      </c>
      <c r="AQ69" s="16">
        <v>1</v>
      </c>
      <c r="AR69" s="16">
        <f>AQ69*AQ68</f>
        <v>0.5</v>
      </c>
      <c r="AS69" s="4"/>
      <c r="AT69" s="11" t="s">
        <v>23</v>
      </c>
      <c r="AU69" s="1">
        <f>AR72</f>
        <v>0.25</v>
      </c>
      <c r="AV69" s="36"/>
      <c r="AW69" s="41" t="s">
        <v>19</v>
      </c>
      <c r="AX69" s="41">
        <v>0</v>
      </c>
      <c r="AY69" s="50"/>
    </row>
    <row r="70" spans="1:51">
      <c r="A70" s="258"/>
      <c r="B70" s="53"/>
      <c r="C70" s="53"/>
      <c r="D70" s="53"/>
      <c r="E70" s="53"/>
      <c r="F70" s="53"/>
      <c r="G70" s="53"/>
      <c r="H70" s="53"/>
      <c r="I70" s="53"/>
      <c r="J70" s="53"/>
      <c r="M70" s="26"/>
      <c r="N70" s="94"/>
      <c r="O70" s="4"/>
      <c r="P70" s="4"/>
      <c r="Q70" s="4"/>
      <c r="R70" s="11" t="s">
        <v>24</v>
      </c>
      <c r="S70" s="9">
        <v>-0.5</v>
      </c>
      <c r="T70" s="9">
        <v>0</v>
      </c>
      <c r="U70" s="9">
        <v>1</v>
      </c>
      <c r="V70" s="19"/>
      <c r="W70" s="11" t="s">
        <v>24</v>
      </c>
      <c r="X70" s="1">
        <f>(S70*L64)+(T70*67)+(U70*L66)</f>
        <v>-0.1</v>
      </c>
      <c r="Y70" s="176"/>
      <c r="Z70" s="16" t="s">
        <v>97</v>
      </c>
      <c r="AA70" s="16" t="s">
        <v>44</v>
      </c>
      <c r="AB70" s="16">
        <v>1</v>
      </c>
      <c r="AC70" s="16">
        <f>AB70*AB69</f>
        <v>0.33333333333333331</v>
      </c>
      <c r="AD70" s="4"/>
      <c r="AE70" s="11" t="s">
        <v>24</v>
      </c>
      <c r="AF70" s="28">
        <v>-1</v>
      </c>
      <c r="AG70" s="28">
        <v>0</v>
      </c>
      <c r="AH70" s="28">
        <v>0</v>
      </c>
      <c r="AI70" s="28">
        <v>1</v>
      </c>
      <c r="AJ70" s="28">
        <v>0</v>
      </c>
      <c r="AK70" s="4"/>
      <c r="AL70" s="11" t="s">
        <v>24</v>
      </c>
      <c r="AM70" s="1">
        <f>(AC66*AF70)+(AC67*AG70)+(AC68*AH70)+(AI70*AC70)+(AC71*AJ70)</f>
        <v>-0.16666666666666669</v>
      </c>
      <c r="AN70" s="176"/>
      <c r="AO70" s="16" t="s">
        <v>60</v>
      </c>
      <c r="AP70" s="16" t="s">
        <v>44</v>
      </c>
      <c r="AQ70" s="16">
        <v>1</v>
      </c>
      <c r="AR70" s="16">
        <f>AQ70*AQ68</f>
        <v>0.5</v>
      </c>
      <c r="AS70" s="4"/>
      <c r="AT70" s="11" t="s">
        <v>24</v>
      </c>
      <c r="AU70" s="1">
        <f>AR73</f>
        <v>0.25</v>
      </c>
      <c r="AV70" s="36"/>
      <c r="AW70" s="42" t="s">
        <v>20</v>
      </c>
      <c r="AX70" s="42">
        <f>X67+AM67+AU67</f>
        <v>0.10000000000000003</v>
      </c>
      <c r="AY70" s="50"/>
    </row>
    <row r="71" spans="1:51">
      <c r="A71" s="258"/>
      <c r="B71" s="183" t="s">
        <v>14</v>
      </c>
      <c r="C71" s="183"/>
      <c r="D71" s="4"/>
      <c r="E71" s="35" t="s">
        <v>38</v>
      </c>
      <c r="F71" s="35" t="s">
        <v>39</v>
      </c>
      <c r="G71" s="35" t="s">
        <v>40</v>
      </c>
      <c r="H71" s="10" t="s">
        <v>41</v>
      </c>
      <c r="I71" s="10" t="s">
        <v>42</v>
      </c>
      <c r="J71" s="4"/>
      <c r="M71" s="4"/>
      <c r="N71" s="94"/>
      <c r="O71" s="156" t="s">
        <v>112</v>
      </c>
      <c r="P71" s="157"/>
      <c r="Q71" s="4"/>
      <c r="R71" s="33"/>
      <c r="S71" s="25"/>
      <c r="T71" s="25"/>
      <c r="U71" s="25"/>
      <c r="V71" s="30"/>
      <c r="W71" s="29"/>
      <c r="X71" s="29"/>
      <c r="Y71" s="176"/>
      <c r="Z71" s="16" t="s">
        <v>98</v>
      </c>
      <c r="AA71" s="16" t="s">
        <v>44</v>
      </c>
      <c r="AB71" s="16">
        <v>1</v>
      </c>
      <c r="AC71" s="16">
        <f>AB71*AB69</f>
        <v>0.33333333333333331</v>
      </c>
      <c r="AD71" s="4"/>
      <c r="AE71" s="29"/>
      <c r="AF71" s="25"/>
      <c r="AG71" s="25"/>
      <c r="AH71" s="25"/>
      <c r="AI71" s="25"/>
      <c r="AJ71" s="25"/>
      <c r="AK71" s="4"/>
      <c r="AL71" s="29"/>
      <c r="AM71" s="29"/>
      <c r="AN71" s="176"/>
      <c r="AO71" s="15" t="s">
        <v>31</v>
      </c>
      <c r="AP71" s="15">
        <v>3</v>
      </c>
      <c r="AQ71" s="15">
        <f>1/(1+AP71)</f>
        <v>0.25</v>
      </c>
      <c r="AR71" s="15"/>
      <c r="AS71" s="4"/>
      <c r="AT71" s="29"/>
      <c r="AU71" s="29"/>
      <c r="AV71" s="46"/>
      <c r="AW71" s="42" t="s">
        <v>21</v>
      </c>
      <c r="AX71" s="42">
        <f>X68+AM68+AU68</f>
        <v>0.39999999999999997</v>
      </c>
      <c r="AY71" s="50"/>
    </row>
    <row r="72" spans="1:51" ht="30">
      <c r="A72" s="258"/>
      <c r="B72" s="108" t="s">
        <v>7</v>
      </c>
      <c r="C72" s="76">
        <f>SUM(L64*C67,L65*D67,L66*E67)</f>
        <v>3</v>
      </c>
      <c r="D72" s="4"/>
      <c r="E72" s="35">
        <v>1</v>
      </c>
      <c r="F72" s="35">
        <v>3</v>
      </c>
      <c r="G72" s="35">
        <v>5</v>
      </c>
      <c r="H72" s="35">
        <v>7</v>
      </c>
      <c r="I72" s="35">
        <v>9</v>
      </c>
      <c r="J72" s="4"/>
      <c r="M72" s="4"/>
      <c r="N72" s="94"/>
      <c r="O72" s="57" t="s">
        <v>99</v>
      </c>
      <c r="P72" s="56" t="s">
        <v>102</v>
      </c>
      <c r="Q72" s="4"/>
      <c r="R72" s="33"/>
      <c r="S72" s="25"/>
      <c r="T72" s="25"/>
      <c r="U72" s="25"/>
      <c r="V72" s="30"/>
      <c r="W72" s="29"/>
      <c r="X72" s="29"/>
      <c r="Y72" s="176"/>
      <c r="Z72" s="30"/>
      <c r="AA72" s="30"/>
      <c r="AB72" s="30"/>
      <c r="AC72" s="30"/>
      <c r="AD72" s="4"/>
      <c r="AE72" s="29"/>
      <c r="AF72" s="25"/>
      <c r="AG72" s="25"/>
      <c r="AH72" s="25"/>
      <c r="AI72" s="25"/>
      <c r="AJ72" s="25"/>
      <c r="AK72" s="4"/>
      <c r="AL72" s="156" t="s">
        <v>115</v>
      </c>
      <c r="AM72" s="157"/>
      <c r="AN72" s="176"/>
      <c r="AO72" s="16" t="s">
        <v>61</v>
      </c>
      <c r="AP72" s="16" t="s">
        <v>44</v>
      </c>
      <c r="AQ72" s="16">
        <v>1</v>
      </c>
      <c r="AR72" s="16">
        <f>AQ72*AQ71</f>
        <v>0.25</v>
      </c>
      <c r="AS72" s="4"/>
      <c r="AT72" s="29"/>
      <c r="AU72" s="29"/>
      <c r="AV72" s="46"/>
      <c r="AW72" s="41" t="s">
        <v>22</v>
      </c>
      <c r="AX72" s="41">
        <v>0</v>
      </c>
      <c r="AY72" s="50"/>
    </row>
    <row r="73" spans="1:51" ht="30">
      <c r="A73" s="258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26"/>
      <c r="N73" s="94"/>
      <c r="O73" s="57" t="s">
        <v>100</v>
      </c>
      <c r="P73" s="56" t="s">
        <v>103</v>
      </c>
      <c r="Q73" s="4"/>
      <c r="R73" s="4"/>
      <c r="S73" s="18"/>
      <c r="T73" s="18"/>
      <c r="U73" s="18"/>
      <c r="V73" s="19"/>
      <c r="W73" s="4"/>
      <c r="X73" s="4"/>
      <c r="Y73" s="176"/>
      <c r="Z73" s="30"/>
      <c r="AA73" s="30"/>
      <c r="AB73" s="30"/>
      <c r="AC73" s="30"/>
      <c r="AD73" s="4"/>
      <c r="AE73" s="29"/>
      <c r="AF73" s="25"/>
      <c r="AG73" s="25"/>
      <c r="AH73" s="25"/>
      <c r="AI73" s="25"/>
      <c r="AJ73" s="25"/>
      <c r="AK73" s="4"/>
      <c r="AL73" s="58" t="s">
        <v>34</v>
      </c>
      <c r="AM73" s="56" t="s">
        <v>87</v>
      </c>
      <c r="AN73" s="176"/>
      <c r="AO73" s="16" t="s">
        <v>62</v>
      </c>
      <c r="AP73" s="16" t="s">
        <v>44</v>
      </c>
      <c r="AQ73" s="16">
        <v>1</v>
      </c>
      <c r="AR73" s="16">
        <f>AQ73*AQ71</f>
        <v>0.25</v>
      </c>
      <c r="AS73" s="4"/>
      <c r="AT73" s="29"/>
      <c r="AU73" s="29"/>
      <c r="AV73" s="46"/>
      <c r="AW73" s="42" t="s">
        <v>23</v>
      </c>
      <c r="AX73" s="42">
        <f>X69+AM69+AU69</f>
        <v>0.91666666666666674</v>
      </c>
      <c r="AY73" s="50"/>
    </row>
    <row r="74" spans="1:51" ht="30">
      <c r="A74" s="258"/>
      <c r="B74" s="185" t="s">
        <v>11</v>
      </c>
      <c r="C74" s="186"/>
      <c r="D74" s="6" t="s">
        <v>12</v>
      </c>
      <c r="E74" s="6">
        <v>1</v>
      </c>
      <c r="F74" s="6">
        <v>2</v>
      </c>
      <c r="G74" s="6">
        <v>3</v>
      </c>
      <c r="H74" s="6">
        <v>4</v>
      </c>
      <c r="I74" s="6">
        <v>5</v>
      </c>
      <c r="J74" s="6">
        <v>6</v>
      </c>
      <c r="K74" s="6">
        <v>7</v>
      </c>
      <c r="L74" s="6">
        <v>9</v>
      </c>
      <c r="M74" s="6">
        <v>10</v>
      </c>
      <c r="N74" s="94"/>
      <c r="O74" s="57" t="s">
        <v>101</v>
      </c>
      <c r="P74" s="56" t="s">
        <v>104</v>
      </c>
      <c r="Q74" s="4"/>
      <c r="R74" s="4"/>
      <c r="S74" s="18"/>
      <c r="T74" s="18"/>
      <c r="U74" s="18"/>
      <c r="V74" s="4"/>
      <c r="W74" s="4"/>
      <c r="X74" s="4"/>
      <c r="Y74" s="176"/>
      <c r="AB74" s="30"/>
      <c r="AC74" s="30"/>
      <c r="AD74" s="4"/>
      <c r="AE74" s="29"/>
      <c r="AF74" s="25"/>
      <c r="AG74" s="25"/>
      <c r="AH74" s="25"/>
      <c r="AI74" s="25"/>
      <c r="AJ74" s="25"/>
      <c r="AK74" s="4"/>
      <c r="AL74" s="109" t="s">
        <v>35</v>
      </c>
      <c r="AM74" s="84" t="s">
        <v>88</v>
      </c>
      <c r="AN74" s="176"/>
      <c r="AO74" s="19"/>
      <c r="AP74" s="19"/>
      <c r="AQ74" s="19"/>
      <c r="AR74" s="19"/>
      <c r="AS74" s="4"/>
      <c r="AT74" s="29"/>
      <c r="AU74" s="29"/>
      <c r="AV74" s="46"/>
      <c r="AW74" s="42" t="s">
        <v>24</v>
      </c>
      <c r="AX74" s="42">
        <f>X70+AM70+AU70</f>
        <v>-1.6666666666666718E-2</v>
      </c>
      <c r="AY74" s="50"/>
    </row>
    <row r="75" spans="1:51">
      <c r="A75" s="258"/>
      <c r="B75" s="187"/>
      <c r="C75" s="188"/>
      <c r="D75" s="6" t="s">
        <v>13</v>
      </c>
      <c r="E75" s="35">
        <v>0</v>
      </c>
      <c r="F75" s="35">
        <v>0</v>
      </c>
      <c r="G75" s="35">
        <v>0.57999999999999996</v>
      </c>
      <c r="H75" s="35">
        <v>0.9</v>
      </c>
      <c r="I75" s="35">
        <v>1.1200000000000001</v>
      </c>
      <c r="J75" s="35">
        <v>1.24</v>
      </c>
      <c r="K75" s="35">
        <v>1.32</v>
      </c>
      <c r="L75" s="35">
        <v>1.46</v>
      </c>
      <c r="M75" s="35">
        <v>1.49</v>
      </c>
      <c r="N75" s="94"/>
      <c r="Q75" s="4"/>
      <c r="R75" s="4"/>
      <c r="S75" s="18"/>
      <c r="T75" s="18"/>
      <c r="U75" s="18"/>
      <c r="V75" s="4"/>
      <c r="W75" s="4"/>
      <c r="X75" s="4"/>
      <c r="Y75" s="176"/>
      <c r="AB75" s="30"/>
      <c r="AC75" s="30"/>
      <c r="AD75" s="4"/>
      <c r="AE75" s="29"/>
      <c r="AF75" s="25"/>
      <c r="AG75" s="25"/>
      <c r="AH75" s="25"/>
      <c r="AI75" s="25"/>
      <c r="AJ75" s="25"/>
      <c r="AK75" s="4"/>
      <c r="AL75" s="109" t="s">
        <v>36</v>
      </c>
      <c r="AM75" s="84" t="s">
        <v>89</v>
      </c>
      <c r="AN75" s="176"/>
      <c r="AO75" s="30"/>
      <c r="AP75" s="30"/>
      <c r="AQ75" s="30"/>
      <c r="AR75" s="30"/>
      <c r="AS75" s="4"/>
      <c r="AT75" s="29"/>
      <c r="AU75" s="29"/>
      <c r="AV75" s="46"/>
      <c r="AW75" s="41" t="s">
        <v>25</v>
      </c>
      <c r="AX75" s="41">
        <v>0</v>
      </c>
      <c r="AY75" s="50"/>
    </row>
    <row r="76" spans="1:51">
      <c r="A76" s="258"/>
      <c r="B76" s="189" t="s">
        <v>9</v>
      </c>
      <c r="C76" s="190"/>
      <c r="D76" s="7">
        <v>0.57999999999999996</v>
      </c>
      <c r="E76" s="191"/>
      <c r="F76" s="192"/>
      <c r="G76" s="192"/>
      <c r="H76" s="192"/>
      <c r="I76" s="192"/>
      <c r="J76" s="192"/>
      <c r="K76" s="48"/>
      <c r="L76" s="48"/>
      <c r="M76" s="48"/>
      <c r="N76" s="94"/>
      <c r="Q76" s="4"/>
      <c r="R76" s="4"/>
      <c r="S76" s="18"/>
      <c r="T76" s="18"/>
      <c r="U76" s="18"/>
      <c r="V76" s="4"/>
      <c r="W76" s="4"/>
      <c r="X76" s="4"/>
      <c r="Y76" s="176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109" t="s">
        <v>37</v>
      </c>
      <c r="AM76" s="84" t="s">
        <v>90</v>
      </c>
      <c r="AN76" s="176"/>
      <c r="AO76" s="156" t="s">
        <v>113</v>
      </c>
      <c r="AP76" s="157"/>
      <c r="AQ76" s="4"/>
      <c r="AR76" s="4"/>
      <c r="AS76" s="4"/>
      <c r="AT76" s="4"/>
      <c r="AU76" s="4"/>
      <c r="AV76" s="46"/>
      <c r="AW76" s="4"/>
      <c r="AX76" s="4"/>
      <c r="AY76" s="50"/>
    </row>
    <row r="77" spans="1:51" ht="30">
      <c r="A77" s="258"/>
      <c r="B77" s="52"/>
      <c r="C77" s="52"/>
      <c r="D77" s="52"/>
      <c r="E77" s="52"/>
      <c r="H77" s="52"/>
      <c r="I77" s="52"/>
      <c r="J77" s="52"/>
      <c r="K77" s="52"/>
      <c r="L77" s="52"/>
      <c r="M77" s="47"/>
      <c r="N77" s="94"/>
      <c r="Q77" s="4"/>
      <c r="R77" s="4"/>
      <c r="S77" s="18"/>
      <c r="T77" s="18"/>
      <c r="U77" s="18"/>
      <c r="V77" s="4"/>
      <c r="W77" s="4"/>
      <c r="X77" s="4"/>
      <c r="Y77" s="176"/>
      <c r="Z77" s="4"/>
      <c r="AC77" s="4"/>
      <c r="AD77" s="4"/>
      <c r="AE77" s="4"/>
      <c r="AF77" s="4"/>
      <c r="AG77" s="4"/>
      <c r="AH77" s="4"/>
      <c r="AI77" s="4"/>
      <c r="AJ77" s="4"/>
      <c r="AK77" s="4"/>
      <c r="AL77" s="58" t="s">
        <v>96</v>
      </c>
      <c r="AM77" s="56" t="s">
        <v>91</v>
      </c>
      <c r="AN77" s="176"/>
      <c r="AO77" s="44" t="s">
        <v>29</v>
      </c>
      <c r="AP77" s="44" t="s">
        <v>76</v>
      </c>
      <c r="AQ77" s="4"/>
      <c r="AR77" s="4"/>
      <c r="AS77" s="4"/>
      <c r="AT77" s="4"/>
      <c r="AU77" s="4"/>
      <c r="AV77" s="46"/>
      <c r="AW77" s="4"/>
      <c r="AX77" s="4"/>
      <c r="AY77" s="50"/>
    </row>
    <row r="78" spans="1:51" ht="30">
      <c r="A78" s="258"/>
      <c r="B78" s="161" t="s">
        <v>15</v>
      </c>
      <c r="C78" s="161"/>
      <c r="D78" s="161"/>
      <c r="E78" s="4"/>
      <c r="H78" s="4"/>
      <c r="I78" s="4"/>
      <c r="J78" s="4"/>
      <c r="K78" s="4"/>
      <c r="L78" s="4"/>
      <c r="M78" s="4"/>
      <c r="N78" s="94"/>
      <c r="Q78" s="4"/>
      <c r="R78" s="4"/>
      <c r="S78" s="18"/>
      <c r="T78" s="18"/>
      <c r="U78" s="18"/>
      <c r="V78" s="4"/>
      <c r="W78" s="4"/>
      <c r="X78" s="4"/>
      <c r="Y78" s="176"/>
      <c r="Z78" s="227" t="s">
        <v>182</v>
      </c>
      <c r="AA78" s="228"/>
      <c r="AC78" s="4"/>
      <c r="AD78" s="4"/>
      <c r="AE78" s="4"/>
      <c r="AF78" s="4"/>
      <c r="AG78" s="4"/>
      <c r="AH78" s="4"/>
      <c r="AI78" s="4"/>
      <c r="AJ78" s="4"/>
      <c r="AK78" s="4"/>
      <c r="AL78" s="109" t="s">
        <v>97</v>
      </c>
      <c r="AM78" s="84" t="s">
        <v>92</v>
      </c>
      <c r="AN78" s="176"/>
      <c r="AO78" s="44" t="s">
        <v>30</v>
      </c>
      <c r="AP78" s="44" t="s">
        <v>79</v>
      </c>
      <c r="AQ78" s="4"/>
      <c r="AR78" s="4"/>
      <c r="AS78" s="4"/>
      <c r="AT78" s="4"/>
      <c r="AU78" s="4"/>
      <c r="AV78" s="46"/>
      <c r="AW78" s="4"/>
      <c r="AX78" s="4"/>
      <c r="AY78" s="50"/>
    </row>
    <row r="79" spans="1:51" ht="30">
      <c r="A79" s="258"/>
      <c r="B79" s="5" t="s">
        <v>10</v>
      </c>
      <c r="C79" s="8">
        <f>(C72-3)/3</f>
        <v>0</v>
      </c>
      <c r="D79" s="77">
        <f>C79*100</f>
        <v>0</v>
      </c>
      <c r="E79" s="4"/>
      <c r="H79" s="4"/>
      <c r="I79" s="4"/>
      <c r="J79" s="4"/>
      <c r="K79" s="4"/>
      <c r="L79" s="4"/>
      <c r="M79" s="4"/>
      <c r="N79" s="94"/>
      <c r="Q79" s="4"/>
      <c r="R79" s="4"/>
      <c r="S79" s="18"/>
      <c r="T79" s="18"/>
      <c r="U79" s="18"/>
      <c r="V79" s="4"/>
      <c r="W79" s="4"/>
      <c r="X79" s="4"/>
      <c r="Y79" s="176"/>
      <c r="Z79" s="225" t="s">
        <v>224</v>
      </c>
      <c r="AA79" s="226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109" t="s">
        <v>98</v>
      </c>
      <c r="AM79" s="84" t="s">
        <v>93</v>
      </c>
      <c r="AN79" s="176"/>
      <c r="AO79" s="44" t="s">
        <v>31</v>
      </c>
      <c r="AP79" s="44" t="s">
        <v>82</v>
      </c>
      <c r="AQ79" s="4"/>
      <c r="AR79" s="4"/>
      <c r="AS79" s="4"/>
      <c r="AT79" s="4"/>
      <c r="AU79" s="4"/>
      <c r="AV79" s="46"/>
      <c r="AW79" s="4"/>
      <c r="AX79" s="4"/>
      <c r="AY79" s="50"/>
    </row>
    <row r="80" spans="1:51">
      <c r="A80" s="259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06"/>
      <c r="N80" s="49"/>
      <c r="O80" s="106"/>
      <c r="P80" s="106"/>
      <c r="Q80" s="106"/>
      <c r="R80" s="106"/>
      <c r="S80" s="79"/>
      <c r="T80" s="79"/>
      <c r="U80" s="79"/>
      <c r="V80" s="106"/>
      <c r="W80" s="106"/>
      <c r="X80" s="106"/>
      <c r="Y80" s="177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51"/>
    </row>
    <row r="82" spans="1:51" ht="20">
      <c r="A82" s="257"/>
      <c r="B82" s="168" t="s">
        <v>165</v>
      </c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  <c r="AY82" s="169"/>
    </row>
    <row r="83" spans="1:51" ht="20">
      <c r="A83" s="258"/>
      <c r="B83" s="35" t="s">
        <v>0</v>
      </c>
      <c r="C83" s="35" t="s">
        <v>1</v>
      </c>
      <c r="D83" s="35" t="s">
        <v>2</v>
      </c>
      <c r="E83" s="35" t="s">
        <v>3</v>
      </c>
      <c r="F83" s="170" t="s">
        <v>8</v>
      </c>
      <c r="G83" s="35" t="s">
        <v>0</v>
      </c>
      <c r="H83" s="35" t="s">
        <v>1</v>
      </c>
      <c r="I83" s="35" t="s">
        <v>2</v>
      </c>
      <c r="J83" s="35" t="s">
        <v>3</v>
      </c>
      <c r="K83" s="35" t="s">
        <v>4</v>
      </c>
      <c r="L83" s="10" t="s">
        <v>5</v>
      </c>
      <c r="M83" s="23"/>
      <c r="N83" s="94"/>
      <c r="O83" s="156" t="s">
        <v>114</v>
      </c>
      <c r="P83" s="157"/>
      <c r="Q83" s="3"/>
      <c r="R83" s="171" t="s">
        <v>46</v>
      </c>
      <c r="S83" s="172"/>
      <c r="T83" s="172"/>
      <c r="U83" s="173"/>
      <c r="V83" s="3"/>
      <c r="W83" s="174" t="s">
        <v>52</v>
      </c>
      <c r="X83" s="175"/>
      <c r="Y83" s="176"/>
      <c r="Z83" s="178" t="s">
        <v>48</v>
      </c>
      <c r="AA83" s="179"/>
      <c r="AB83" s="179"/>
      <c r="AC83" s="180"/>
      <c r="AD83" s="3"/>
      <c r="AE83" s="178" t="s">
        <v>54</v>
      </c>
      <c r="AF83" s="179"/>
      <c r="AG83" s="179"/>
      <c r="AH83" s="179"/>
      <c r="AI83" s="179"/>
      <c r="AJ83" s="180"/>
      <c r="AK83" s="3"/>
      <c r="AL83" s="174" t="s">
        <v>55</v>
      </c>
      <c r="AM83" s="175"/>
      <c r="AN83" s="176"/>
      <c r="AO83" s="178" t="s">
        <v>49</v>
      </c>
      <c r="AP83" s="179"/>
      <c r="AQ83" s="179"/>
      <c r="AR83" s="180"/>
      <c r="AS83" s="4"/>
      <c r="AT83" s="174" t="s">
        <v>51</v>
      </c>
      <c r="AU83" s="175"/>
      <c r="AV83" s="36"/>
      <c r="AW83" s="174" t="s">
        <v>27</v>
      </c>
      <c r="AX83" s="175"/>
      <c r="AY83" s="50"/>
    </row>
    <row r="84" spans="1:51" ht="30">
      <c r="A84" s="258"/>
      <c r="B84" s="35" t="s">
        <v>1</v>
      </c>
      <c r="C84" s="2">
        <v>1</v>
      </c>
      <c r="D84" s="37">
        <v>3</v>
      </c>
      <c r="E84" s="37">
        <v>3</v>
      </c>
      <c r="F84" s="170"/>
      <c r="G84" s="35" t="s">
        <v>1</v>
      </c>
      <c r="H84" s="38">
        <f>C84/C87</f>
        <v>0.60000000000000009</v>
      </c>
      <c r="I84" s="37">
        <f>D84/D87</f>
        <v>0.6</v>
      </c>
      <c r="J84" s="37">
        <f>E84/E87</f>
        <v>0.6</v>
      </c>
      <c r="K84" s="37">
        <f>SUM(H84:J84)</f>
        <v>1.8000000000000003</v>
      </c>
      <c r="L84" s="2">
        <f>K84/C89</f>
        <v>0.60000000000000009</v>
      </c>
      <c r="M84" s="24"/>
      <c r="N84" s="94"/>
      <c r="O84" s="58" t="s">
        <v>17</v>
      </c>
      <c r="P84" s="56" t="s">
        <v>78</v>
      </c>
      <c r="Q84" s="18"/>
      <c r="R84" s="17" t="s">
        <v>26</v>
      </c>
      <c r="S84" s="35" t="s">
        <v>1</v>
      </c>
      <c r="T84" s="35" t="s">
        <v>2</v>
      </c>
      <c r="U84" s="35" t="s">
        <v>3</v>
      </c>
      <c r="V84" s="13"/>
      <c r="W84" s="32" t="s">
        <v>26</v>
      </c>
      <c r="X84" s="107" t="s">
        <v>53</v>
      </c>
      <c r="Y84" s="176"/>
      <c r="Z84" s="35" t="s">
        <v>32</v>
      </c>
      <c r="AA84" s="108" t="s">
        <v>47</v>
      </c>
      <c r="AB84" s="178" t="s">
        <v>43</v>
      </c>
      <c r="AC84" s="180"/>
      <c r="AD84" s="4"/>
      <c r="AE84" s="10" t="s">
        <v>26</v>
      </c>
      <c r="AF84" s="35" t="s">
        <v>35</v>
      </c>
      <c r="AG84" s="35" t="s">
        <v>36</v>
      </c>
      <c r="AH84" s="35" t="s">
        <v>37</v>
      </c>
      <c r="AI84" s="35" t="s">
        <v>97</v>
      </c>
      <c r="AJ84" s="35" t="s">
        <v>98</v>
      </c>
      <c r="AK84" s="4"/>
      <c r="AL84" s="10" t="s">
        <v>26</v>
      </c>
      <c r="AM84" s="107" t="s">
        <v>53</v>
      </c>
      <c r="AN84" s="176"/>
      <c r="AO84" s="10" t="s">
        <v>28</v>
      </c>
      <c r="AP84" s="10" t="s">
        <v>47</v>
      </c>
      <c r="AQ84" s="181" t="s">
        <v>43</v>
      </c>
      <c r="AR84" s="182"/>
      <c r="AS84" s="4"/>
      <c r="AT84" s="35" t="s">
        <v>26</v>
      </c>
      <c r="AU84" s="107" t="s">
        <v>53</v>
      </c>
      <c r="AV84" s="36"/>
      <c r="AW84" s="108" t="s">
        <v>26</v>
      </c>
      <c r="AX84" s="108" t="s">
        <v>50</v>
      </c>
      <c r="AY84" s="50"/>
    </row>
    <row r="85" spans="1:51">
      <c r="A85" s="258"/>
      <c r="B85" s="35" t="s">
        <v>2</v>
      </c>
      <c r="C85" s="37">
        <f>1/D84</f>
        <v>0.33333333333333331</v>
      </c>
      <c r="D85" s="2">
        <v>1</v>
      </c>
      <c r="E85" s="37">
        <v>1</v>
      </c>
      <c r="F85" s="170"/>
      <c r="G85" s="35" t="s">
        <v>2</v>
      </c>
      <c r="H85" s="37">
        <f>C85/C87</f>
        <v>0.2</v>
      </c>
      <c r="I85" s="38">
        <f>D85/D87</f>
        <v>0.2</v>
      </c>
      <c r="J85" s="37">
        <f>E85/E87</f>
        <v>0.2</v>
      </c>
      <c r="K85" s="37">
        <f>SUM(H85:J85)</f>
        <v>0.60000000000000009</v>
      </c>
      <c r="L85" s="2">
        <f>K85/C89</f>
        <v>0.20000000000000004</v>
      </c>
      <c r="M85" s="24"/>
      <c r="N85" s="94"/>
      <c r="O85" s="58" t="s">
        <v>18</v>
      </c>
      <c r="P85" s="56" t="s">
        <v>77</v>
      </c>
      <c r="Q85" s="18"/>
      <c r="R85" s="11" t="s">
        <v>17</v>
      </c>
      <c r="S85" s="9">
        <v>1</v>
      </c>
      <c r="T85" s="9">
        <v>-0.5</v>
      </c>
      <c r="U85" s="9">
        <v>0</v>
      </c>
      <c r="V85" s="3"/>
      <c r="W85" s="11" t="s">
        <v>17</v>
      </c>
      <c r="X85" s="1">
        <f>(S85*L84)+(T85*L85)+(U85*L86)</f>
        <v>0.50000000000000011</v>
      </c>
      <c r="Y85" s="176"/>
      <c r="Z85" s="15" t="s">
        <v>34</v>
      </c>
      <c r="AA85" s="15">
        <v>1</v>
      </c>
      <c r="AB85" s="15">
        <f>1/(1+AA85)</f>
        <v>0.5</v>
      </c>
      <c r="AC85" s="15"/>
      <c r="AD85" s="4"/>
      <c r="AE85" s="11" t="s">
        <v>17</v>
      </c>
      <c r="AF85" s="28">
        <v>1</v>
      </c>
      <c r="AG85" s="28">
        <v>0</v>
      </c>
      <c r="AH85" s="28">
        <v>0</v>
      </c>
      <c r="AI85" s="28">
        <v>-1</v>
      </c>
      <c r="AJ85" s="28">
        <v>0</v>
      </c>
      <c r="AK85" s="4"/>
      <c r="AL85" s="11" t="s">
        <v>17</v>
      </c>
      <c r="AM85" s="1">
        <f>(AF85*AC86)+(AG85*AC87)+(AC88*AH85)+(AI85*AC90)+(AC91*AJ85)</f>
        <v>0.16666666666666669</v>
      </c>
      <c r="AN85" s="176"/>
      <c r="AO85" s="15" t="s">
        <v>29</v>
      </c>
      <c r="AP85" s="15">
        <v>3</v>
      </c>
      <c r="AQ85" s="15">
        <f>1/(1+AP85)</f>
        <v>0.25</v>
      </c>
      <c r="AR85" s="15"/>
      <c r="AS85" s="4"/>
      <c r="AT85" s="11" t="s">
        <v>17</v>
      </c>
      <c r="AU85" s="1">
        <f>AR86</f>
        <v>0.25</v>
      </c>
      <c r="AV85" s="36"/>
      <c r="AW85" s="40" t="s">
        <v>63</v>
      </c>
      <c r="AX85" s="40">
        <v>0</v>
      </c>
      <c r="AY85" s="50"/>
    </row>
    <row r="86" spans="1:51" ht="30">
      <c r="A86" s="258"/>
      <c r="B86" s="35" t="s">
        <v>3</v>
      </c>
      <c r="C86" s="37">
        <f>1/E84</f>
        <v>0.33333333333333331</v>
      </c>
      <c r="D86" s="37">
        <f>1/E85</f>
        <v>1</v>
      </c>
      <c r="E86" s="2">
        <v>1</v>
      </c>
      <c r="F86" s="170"/>
      <c r="G86" s="35" t="s">
        <v>3</v>
      </c>
      <c r="H86" s="37">
        <f>C86/C87</f>
        <v>0.2</v>
      </c>
      <c r="I86" s="37">
        <f>D86/D87</f>
        <v>0.2</v>
      </c>
      <c r="J86" s="38">
        <f>E86/E87</f>
        <v>0.2</v>
      </c>
      <c r="K86" s="37">
        <f>SUM(H86:J86)</f>
        <v>0.60000000000000009</v>
      </c>
      <c r="L86" s="2">
        <f>K86/C89</f>
        <v>0.20000000000000004</v>
      </c>
      <c r="M86" s="24"/>
      <c r="N86" s="94"/>
      <c r="O86" s="58" t="s">
        <v>20</v>
      </c>
      <c r="P86" s="56" t="s">
        <v>80</v>
      </c>
      <c r="Q86" s="18"/>
      <c r="R86" s="11" t="s">
        <v>18</v>
      </c>
      <c r="S86" s="9">
        <v>-0.5</v>
      </c>
      <c r="T86" s="9">
        <v>1</v>
      </c>
      <c r="U86" s="9">
        <v>0</v>
      </c>
      <c r="V86" s="19"/>
      <c r="W86" s="11" t="s">
        <v>18</v>
      </c>
      <c r="X86" s="1">
        <f>(S86*L84)+(T86*L85)+(U86*L86)</f>
        <v>-0.1</v>
      </c>
      <c r="Y86" s="176"/>
      <c r="Z86" s="16" t="s">
        <v>35</v>
      </c>
      <c r="AA86" s="16" t="s">
        <v>44</v>
      </c>
      <c r="AB86" s="16">
        <v>1</v>
      </c>
      <c r="AC86" s="16">
        <f>AB86*AB85</f>
        <v>0.5</v>
      </c>
      <c r="AD86" s="4"/>
      <c r="AE86" s="11" t="s">
        <v>18</v>
      </c>
      <c r="AF86" s="28">
        <v>-1</v>
      </c>
      <c r="AG86" s="28">
        <v>0</v>
      </c>
      <c r="AH86" s="28">
        <v>0</v>
      </c>
      <c r="AI86" s="28">
        <v>1</v>
      </c>
      <c r="AJ86" s="28">
        <v>0</v>
      </c>
      <c r="AK86" s="4"/>
      <c r="AL86" s="11" t="s">
        <v>18</v>
      </c>
      <c r="AM86" s="1">
        <f>(AF86*AC86)+(AG86*AC87)+(AC88*AH86)+(AI86*AC90)+(AC91*AJ86)</f>
        <v>-0.16666666666666669</v>
      </c>
      <c r="AN86" s="176"/>
      <c r="AO86" s="16" t="s">
        <v>45</v>
      </c>
      <c r="AP86" s="16" t="s">
        <v>44</v>
      </c>
      <c r="AQ86" s="16">
        <v>1</v>
      </c>
      <c r="AR86" s="16">
        <f>AQ86*AQ85</f>
        <v>0.25</v>
      </c>
      <c r="AS86" s="4"/>
      <c r="AT86" s="11" t="s">
        <v>18</v>
      </c>
      <c r="AU86" s="1">
        <f>AR87</f>
        <v>0.25</v>
      </c>
      <c r="AV86" s="36"/>
      <c r="AW86" s="40" t="s">
        <v>16</v>
      </c>
      <c r="AX86" s="41">
        <v>0</v>
      </c>
      <c r="AY86" s="50"/>
    </row>
    <row r="87" spans="1:51">
      <c r="A87" s="258"/>
      <c r="B87" s="107" t="s">
        <v>4</v>
      </c>
      <c r="C87" s="39">
        <f>SUM(C84:C86)</f>
        <v>1.6666666666666665</v>
      </c>
      <c r="D87" s="39">
        <f>SUM(D84:D86)</f>
        <v>5</v>
      </c>
      <c r="E87" s="39">
        <f>SUM(E84:E86)</f>
        <v>5</v>
      </c>
      <c r="F87" s="170"/>
      <c r="G87" s="107" t="s">
        <v>4</v>
      </c>
      <c r="H87" s="39">
        <f>SUM(H84:H86)</f>
        <v>1</v>
      </c>
      <c r="I87" s="39">
        <f>SUM(I84:I86)</f>
        <v>1</v>
      </c>
      <c r="J87" s="39">
        <f>SUM(J84:J86)</f>
        <v>1</v>
      </c>
      <c r="K87" s="39">
        <f>SUM(K84:K86)</f>
        <v>3.0000000000000004</v>
      </c>
      <c r="L87" s="39">
        <f>SUM(L84:L86)</f>
        <v>1.0000000000000002</v>
      </c>
      <c r="M87" s="25"/>
      <c r="N87" s="94"/>
      <c r="O87" s="58" t="s">
        <v>21</v>
      </c>
      <c r="P87" s="56" t="s">
        <v>81</v>
      </c>
      <c r="Q87" s="18"/>
      <c r="R87" s="11" t="s">
        <v>20</v>
      </c>
      <c r="S87" s="9">
        <v>0</v>
      </c>
      <c r="T87" s="9">
        <v>0.5</v>
      </c>
      <c r="U87" s="9">
        <v>0</v>
      </c>
      <c r="V87" s="19"/>
      <c r="W87" s="11" t="s">
        <v>20</v>
      </c>
      <c r="X87" s="1">
        <f>(S87*L84)+(T87*L85)+(U87*L86)</f>
        <v>0.10000000000000002</v>
      </c>
      <c r="Y87" s="176"/>
      <c r="Z87" s="16" t="s">
        <v>36</v>
      </c>
      <c r="AA87" s="16" t="s">
        <v>44</v>
      </c>
      <c r="AB87" s="16">
        <v>1</v>
      </c>
      <c r="AC87" s="16">
        <f>AB87*AB85</f>
        <v>0.5</v>
      </c>
      <c r="AD87" s="4"/>
      <c r="AE87" s="11" t="s">
        <v>20</v>
      </c>
      <c r="AF87" s="28">
        <v>0</v>
      </c>
      <c r="AG87" s="28">
        <v>0</v>
      </c>
      <c r="AH87" s="28">
        <v>0</v>
      </c>
      <c r="AI87" s="28">
        <v>0</v>
      </c>
      <c r="AJ87" s="28">
        <v>0</v>
      </c>
      <c r="AK87" s="4"/>
      <c r="AL87" s="11" t="s">
        <v>20</v>
      </c>
      <c r="AM87" s="1">
        <f>(AF87*AC86)+(AG87*AC87)+(AH87*AC88)+(AI87*AC90)+(AJ87*AC91)</f>
        <v>0</v>
      </c>
      <c r="AN87" s="176"/>
      <c r="AO87" s="16" t="s">
        <v>58</v>
      </c>
      <c r="AP87" s="16" t="s">
        <v>44</v>
      </c>
      <c r="AQ87" s="16">
        <v>1</v>
      </c>
      <c r="AR87" s="16">
        <f>AQ87*AQ85</f>
        <v>0.25</v>
      </c>
      <c r="AS87" s="4"/>
      <c r="AT87" s="11" t="s">
        <v>20</v>
      </c>
      <c r="AU87" s="1">
        <f>AR89</f>
        <v>0.33333333333333331</v>
      </c>
      <c r="AV87" s="36"/>
      <c r="AW87" s="42" t="s">
        <v>17</v>
      </c>
      <c r="AX87" s="42">
        <f>X85+AM85+AU85</f>
        <v>0.91666666666666674</v>
      </c>
      <c r="AY87" s="50"/>
    </row>
    <row r="88" spans="1:51" ht="45">
      <c r="A88" s="258"/>
      <c r="B88" s="54"/>
      <c r="C88" s="54"/>
      <c r="D88" s="54"/>
      <c r="E88" s="54"/>
      <c r="F88" s="54"/>
      <c r="G88" s="54"/>
      <c r="H88" s="54"/>
      <c r="I88" s="54"/>
      <c r="J88" s="54"/>
      <c r="M88" s="47"/>
      <c r="N88" s="94"/>
      <c r="O88" s="58" t="s">
        <v>23</v>
      </c>
      <c r="P88" s="56" t="s">
        <v>83</v>
      </c>
      <c r="Q88" s="4"/>
      <c r="R88" s="11" t="s">
        <v>21</v>
      </c>
      <c r="S88" s="9">
        <v>0</v>
      </c>
      <c r="T88" s="9">
        <v>-0.5</v>
      </c>
      <c r="U88" s="9">
        <v>0</v>
      </c>
      <c r="V88" s="19"/>
      <c r="W88" s="11" t="s">
        <v>21</v>
      </c>
      <c r="X88" s="1">
        <f>(S88*L84)+(T88*L85)+(U88*L86)</f>
        <v>-0.10000000000000002</v>
      </c>
      <c r="Y88" s="176"/>
      <c r="Z88" s="16" t="s">
        <v>37</v>
      </c>
      <c r="AA88" s="16" t="s">
        <v>44</v>
      </c>
      <c r="AB88" s="16">
        <v>1</v>
      </c>
      <c r="AC88" s="16">
        <f>AB88*AB85</f>
        <v>0.5</v>
      </c>
      <c r="AD88" s="4"/>
      <c r="AE88" s="11" t="s">
        <v>21</v>
      </c>
      <c r="AF88" s="28">
        <v>0</v>
      </c>
      <c r="AG88" s="28">
        <v>0</v>
      </c>
      <c r="AH88" s="28">
        <v>0</v>
      </c>
      <c r="AI88" s="28">
        <v>0</v>
      </c>
      <c r="AJ88" s="28">
        <v>0</v>
      </c>
      <c r="AK88" s="4"/>
      <c r="AL88" s="11" t="s">
        <v>21</v>
      </c>
      <c r="AM88" s="1">
        <f>(AF88*AC86)+(AG88*AC87)+(AH88*AC88)+(AI88*AC90)+(AJ88*AC91)</f>
        <v>0</v>
      </c>
      <c r="AN88" s="176"/>
      <c r="AO88" s="15" t="s">
        <v>30</v>
      </c>
      <c r="AP88" s="15">
        <v>2</v>
      </c>
      <c r="AQ88" s="15">
        <f>1/(1+AP88)</f>
        <v>0.33333333333333331</v>
      </c>
      <c r="AR88" s="15"/>
      <c r="AS88" s="4"/>
      <c r="AT88" s="11" t="s">
        <v>21</v>
      </c>
      <c r="AU88" s="1">
        <f>AR90</f>
        <v>0.33333333333333331</v>
      </c>
      <c r="AV88" s="36"/>
      <c r="AW88" s="42" t="s">
        <v>18</v>
      </c>
      <c r="AX88" s="42">
        <f>X86+AM86++AU86</f>
        <v>-1.6666666666666718E-2</v>
      </c>
      <c r="AY88" s="50"/>
    </row>
    <row r="89" spans="1:51" ht="30">
      <c r="A89" s="258"/>
      <c r="B89" s="108" t="s">
        <v>6</v>
      </c>
      <c r="C89" s="35">
        <v>3</v>
      </c>
      <c r="D89" s="4"/>
      <c r="E89" s="4"/>
      <c r="F89" s="4"/>
      <c r="G89" s="4"/>
      <c r="H89" s="4"/>
      <c r="I89" s="4"/>
      <c r="J89" s="4"/>
      <c r="M89" s="4"/>
      <c r="N89" s="94"/>
      <c r="O89" s="58" t="s">
        <v>24</v>
      </c>
      <c r="P89" s="56" t="s">
        <v>84</v>
      </c>
      <c r="Q89" s="4"/>
      <c r="R89" s="11" t="s">
        <v>23</v>
      </c>
      <c r="S89" s="9">
        <v>1</v>
      </c>
      <c r="T89" s="9">
        <v>0</v>
      </c>
      <c r="U89" s="9">
        <v>-0.5</v>
      </c>
      <c r="V89" s="19"/>
      <c r="W89" s="11" t="s">
        <v>23</v>
      </c>
      <c r="X89" s="1">
        <f>(S89*L84)+(T89*L85)+(U89*L86)</f>
        <v>0.50000000000000011</v>
      </c>
      <c r="Y89" s="176"/>
      <c r="Z89" s="31" t="s">
        <v>96</v>
      </c>
      <c r="AA89" s="31">
        <v>2</v>
      </c>
      <c r="AB89" s="31">
        <f>1/(1+AA89)</f>
        <v>0.33333333333333331</v>
      </c>
      <c r="AC89" s="31"/>
      <c r="AD89" s="4"/>
      <c r="AE89" s="11" t="s">
        <v>23</v>
      </c>
      <c r="AF89" s="28">
        <v>1</v>
      </c>
      <c r="AG89" s="28">
        <v>0</v>
      </c>
      <c r="AH89" s="28">
        <v>0</v>
      </c>
      <c r="AI89" s="28">
        <v>-1</v>
      </c>
      <c r="AJ89" s="28">
        <v>0</v>
      </c>
      <c r="AK89" s="4"/>
      <c r="AL89" s="11" t="s">
        <v>23</v>
      </c>
      <c r="AM89" s="1">
        <f>(AC86*AF89)+(AG89*AC87)+(AC88*AH89)+(AI89*AC90)+(AC91*AJ89)</f>
        <v>0.16666666666666669</v>
      </c>
      <c r="AN89" s="176"/>
      <c r="AO89" s="16" t="s">
        <v>59</v>
      </c>
      <c r="AP89" s="16" t="s">
        <v>44</v>
      </c>
      <c r="AQ89" s="16">
        <v>1</v>
      </c>
      <c r="AR89" s="16">
        <f>AQ89*AQ88</f>
        <v>0.33333333333333331</v>
      </c>
      <c r="AS89" s="4"/>
      <c r="AT89" s="11" t="s">
        <v>23</v>
      </c>
      <c r="AU89" s="1">
        <f>AR92</f>
        <v>0.5</v>
      </c>
      <c r="AV89" s="36"/>
      <c r="AW89" s="41" t="s">
        <v>19</v>
      </c>
      <c r="AX89" s="41">
        <v>0</v>
      </c>
      <c r="AY89" s="50"/>
    </row>
    <row r="90" spans="1:51">
      <c r="A90" s="258"/>
      <c r="B90" s="53"/>
      <c r="C90" s="53"/>
      <c r="D90" s="53"/>
      <c r="E90" s="53"/>
      <c r="F90" s="53"/>
      <c r="G90" s="53"/>
      <c r="H90" s="53"/>
      <c r="I90" s="53"/>
      <c r="J90" s="53"/>
      <c r="M90" s="26"/>
      <c r="N90" s="94"/>
      <c r="O90" s="4"/>
      <c r="P90" s="4"/>
      <c r="Q90" s="4"/>
      <c r="R90" s="11" t="s">
        <v>24</v>
      </c>
      <c r="S90" s="9">
        <v>-0.5</v>
      </c>
      <c r="T90" s="9">
        <v>0</v>
      </c>
      <c r="U90" s="9">
        <v>1</v>
      </c>
      <c r="V90" s="19"/>
      <c r="W90" s="11" t="s">
        <v>24</v>
      </c>
      <c r="X90" s="1">
        <f>(S90*L84)+(T90*67)+(U90*L86)</f>
        <v>-0.1</v>
      </c>
      <c r="Y90" s="176"/>
      <c r="Z90" s="16" t="s">
        <v>97</v>
      </c>
      <c r="AA90" s="16" t="s">
        <v>44</v>
      </c>
      <c r="AB90" s="16">
        <v>1</v>
      </c>
      <c r="AC90" s="16">
        <f>AB90*AB89</f>
        <v>0.33333333333333331</v>
      </c>
      <c r="AD90" s="4"/>
      <c r="AE90" s="11" t="s">
        <v>24</v>
      </c>
      <c r="AF90" s="28">
        <v>-1</v>
      </c>
      <c r="AG90" s="28">
        <v>0</v>
      </c>
      <c r="AH90" s="28">
        <v>0</v>
      </c>
      <c r="AI90" s="28">
        <v>1</v>
      </c>
      <c r="AJ90" s="28">
        <v>0</v>
      </c>
      <c r="AK90" s="4"/>
      <c r="AL90" s="11" t="s">
        <v>24</v>
      </c>
      <c r="AM90" s="1">
        <f>(AC86*AF90)+(AC87*AG90)+(AC88*AH90)+(AI90*AC90)+(AC91*AJ90)</f>
        <v>-0.16666666666666669</v>
      </c>
      <c r="AN90" s="176"/>
      <c r="AO90" s="16" t="s">
        <v>60</v>
      </c>
      <c r="AP90" s="16" t="s">
        <v>44</v>
      </c>
      <c r="AQ90" s="16">
        <v>1</v>
      </c>
      <c r="AR90" s="16">
        <f>AQ90*AQ88</f>
        <v>0.33333333333333331</v>
      </c>
      <c r="AS90" s="4"/>
      <c r="AT90" s="11" t="s">
        <v>24</v>
      </c>
      <c r="AU90" s="1">
        <f>AR93</f>
        <v>0.5</v>
      </c>
      <c r="AV90" s="36"/>
      <c r="AW90" s="42" t="s">
        <v>20</v>
      </c>
      <c r="AX90" s="42">
        <f>X87+AM87+AU87</f>
        <v>0.43333333333333335</v>
      </c>
      <c r="AY90" s="50"/>
    </row>
    <row r="91" spans="1:51">
      <c r="A91" s="258"/>
      <c r="B91" s="183" t="s">
        <v>14</v>
      </c>
      <c r="C91" s="183"/>
      <c r="D91" s="4"/>
      <c r="E91" s="35" t="s">
        <v>38</v>
      </c>
      <c r="F91" s="35" t="s">
        <v>39</v>
      </c>
      <c r="G91" s="35" t="s">
        <v>40</v>
      </c>
      <c r="H91" s="10" t="s">
        <v>41</v>
      </c>
      <c r="I91" s="10" t="s">
        <v>42</v>
      </c>
      <c r="J91" s="4"/>
      <c r="M91" s="4"/>
      <c r="N91" s="94"/>
      <c r="O91" s="156" t="s">
        <v>112</v>
      </c>
      <c r="P91" s="157"/>
      <c r="Q91" s="4"/>
      <c r="R91" s="33"/>
      <c r="S91" s="25"/>
      <c r="T91" s="25"/>
      <c r="U91" s="25"/>
      <c r="V91" s="30"/>
      <c r="W91" s="29"/>
      <c r="X91" s="29"/>
      <c r="Y91" s="176"/>
      <c r="Z91" s="16" t="s">
        <v>98</v>
      </c>
      <c r="AA91" s="16" t="s">
        <v>44</v>
      </c>
      <c r="AB91" s="16">
        <v>1</v>
      </c>
      <c r="AC91" s="16">
        <f>AB91*AB89</f>
        <v>0.33333333333333331</v>
      </c>
      <c r="AD91" s="4"/>
      <c r="AE91" s="29"/>
      <c r="AF91" s="25"/>
      <c r="AG91" s="25"/>
      <c r="AH91" s="25"/>
      <c r="AI91" s="25"/>
      <c r="AJ91" s="25"/>
      <c r="AK91" s="4"/>
      <c r="AL91" s="29"/>
      <c r="AM91" s="29"/>
      <c r="AN91" s="176"/>
      <c r="AO91" s="15" t="s">
        <v>31</v>
      </c>
      <c r="AP91" s="15">
        <v>1</v>
      </c>
      <c r="AQ91" s="15">
        <f>1/(1+AP91)</f>
        <v>0.5</v>
      </c>
      <c r="AR91" s="15"/>
      <c r="AS91" s="4"/>
      <c r="AT91" s="29"/>
      <c r="AU91" s="29"/>
      <c r="AV91" s="46"/>
      <c r="AW91" s="42" t="s">
        <v>21</v>
      </c>
      <c r="AX91" s="42">
        <f>X88+AM88+AU88</f>
        <v>0.23333333333333328</v>
      </c>
      <c r="AY91" s="50"/>
    </row>
    <row r="92" spans="1:51" ht="30">
      <c r="A92" s="258"/>
      <c r="B92" s="108" t="s">
        <v>7</v>
      </c>
      <c r="C92" s="76">
        <f>SUM(L84*C87,L85*D87,L86*E87)</f>
        <v>3</v>
      </c>
      <c r="D92" s="4"/>
      <c r="E92" s="35">
        <v>1</v>
      </c>
      <c r="F92" s="35">
        <v>3</v>
      </c>
      <c r="G92" s="35">
        <v>5</v>
      </c>
      <c r="H92" s="35">
        <v>7</v>
      </c>
      <c r="I92" s="35">
        <v>9</v>
      </c>
      <c r="J92" s="4"/>
      <c r="M92" s="4"/>
      <c r="N92" s="94"/>
      <c r="O92" s="57" t="s">
        <v>99</v>
      </c>
      <c r="P92" s="56" t="s">
        <v>102</v>
      </c>
      <c r="Q92" s="4"/>
      <c r="R92" s="33"/>
      <c r="S92" s="25"/>
      <c r="T92" s="25"/>
      <c r="U92" s="25"/>
      <c r="V92" s="30"/>
      <c r="W92" s="29"/>
      <c r="X92" s="29"/>
      <c r="Y92" s="176"/>
      <c r="Z92" s="30"/>
      <c r="AA92" s="30"/>
      <c r="AB92" s="30"/>
      <c r="AC92" s="30"/>
      <c r="AD92" s="4"/>
      <c r="AE92" s="29"/>
      <c r="AF92" s="25"/>
      <c r="AG92" s="25"/>
      <c r="AH92" s="25"/>
      <c r="AI92" s="25"/>
      <c r="AJ92" s="25"/>
      <c r="AK92" s="4"/>
      <c r="AL92" s="156" t="s">
        <v>115</v>
      </c>
      <c r="AM92" s="157"/>
      <c r="AN92" s="176"/>
      <c r="AO92" s="16" t="s">
        <v>61</v>
      </c>
      <c r="AP92" s="16" t="s">
        <v>44</v>
      </c>
      <c r="AQ92" s="16">
        <v>1</v>
      </c>
      <c r="AR92" s="16">
        <f>AQ92*AQ91</f>
        <v>0.5</v>
      </c>
      <c r="AS92" s="4"/>
      <c r="AT92" s="29"/>
      <c r="AU92" s="29"/>
      <c r="AV92" s="46"/>
      <c r="AW92" s="41" t="s">
        <v>22</v>
      </c>
      <c r="AX92" s="41">
        <v>0</v>
      </c>
      <c r="AY92" s="50"/>
    </row>
    <row r="93" spans="1:51" ht="30">
      <c r="A93" s="258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26"/>
      <c r="N93" s="94"/>
      <c r="O93" s="57" t="s">
        <v>100</v>
      </c>
      <c r="P93" s="56" t="s">
        <v>103</v>
      </c>
      <c r="Q93" s="4"/>
      <c r="R93" s="4"/>
      <c r="S93" s="18"/>
      <c r="T93" s="18"/>
      <c r="U93" s="18"/>
      <c r="V93" s="19"/>
      <c r="W93" s="4"/>
      <c r="X93" s="4"/>
      <c r="Y93" s="176"/>
      <c r="Z93" s="30"/>
      <c r="AA93" s="30"/>
      <c r="AB93" s="30"/>
      <c r="AC93" s="30"/>
      <c r="AD93" s="4"/>
      <c r="AE93" s="29"/>
      <c r="AF93" s="25"/>
      <c r="AG93" s="25"/>
      <c r="AH93" s="25"/>
      <c r="AI93" s="25"/>
      <c r="AJ93" s="25"/>
      <c r="AK93" s="4"/>
      <c r="AL93" s="58" t="s">
        <v>34</v>
      </c>
      <c r="AM93" s="56" t="s">
        <v>87</v>
      </c>
      <c r="AN93" s="176"/>
      <c r="AO93" s="16" t="s">
        <v>62</v>
      </c>
      <c r="AP93" s="16" t="s">
        <v>44</v>
      </c>
      <c r="AQ93" s="16">
        <v>1</v>
      </c>
      <c r="AR93" s="16">
        <f>AQ93*AQ91</f>
        <v>0.5</v>
      </c>
      <c r="AS93" s="4"/>
      <c r="AT93" s="29"/>
      <c r="AU93" s="29"/>
      <c r="AV93" s="46"/>
      <c r="AW93" s="42" t="s">
        <v>23</v>
      </c>
      <c r="AX93" s="42">
        <f>X89+AM89+AU89</f>
        <v>1.1666666666666667</v>
      </c>
      <c r="AY93" s="50"/>
    </row>
    <row r="94" spans="1:51" ht="30">
      <c r="A94" s="258"/>
      <c r="B94" s="185" t="s">
        <v>11</v>
      </c>
      <c r="C94" s="186"/>
      <c r="D94" s="6" t="s">
        <v>12</v>
      </c>
      <c r="E94" s="6">
        <v>1</v>
      </c>
      <c r="F94" s="6">
        <v>2</v>
      </c>
      <c r="G94" s="6">
        <v>3</v>
      </c>
      <c r="H94" s="6">
        <v>4</v>
      </c>
      <c r="I94" s="6">
        <v>5</v>
      </c>
      <c r="J94" s="6">
        <v>6</v>
      </c>
      <c r="K94" s="6">
        <v>7</v>
      </c>
      <c r="L94" s="6">
        <v>9</v>
      </c>
      <c r="M94" s="6">
        <v>10</v>
      </c>
      <c r="N94" s="94"/>
      <c r="O94" s="57" t="s">
        <v>101</v>
      </c>
      <c r="P94" s="56" t="s">
        <v>104</v>
      </c>
      <c r="Q94" s="4"/>
      <c r="R94" s="4"/>
      <c r="S94" s="18"/>
      <c r="T94" s="18"/>
      <c r="U94" s="18"/>
      <c r="V94" s="4"/>
      <c r="W94" s="4"/>
      <c r="X94" s="4"/>
      <c r="Y94" s="176"/>
      <c r="AB94" s="30"/>
      <c r="AC94" s="30"/>
      <c r="AD94" s="4"/>
      <c r="AE94" s="29"/>
      <c r="AF94" s="25"/>
      <c r="AG94" s="25"/>
      <c r="AH94" s="25"/>
      <c r="AI94" s="25"/>
      <c r="AJ94" s="25"/>
      <c r="AK94" s="4"/>
      <c r="AL94" s="109" t="s">
        <v>35</v>
      </c>
      <c r="AM94" s="84" t="s">
        <v>88</v>
      </c>
      <c r="AN94" s="176"/>
      <c r="AO94" s="19"/>
      <c r="AP94" s="19"/>
      <c r="AQ94" s="19"/>
      <c r="AR94" s="19"/>
      <c r="AS94" s="4"/>
      <c r="AT94" s="29"/>
      <c r="AU94" s="29"/>
      <c r="AV94" s="46"/>
      <c r="AW94" s="42" t="s">
        <v>24</v>
      </c>
      <c r="AX94" s="42">
        <f>X90+AM90+AU90</f>
        <v>0.23333333333333328</v>
      </c>
      <c r="AY94" s="50"/>
    </row>
    <row r="95" spans="1:51">
      <c r="A95" s="258"/>
      <c r="B95" s="187"/>
      <c r="C95" s="188"/>
      <c r="D95" s="6" t="s">
        <v>13</v>
      </c>
      <c r="E95" s="35">
        <v>0</v>
      </c>
      <c r="F95" s="35">
        <v>0</v>
      </c>
      <c r="G95" s="35">
        <v>0.57999999999999996</v>
      </c>
      <c r="H95" s="35">
        <v>0.9</v>
      </c>
      <c r="I95" s="35">
        <v>1.1200000000000001</v>
      </c>
      <c r="J95" s="35">
        <v>1.24</v>
      </c>
      <c r="K95" s="35">
        <v>1.32</v>
      </c>
      <c r="L95" s="35">
        <v>1.46</v>
      </c>
      <c r="M95" s="35">
        <v>1.49</v>
      </c>
      <c r="N95" s="94"/>
      <c r="Q95" s="4"/>
      <c r="R95" s="4"/>
      <c r="S95" s="18"/>
      <c r="T95" s="18"/>
      <c r="U95" s="18"/>
      <c r="V95" s="4"/>
      <c r="W95" s="4"/>
      <c r="X95" s="4"/>
      <c r="Y95" s="176"/>
      <c r="AB95" s="30"/>
      <c r="AC95" s="30"/>
      <c r="AD95" s="4"/>
      <c r="AE95" s="29"/>
      <c r="AF95" s="25"/>
      <c r="AG95" s="25"/>
      <c r="AH95" s="25"/>
      <c r="AI95" s="25"/>
      <c r="AJ95" s="25"/>
      <c r="AK95" s="4"/>
      <c r="AL95" s="109" t="s">
        <v>36</v>
      </c>
      <c r="AM95" s="84" t="s">
        <v>89</v>
      </c>
      <c r="AN95" s="176"/>
      <c r="AO95" s="30"/>
      <c r="AP95" s="30"/>
      <c r="AQ95" s="30"/>
      <c r="AR95" s="30"/>
      <c r="AS95" s="4"/>
      <c r="AT95" s="29"/>
      <c r="AU95" s="29"/>
      <c r="AV95" s="46"/>
      <c r="AW95" s="41" t="s">
        <v>25</v>
      </c>
      <c r="AX95" s="41">
        <v>0</v>
      </c>
      <c r="AY95" s="50"/>
    </row>
    <row r="96" spans="1:51">
      <c r="A96" s="258"/>
      <c r="B96" s="189" t="s">
        <v>9</v>
      </c>
      <c r="C96" s="190"/>
      <c r="D96" s="7">
        <v>0.57999999999999996</v>
      </c>
      <c r="E96" s="191"/>
      <c r="F96" s="192"/>
      <c r="G96" s="192"/>
      <c r="H96" s="192"/>
      <c r="I96" s="192"/>
      <c r="J96" s="192"/>
      <c r="K96" s="48"/>
      <c r="L96" s="48"/>
      <c r="M96" s="48"/>
      <c r="N96" s="94"/>
      <c r="Q96" s="4"/>
      <c r="R96" s="4"/>
      <c r="S96" s="18"/>
      <c r="T96" s="18"/>
      <c r="U96" s="18"/>
      <c r="V96" s="4"/>
      <c r="W96" s="4"/>
      <c r="X96" s="4"/>
      <c r="Y96" s="176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109" t="s">
        <v>37</v>
      </c>
      <c r="AM96" s="84" t="s">
        <v>90</v>
      </c>
      <c r="AN96" s="176"/>
      <c r="AO96" s="156" t="s">
        <v>113</v>
      </c>
      <c r="AP96" s="157"/>
      <c r="AQ96" s="4"/>
      <c r="AR96" s="4"/>
      <c r="AS96" s="4"/>
      <c r="AT96" s="4"/>
      <c r="AU96" s="4"/>
      <c r="AV96" s="46"/>
      <c r="AW96" s="4"/>
      <c r="AX96" s="4"/>
      <c r="AY96" s="50"/>
    </row>
    <row r="97" spans="1:51" ht="30">
      <c r="A97" s="258"/>
      <c r="B97" s="52"/>
      <c r="C97" s="52"/>
      <c r="D97" s="52"/>
      <c r="E97" s="52"/>
      <c r="H97" s="52"/>
      <c r="I97" s="52"/>
      <c r="J97" s="52"/>
      <c r="K97" s="52"/>
      <c r="L97" s="52"/>
      <c r="M97" s="47"/>
      <c r="N97" s="94"/>
      <c r="Q97" s="4"/>
      <c r="R97" s="4"/>
      <c r="S97" s="18"/>
      <c r="T97" s="18"/>
      <c r="U97" s="18"/>
      <c r="V97" s="4"/>
      <c r="W97" s="4"/>
      <c r="X97" s="4"/>
      <c r="Y97" s="176"/>
      <c r="Z97" s="4"/>
      <c r="AC97" s="4"/>
      <c r="AD97" s="4"/>
      <c r="AE97" s="4"/>
      <c r="AF97" s="4"/>
      <c r="AG97" s="4"/>
      <c r="AH97" s="4"/>
      <c r="AI97" s="4"/>
      <c r="AJ97" s="4"/>
      <c r="AK97" s="4"/>
      <c r="AL97" s="58" t="s">
        <v>96</v>
      </c>
      <c r="AM97" s="56" t="s">
        <v>91</v>
      </c>
      <c r="AN97" s="176"/>
      <c r="AO97" s="44" t="s">
        <v>29</v>
      </c>
      <c r="AP97" s="44" t="s">
        <v>76</v>
      </c>
      <c r="AQ97" s="4"/>
      <c r="AR97" s="4"/>
      <c r="AS97" s="4"/>
      <c r="AT97" s="4"/>
      <c r="AU97" s="4"/>
      <c r="AV97" s="46"/>
      <c r="AW97" s="4"/>
      <c r="AX97" s="4"/>
      <c r="AY97" s="50"/>
    </row>
    <row r="98" spans="1:51" ht="30">
      <c r="A98" s="258"/>
      <c r="B98" s="161" t="s">
        <v>15</v>
      </c>
      <c r="C98" s="161"/>
      <c r="D98" s="161"/>
      <c r="E98" s="4"/>
      <c r="H98" s="4"/>
      <c r="I98" s="4"/>
      <c r="J98" s="4"/>
      <c r="K98" s="4"/>
      <c r="L98" s="4"/>
      <c r="M98" s="4"/>
      <c r="N98" s="94"/>
      <c r="Q98" s="4"/>
      <c r="R98" s="4"/>
      <c r="S98" s="18"/>
      <c r="T98" s="18"/>
      <c r="U98" s="18"/>
      <c r="V98" s="4"/>
      <c r="W98" s="4"/>
      <c r="X98" s="4"/>
      <c r="Y98" s="176"/>
      <c r="Z98" s="227" t="s">
        <v>182</v>
      </c>
      <c r="AA98" s="228"/>
      <c r="AC98" s="4"/>
      <c r="AD98" s="4"/>
      <c r="AE98" s="4"/>
      <c r="AF98" s="4"/>
      <c r="AG98" s="4"/>
      <c r="AH98" s="4"/>
      <c r="AI98" s="4"/>
      <c r="AJ98" s="4"/>
      <c r="AK98" s="4"/>
      <c r="AL98" s="109" t="s">
        <v>97</v>
      </c>
      <c r="AM98" s="84" t="s">
        <v>92</v>
      </c>
      <c r="AN98" s="176"/>
      <c r="AO98" s="44" t="s">
        <v>30</v>
      </c>
      <c r="AP98" s="44" t="s">
        <v>79</v>
      </c>
      <c r="AQ98" s="4"/>
      <c r="AR98" s="4"/>
      <c r="AS98" s="4"/>
      <c r="AT98" s="4"/>
      <c r="AU98" s="4"/>
      <c r="AV98" s="46"/>
      <c r="AW98" s="4"/>
      <c r="AX98" s="4"/>
      <c r="AY98" s="50"/>
    </row>
    <row r="99" spans="1:51" ht="30">
      <c r="A99" s="258"/>
      <c r="B99" s="5" t="s">
        <v>10</v>
      </c>
      <c r="C99" s="8">
        <f>(C92-3)/3</f>
        <v>0</v>
      </c>
      <c r="D99" s="77">
        <f>C99*100</f>
        <v>0</v>
      </c>
      <c r="E99" s="4"/>
      <c r="H99" s="4"/>
      <c r="I99" s="4"/>
      <c r="J99" s="4"/>
      <c r="K99" s="4"/>
      <c r="L99" s="4"/>
      <c r="M99" s="4"/>
      <c r="N99" s="94"/>
      <c r="Q99" s="4"/>
      <c r="R99" s="4"/>
      <c r="S99" s="18"/>
      <c r="T99" s="18"/>
      <c r="U99" s="18"/>
      <c r="V99" s="4"/>
      <c r="W99" s="4"/>
      <c r="X99" s="4"/>
      <c r="Y99" s="176"/>
      <c r="Z99" s="225" t="s">
        <v>224</v>
      </c>
      <c r="AA99" s="226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109" t="s">
        <v>98</v>
      </c>
      <c r="AM99" s="84" t="s">
        <v>93</v>
      </c>
      <c r="AN99" s="176"/>
      <c r="AO99" s="44" t="s">
        <v>31</v>
      </c>
      <c r="AP99" s="44" t="s">
        <v>82</v>
      </c>
      <c r="AQ99" s="4"/>
      <c r="AR99" s="4"/>
      <c r="AS99" s="4"/>
      <c r="AT99" s="4"/>
      <c r="AU99" s="4"/>
      <c r="AV99" s="46"/>
      <c r="AW99" s="4"/>
      <c r="AX99" s="4"/>
      <c r="AY99" s="50"/>
    </row>
    <row r="100" spans="1:51">
      <c r="A100" s="259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06"/>
      <c r="N100" s="49"/>
      <c r="O100" s="106"/>
      <c r="P100" s="106"/>
      <c r="Q100" s="106"/>
      <c r="R100" s="106"/>
      <c r="S100" s="79"/>
      <c r="T100" s="79"/>
      <c r="U100" s="79"/>
      <c r="V100" s="106"/>
      <c r="W100" s="106"/>
      <c r="X100" s="106"/>
      <c r="Y100" s="177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51"/>
    </row>
    <row r="102" spans="1:51" ht="20">
      <c r="A102" s="257"/>
      <c r="B102" s="168" t="s">
        <v>170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9"/>
    </row>
    <row r="103" spans="1:51" ht="20">
      <c r="A103" s="258"/>
      <c r="B103" s="35" t="s">
        <v>0</v>
      </c>
      <c r="C103" s="35" t="s">
        <v>1</v>
      </c>
      <c r="D103" s="35" t="s">
        <v>2</v>
      </c>
      <c r="E103" s="35" t="s">
        <v>3</v>
      </c>
      <c r="F103" s="170" t="s">
        <v>8</v>
      </c>
      <c r="G103" s="35" t="s">
        <v>0</v>
      </c>
      <c r="H103" s="35" t="s">
        <v>1</v>
      </c>
      <c r="I103" s="35" t="s">
        <v>2</v>
      </c>
      <c r="J103" s="35" t="s">
        <v>3</v>
      </c>
      <c r="K103" s="35" t="s">
        <v>4</v>
      </c>
      <c r="L103" s="10" t="s">
        <v>5</v>
      </c>
      <c r="M103" s="23"/>
      <c r="N103" s="94"/>
      <c r="O103" s="156" t="s">
        <v>114</v>
      </c>
      <c r="P103" s="157"/>
      <c r="Q103" s="3"/>
      <c r="R103" s="171" t="s">
        <v>46</v>
      </c>
      <c r="S103" s="172"/>
      <c r="T103" s="172"/>
      <c r="U103" s="173"/>
      <c r="V103" s="3"/>
      <c r="W103" s="174" t="s">
        <v>52</v>
      </c>
      <c r="X103" s="175"/>
      <c r="Y103" s="176"/>
      <c r="Z103" s="178" t="s">
        <v>48</v>
      </c>
      <c r="AA103" s="179"/>
      <c r="AB103" s="179"/>
      <c r="AC103" s="180"/>
      <c r="AD103" s="3"/>
      <c r="AE103" s="178" t="s">
        <v>54</v>
      </c>
      <c r="AF103" s="179"/>
      <c r="AG103" s="179"/>
      <c r="AH103" s="179"/>
      <c r="AI103" s="179"/>
      <c r="AJ103" s="180"/>
      <c r="AK103" s="3"/>
      <c r="AL103" s="174" t="s">
        <v>55</v>
      </c>
      <c r="AM103" s="175"/>
      <c r="AN103" s="176"/>
      <c r="AO103" s="178" t="s">
        <v>49</v>
      </c>
      <c r="AP103" s="179"/>
      <c r="AQ103" s="179"/>
      <c r="AR103" s="180"/>
      <c r="AS103" s="4"/>
      <c r="AT103" s="174" t="s">
        <v>51</v>
      </c>
      <c r="AU103" s="175"/>
      <c r="AV103" s="36"/>
      <c r="AW103" s="174" t="s">
        <v>27</v>
      </c>
      <c r="AX103" s="175"/>
      <c r="AY103" s="50"/>
    </row>
    <row r="104" spans="1:51" ht="30">
      <c r="A104" s="258"/>
      <c r="B104" s="35" t="s">
        <v>1</v>
      </c>
      <c r="C104" s="2">
        <v>1</v>
      </c>
      <c r="D104" s="37">
        <v>3</v>
      </c>
      <c r="E104" s="37">
        <v>3</v>
      </c>
      <c r="F104" s="170"/>
      <c r="G104" s="35" t="s">
        <v>1</v>
      </c>
      <c r="H104" s="38">
        <f>C104/C107</f>
        <v>0.60000000000000009</v>
      </c>
      <c r="I104" s="37">
        <f>D104/D107</f>
        <v>0.6</v>
      </c>
      <c r="J104" s="37">
        <f>E104/E107</f>
        <v>0.6</v>
      </c>
      <c r="K104" s="37">
        <f>SUM(H104:J104)</f>
        <v>1.8000000000000003</v>
      </c>
      <c r="L104" s="2">
        <f>K104/C109</f>
        <v>0.60000000000000009</v>
      </c>
      <c r="M104" s="24"/>
      <c r="N104" s="94"/>
      <c r="O104" s="58" t="s">
        <v>17</v>
      </c>
      <c r="P104" s="56" t="s">
        <v>78</v>
      </c>
      <c r="Q104" s="18"/>
      <c r="R104" s="17" t="s">
        <v>26</v>
      </c>
      <c r="S104" s="35" t="s">
        <v>1</v>
      </c>
      <c r="T104" s="35" t="s">
        <v>2</v>
      </c>
      <c r="U104" s="35" t="s">
        <v>3</v>
      </c>
      <c r="V104" s="13"/>
      <c r="W104" s="32" t="s">
        <v>26</v>
      </c>
      <c r="X104" s="107" t="s">
        <v>53</v>
      </c>
      <c r="Y104" s="176"/>
      <c r="Z104" s="35" t="s">
        <v>32</v>
      </c>
      <c r="AA104" s="108" t="s">
        <v>47</v>
      </c>
      <c r="AB104" s="178" t="s">
        <v>43</v>
      </c>
      <c r="AC104" s="180"/>
      <c r="AD104" s="4"/>
      <c r="AE104" s="10" t="s">
        <v>26</v>
      </c>
      <c r="AF104" s="35" t="s">
        <v>35</v>
      </c>
      <c r="AG104" s="35" t="s">
        <v>36</v>
      </c>
      <c r="AH104" s="35" t="s">
        <v>37</v>
      </c>
      <c r="AI104" s="35" t="s">
        <v>97</v>
      </c>
      <c r="AJ104" s="35" t="s">
        <v>98</v>
      </c>
      <c r="AK104" s="4"/>
      <c r="AL104" s="10" t="s">
        <v>26</v>
      </c>
      <c r="AM104" s="107" t="s">
        <v>53</v>
      </c>
      <c r="AN104" s="176"/>
      <c r="AO104" s="10" t="s">
        <v>28</v>
      </c>
      <c r="AP104" s="10" t="s">
        <v>47</v>
      </c>
      <c r="AQ104" s="181" t="s">
        <v>43</v>
      </c>
      <c r="AR104" s="182"/>
      <c r="AS104" s="4"/>
      <c r="AT104" s="35" t="s">
        <v>26</v>
      </c>
      <c r="AU104" s="107" t="s">
        <v>53</v>
      </c>
      <c r="AV104" s="36"/>
      <c r="AW104" s="108" t="s">
        <v>26</v>
      </c>
      <c r="AX104" s="108" t="s">
        <v>50</v>
      </c>
      <c r="AY104" s="50"/>
    </row>
    <row r="105" spans="1:51">
      <c r="A105" s="258"/>
      <c r="B105" s="35" t="s">
        <v>2</v>
      </c>
      <c r="C105" s="37">
        <f>1/D104</f>
        <v>0.33333333333333331</v>
      </c>
      <c r="D105" s="2">
        <v>1</v>
      </c>
      <c r="E105" s="37">
        <v>1</v>
      </c>
      <c r="F105" s="170"/>
      <c r="G105" s="35" t="s">
        <v>2</v>
      </c>
      <c r="H105" s="37">
        <f>C105/C107</f>
        <v>0.2</v>
      </c>
      <c r="I105" s="38">
        <f>D105/D107</f>
        <v>0.2</v>
      </c>
      <c r="J105" s="37">
        <f>E105/E107</f>
        <v>0.2</v>
      </c>
      <c r="K105" s="37">
        <f>SUM(H105:J105)</f>
        <v>0.60000000000000009</v>
      </c>
      <c r="L105" s="2">
        <f>K105/C109</f>
        <v>0.20000000000000004</v>
      </c>
      <c r="M105" s="24"/>
      <c r="N105" s="94"/>
      <c r="O105" s="58" t="s">
        <v>18</v>
      </c>
      <c r="P105" s="56" t="s">
        <v>77</v>
      </c>
      <c r="Q105" s="18"/>
      <c r="R105" s="11" t="s">
        <v>17</v>
      </c>
      <c r="S105" s="9">
        <v>1</v>
      </c>
      <c r="T105" s="9">
        <v>-0.5</v>
      </c>
      <c r="U105" s="9">
        <v>0</v>
      </c>
      <c r="V105" s="3"/>
      <c r="W105" s="11" t="s">
        <v>17</v>
      </c>
      <c r="X105" s="1">
        <f>(S105*L104)+(T105*L105)+(U105*L106)</f>
        <v>0.50000000000000011</v>
      </c>
      <c r="Y105" s="176"/>
      <c r="Z105" s="15" t="s">
        <v>34</v>
      </c>
      <c r="AA105" s="15">
        <v>1</v>
      </c>
      <c r="AB105" s="15">
        <f>1/(1+AA105)</f>
        <v>0.5</v>
      </c>
      <c r="AC105" s="15"/>
      <c r="AD105" s="4"/>
      <c r="AE105" s="11" t="s">
        <v>17</v>
      </c>
      <c r="AF105" s="28">
        <v>1</v>
      </c>
      <c r="AG105" s="28">
        <v>0</v>
      </c>
      <c r="AH105" s="28">
        <v>0</v>
      </c>
      <c r="AI105" s="28">
        <v>-1</v>
      </c>
      <c r="AJ105" s="28">
        <v>0</v>
      </c>
      <c r="AK105" s="4"/>
      <c r="AL105" s="11" t="s">
        <v>17</v>
      </c>
      <c r="AM105" s="1">
        <f>(AF105*AC106)+(AG105*AC107)+(AC108*AH105)+(AI105*AC110)+(AC111*AJ105)</f>
        <v>0.16666666666666669</v>
      </c>
      <c r="AN105" s="176"/>
      <c r="AO105" s="15" t="s">
        <v>29</v>
      </c>
      <c r="AP105" s="15">
        <v>3</v>
      </c>
      <c r="AQ105" s="15">
        <f>1/(1+AP105)</f>
        <v>0.25</v>
      </c>
      <c r="AR105" s="15"/>
      <c r="AS105" s="4"/>
      <c r="AT105" s="11" t="s">
        <v>17</v>
      </c>
      <c r="AU105" s="1">
        <f>AR106</f>
        <v>0.25</v>
      </c>
      <c r="AV105" s="36"/>
      <c r="AW105" s="40" t="s">
        <v>63</v>
      </c>
      <c r="AX105" s="40">
        <v>0</v>
      </c>
      <c r="AY105" s="50"/>
    </row>
    <row r="106" spans="1:51" ht="30">
      <c r="A106" s="258"/>
      <c r="B106" s="35" t="s">
        <v>3</v>
      </c>
      <c r="C106" s="37">
        <f>1/E104</f>
        <v>0.33333333333333331</v>
      </c>
      <c r="D106" s="37">
        <f>1/E105</f>
        <v>1</v>
      </c>
      <c r="E106" s="2">
        <v>1</v>
      </c>
      <c r="F106" s="170"/>
      <c r="G106" s="35" t="s">
        <v>3</v>
      </c>
      <c r="H106" s="37">
        <f>C106/C107</f>
        <v>0.2</v>
      </c>
      <c r="I106" s="37">
        <f>D106/D107</f>
        <v>0.2</v>
      </c>
      <c r="J106" s="38">
        <f>E106/E107</f>
        <v>0.2</v>
      </c>
      <c r="K106" s="37">
        <f>SUM(H106:J106)</f>
        <v>0.60000000000000009</v>
      </c>
      <c r="L106" s="2">
        <f>K106/C109</f>
        <v>0.20000000000000004</v>
      </c>
      <c r="M106" s="24"/>
      <c r="N106" s="94"/>
      <c r="O106" s="58" t="s">
        <v>20</v>
      </c>
      <c r="P106" s="56" t="s">
        <v>80</v>
      </c>
      <c r="Q106" s="18"/>
      <c r="R106" s="11" t="s">
        <v>18</v>
      </c>
      <c r="S106" s="9">
        <v>-0.5</v>
      </c>
      <c r="T106" s="9">
        <v>1</v>
      </c>
      <c r="U106" s="9">
        <v>0</v>
      </c>
      <c r="V106" s="19"/>
      <c r="W106" s="11" t="s">
        <v>18</v>
      </c>
      <c r="X106" s="1">
        <f>(S106*L104)+(T106*L105)+(U106*L106)</f>
        <v>-0.1</v>
      </c>
      <c r="Y106" s="176"/>
      <c r="Z106" s="16" t="s">
        <v>35</v>
      </c>
      <c r="AA106" s="16" t="s">
        <v>44</v>
      </c>
      <c r="AB106" s="16">
        <v>1</v>
      </c>
      <c r="AC106" s="16">
        <f>AB106*AB105</f>
        <v>0.5</v>
      </c>
      <c r="AD106" s="4"/>
      <c r="AE106" s="11" t="s">
        <v>18</v>
      </c>
      <c r="AF106" s="28">
        <v>-1</v>
      </c>
      <c r="AG106" s="28">
        <v>0</v>
      </c>
      <c r="AH106" s="28">
        <v>0</v>
      </c>
      <c r="AI106" s="28">
        <v>1</v>
      </c>
      <c r="AJ106" s="28">
        <v>0</v>
      </c>
      <c r="AK106" s="4"/>
      <c r="AL106" s="11" t="s">
        <v>18</v>
      </c>
      <c r="AM106" s="1">
        <f>(AF106*AC106)+(AG106*AC107)+(AC108*AH106)+(AI106*AC110)+(AC111*AJ106)</f>
        <v>-0.16666666666666669</v>
      </c>
      <c r="AN106" s="176"/>
      <c r="AO106" s="16" t="s">
        <v>45</v>
      </c>
      <c r="AP106" s="16" t="s">
        <v>44</v>
      </c>
      <c r="AQ106" s="16">
        <v>1</v>
      </c>
      <c r="AR106" s="16">
        <f>AQ106*AQ105</f>
        <v>0.25</v>
      </c>
      <c r="AS106" s="4"/>
      <c r="AT106" s="11" t="s">
        <v>18</v>
      </c>
      <c r="AU106" s="1">
        <f>AR107</f>
        <v>0.25</v>
      </c>
      <c r="AV106" s="36"/>
      <c r="AW106" s="40" t="s">
        <v>16</v>
      </c>
      <c r="AX106" s="41">
        <v>0</v>
      </c>
      <c r="AY106" s="50"/>
    </row>
    <row r="107" spans="1:51">
      <c r="A107" s="258"/>
      <c r="B107" s="107" t="s">
        <v>4</v>
      </c>
      <c r="C107" s="39">
        <f>SUM(C104:C106)</f>
        <v>1.6666666666666665</v>
      </c>
      <c r="D107" s="39">
        <f>SUM(D104:D106)</f>
        <v>5</v>
      </c>
      <c r="E107" s="39">
        <f>SUM(E104:E106)</f>
        <v>5</v>
      </c>
      <c r="F107" s="170"/>
      <c r="G107" s="107" t="s">
        <v>4</v>
      </c>
      <c r="H107" s="39">
        <f>SUM(H104:H106)</f>
        <v>1</v>
      </c>
      <c r="I107" s="39">
        <f>SUM(I104:I106)</f>
        <v>1</v>
      </c>
      <c r="J107" s="39">
        <f>SUM(J104:J106)</f>
        <v>1</v>
      </c>
      <c r="K107" s="39">
        <f>SUM(K104:K106)</f>
        <v>3.0000000000000004</v>
      </c>
      <c r="L107" s="39">
        <f>SUM(L104:L106)</f>
        <v>1.0000000000000002</v>
      </c>
      <c r="M107" s="25"/>
      <c r="N107" s="94"/>
      <c r="O107" s="58" t="s">
        <v>21</v>
      </c>
      <c r="P107" s="56" t="s">
        <v>81</v>
      </c>
      <c r="Q107" s="18"/>
      <c r="R107" s="11" t="s">
        <v>20</v>
      </c>
      <c r="S107" s="9">
        <v>0</v>
      </c>
      <c r="T107" s="9">
        <v>0.5</v>
      </c>
      <c r="U107" s="9">
        <v>0</v>
      </c>
      <c r="V107" s="19"/>
      <c r="W107" s="11" t="s">
        <v>20</v>
      </c>
      <c r="X107" s="1">
        <f>(S107*L104)+(T107*L105)+(U107*L106)</f>
        <v>0.10000000000000002</v>
      </c>
      <c r="Y107" s="176"/>
      <c r="Z107" s="16" t="s">
        <v>36</v>
      </c>
      <c r="AA107" s="16" t="s">
        <v>44</v>
      </c>
      <c r="AB107" s="16">
        <v>1</v>
      </c>
      <c r="AC107" s="16">
        <f>AB107*AB105</f>
        <v>0.5</v>
      </c>
      <c r="AD107" s="4"/>
      <c r="AE107" s="11" t="s">
        <v>20</v>
      </c>
      <c r="AF107" s="28">
        <v>0</v>
      </c>
      <c r="AG107" s="28">
        <v>0</v>
      </c>
      <c r="AH107" s="28">
        <v>0</v>
      </c>
      <c r="AI107" s="28">
        <v>0</v>
      </c>
      <c r="AJ107" s="28">
        <v>0</v>
      </c>
      <c r="AK107" s="4"/>
      <c r="AL107" s="11" t="s">
        <v>20</v>
      </c>
      <c r="AM107" s="1">
        <f>(AF107*AC106)+(AG107*AC107)+(AH107*AC108)+(AI107*AC110)+(AJ107*AC111)</f>
        <v>0</v>
      </c>
      <c r="AN107" s="176"/>
      <c r="AO107" s="16" t="s">
        <v>58</v>
      </c>
      <c r="AP107" s="16" t="s">
        <v>44</v>
      </c>
      <c r="AQ107" s="16">
        <v>1</v>
      </c>
      <c r="AR107" s="16">
        <f>AQ107*AQ105</f>
        <v>0.25</v>
      </c>
      <c r="AS107" s="4"/>
      <c r="AT107" s="11" t="s">
        <v>20</v>
      </c>
      <c r="AU107" s="1">
        <f>AR109</f>
        <v>0.5</v>
      </c>
      <c r="AV107" s="36"/>
      <c r="AW107" s="42" t="s">
        <v>17</v>
      </c>
      <c r="AX107" s="42">
        <f>X105+AM105+AU105</f>
        <v>0.91666666666666674</v>
      </c>
      <c r="AY107" s="50"/>
    </row>
    <row r="108" spans="1:51" ht="45">
      <c r="A108" s="258"/>
      <c r="B108" s="54"/>
      <c r="C108" s="54"/>
      <c r="D108" s="54"/>
      <c r="E108" s="54"/>
      <c r="F108" s="54"/>
      <c r="G108" s="54"/>
      <c r="H108" s="54"/>
      <c r="I108" s="54"/>
      <c r="J108" s="54"/>
      <c r="M108" s="47"/>
      <c r="N108" s="94"/>
      <c r="O108" s="58" t="s">
        <v>23</v>
      </c>
      <c r="P108" s="56" t="s">
        <v>83</v>
      </c>
      <c r="Q108" s="4"/>
      <c r="R108" s="11" t="s">
        <v>21</v>
      </c>
      <c r="S108" s="9">
        <v>0</v>
      </c>
      <c r="T108" s="9">
        <v>-0.5</v>
      </c>
      <c r="U108" s="9">
        <v>0</v>
      </c>
      <c r="V108" s="19"/>
      <c r="W108" s="11" t="s">
        <v>21</v>
      </c>
      <c r="X108" s="1">
        <f>(S108*L104)+(T108*L105)+(U108*L106)</f>
        <v>-0.10000000000000002</v>
      </c>
      <c r="Y108" s="176"/>
      <c r="Z108" s="16" t="s">
        <v>37</v>
      </c>
      <c r="AA108" s="16" t="s">
        <v>44</v>
      </c>
      <c r="AB108" s="16">
        <v>1</v>
      </c>
      <c r="AC108" s="16">
        <f>AB108*AB105</f>
        <v>0.5</v>
      </c>
      <c r="AD108" s="4"/>
      <c r="AE108" s="11" t="s">
        <v>21</v>
      </c>
      <c r="AF108" s="28">
        <v>0</v>
      </c>
      <c r="AG108" s="28">
        <v>0</v>
      </c>
      <c r="AH108" s="28">
        <v>0</v>
      </c>
      <c r="AI108" s="28">
        <v>0</v>
      </c>
      <c r="AJ108" s="28">
        <v>0</v>
      </c>
      <c r="AK108" s="4"/>
      <c r="AL108" s="11" t="s">
        <v>21</v>
      </c>
      <c r="AM108" s="1">
        <f>(AF108*AC106)+(AG108*AC107)+(AH108*AC108)+(AI108*AC110)+(AJ108*AC111)</f>
        <v>0</v>
      </c>
      <c r="AN108" s="176"/>
      <c r="AO108" s="15" t="s">
        <v>30</v>
      </c>
      <c r="AP108" s="15">
        <v>1</v>
      </c>
      <c r="AQ108" s="15">
        <f>1/(1+AP108)</f>
        <v>0.5</v>
      </c>
      <c r="AR108" s="15"/>
      <c r="AS108" s="4"/>
      <c r="AT108" s="11" t="s">
        <v>21</v>
      </c>
      <c r="AU108" s="1">
        <f>AR110</f>
        <v>0.5</v>
      </c>
      <c r="AV108" s="36"/>
      <c r="AW108" s="42" t="s">
        <v>18</v>
      </c>
      <c r="AX108" s="42">
        <f>X106+AM106++AU106</f>
        <v>-1.6666666666666718E-2</v>
      </c>
      <c r="AY108" s="50"/>
    </row>
    <row r="109" spans="1:51" ht="30">
      <c r="A109" s="258"/>
      <c r="B109" s="108" t="s">
        <v>6</v>
      </c>
      <c r="C109" s="35">
        <v>3</v>
      </c>
      <c r="D109" s="4"/>
      <c r="E109" s="4"/>
      <c r="F109" s="4"/>
      <c r="G109" s="4"/>
      <c r="H109" s="4"/>
      <c r="I109" s="4"/>
      <c r="J109" s="4"/>
      <c r="M109" s="4"/>
      <c r="N109" s="94"/>
      <c r="O109" s="58" t="s">
        <v>24</v>
      </c>
      <c r="P109" s="56" t="s">
        <v>84</v>
      </c>
      <c r="Q109" s="4"/>
      <c r="R109" s="11" t="s">
        <v>23</v>
      </c>
      <c r="S109" s="9">
        <v>1</v>
      </c>
      <c r="T109" s="9">
        <v>0</v>
      </c>
      <c r="U109" s="9">
        <v>-0.5</v>
      </c>
      <c r="V109" s="19"/>
      <c r="W109" s="11" t="s">
        <v>23</v>
      </c>
      <c r="X109" s="1">
        <f>(S109*L104)+(T109*L105)+(U109*L106)</f>
        <v>0.50000000000000011</v>
      </c>
      <c r="Y109" s="176"/>
      <c r="Z109" s="31" t="s">
        <v>96</v>
      </c>
      <c r="AA109" s="31">
        <v>2</v>
      </c>
      <c r="AB109" s="31">
        <f>1/(1+AA109)</f>
        <v>0.33333333333333331</v>
      </c>
      <c r="AC109" s="31"/>
      <c r="AD109" s="4"/>
      <c r="AE109" s="11" t="s">
        <v>23</v>
      </c>
      <c r="AF109" s="28">
        <v>1</v>
      </c>
      <c r="AG109" s="28">
        <v>0</v>
      </c>
      <c r="AH109" s="28">
        <v>0</v>
      </c>
      <c r="AI109" s="28">
        <v>-1</v>
      </c>
      <c r="AJ109" s="28">
        <v>0</v>
      </c>
      <c r="AK109" s="4"/>
      <c r="AL109" s="11" t="s">
        <v>23</v>
      </c>
      <c r="AM109" s="1">
        <f>(AC106*AF109)+(AG109*AC107)+(AC108*AH109)+(AI109*AC110)+(AC111*AJ109)</f>
        <v>0.16666666666666669</v>
      </c>
      <c r="AN109" s="176"/>
      <c r="AO109" s="16" t="s">
        <v>59</v>
      </c>
      <c r="AP109" s="16" t="s">
        <v>44</v>
      </c>
      <c r="AQ109" s="16">
        <v>1</v>
      </c>
      <c r="AR109" s="16">
        <f>AQ109*AQ108</f>
        <v>0.5</v>
      </c>
      <c r="AS109" s="4"/>
      <c r="AT109" s="11" t="s">
        <v>23</v>
      </c>
      <c r="AU109" s="1">
        <f>AR112</f>
        <v>0.33333333333333331</v>
      </c>
      <c r="AV109" s="36"/>
      <c r="AW109" s="41" t="s">
        <v>19</v>
      </c>
      <c r="AX109" s="41">
        <v>0</v>
      </c>
      <c r="AY109" s="50"/>
    </row>
    <row r="110" spans="1:51">
      <c r="A110" s="258"/>
      <c r="B110" s="53"/>
      <c r="C110" s="53"/>
      <c r="D110" s="53"/>
      <c r="E110" s="53"/>
      <c r="F110" s="53"/>
      <c r="G110" s="53"/>
      <c r="H110" s="53"/>
      <c r="I110" s="53"/>
      <c r="J110" s="53"/>
      <c r="M110" s="26"/>
      <c r="N110" s="94"/>
      <c r="O110" s="4"/>
      <c r="P110" s="4"/>
      <c r="Q110" s="4"/>
      <c r="R110" s="11" t="s">
        <v>24</v>
      </c>
      <c r="S110" s="9">
        <v>-0.5</v>
      </c>
      <c r="T110" s="9">
        <v>0</v>
      </c>
      <c r="U110" s="9">
        <v>1</v>
      </c>
      <c r="V110" s="19"/>
      <c r="W110" s="11" t="s">
        <v>24</v>
      </c>
      <c r="X110" s="1">
        <f>(S110*L104)+(T110*67)+(U110*L106)</f>
        <v>-0.1</v>
      </c>
      <c r="Y110" s="176"/>
      <c r="Z110" s="16" t="s">
        <v>97</v>
      </c>
      <c r="AA110" s="16" t="s">
        <v>44</v>
      </c>
      <c r="AB110" s="16">
        <v>1</v>
      </c>
      <c r="AC110" s="16">
        <f>AB110*AB109</f>
        <v>0.33333333333333331</v>
      </c>
      <c r="AD110" s="4"/>
      <c r="AE110" s="11" t="s">
        <v>24</v>
      </c>
      <c r="AF110" s="28">
        <v>-1</v>
      </c>
      <c r="AG110" s="28">
        <v>0</v>
      </c>
      <c r="AH110" s="28">
        <v>0</v>
      </c>
      <c r="AI110" s="28">
        <v>1</v>
      </c>
      <c r="AJ110" s="28">
        <v>0</v>
      </c>
      <c r="AK110" s="4"/>
      <c r="AL110" s="11" t="s">
        <v>24</v>
      </c>
      <c r="AM110" s="1">
        <f>(AC106*AF110)+(AC107*AG110)+(AC108*AH110)+(AI110*AC110)+(AC111*AJ110)</f>
        <v>-0.16666666666666669</v>
      </c>
      <c r="AN110" s="176"/>
      <c r="AO110" s="16" t="s">
        <v>60</v>
      </c>
      <c r="AP110" s="16" t="s">
        <v>44</v>
      </c>
      <c r="AQ110" s="16">
        <v>1</v>
      </c>
      <c r="AR110" s="16">
        <f>AQ110*AQ108</f>
        <v>0.5</v>
      </c>
      <c r="AS110" s="4"/>
      <c r="AT110" s="11" t="s">
        <v>24</v>
      </c>
      <c r="AU110" s="1">
        <f>AR113</f>
        <v>0.33333333333333331</v>
      </c>
      <c r="AV110" s="36"/>
      <c r="AW110" s="42" t="s">
        <v>20</v>
      </c>
      <c r="AX110" s="42">
        <f>X107+AM107+AU107</f>
        <v>0.6</v>
      </c>
      <c r="AY110" s="50"/>
    </row>
    <row r="111" spans="1:51">
      <c r="A111" s="258"/>
      <c r="B111" s="183" t="s">
        <v>14</v>
      </c>
      <c r="C111" s="183"/>
      <c r="D111" s="4"/>
      <c r="E111" s="35" t="s">
        <v>38</v>
      </c>
      <c r="F111" s="35" t="s">
        <v>39</v>
      </c>
      <c r="G111" s="35" t="s">
        <v>40</v>
      </c>
      <c r="H111" s="10" t="s">
        <v>41</v>
      </c>
      <c r="I111" s="10" t="s">
        <v>42</v>
      </c>
      <c r="J111" s="4"/>
      <c r="M111" s="4"/>
      <c r="N111" s="94"/>
      <c r="O111" s="156" t="s">
        <v>112</v>
      </c>
      <c r="P111" s="157"/>
      <c r="Q111" s="4"/>
      <c r="R111" s="33"/>
      <c r="S111" s="25"/>
      <c r="T111" s="25"/>
      <c r="U111" s="25"/>
      <c r="V111" s="30"/>
      <c r="W111" s="29"/>
      <c r="X111" s="29"/>
      <c r="Y111" s="176"/>
      <c r="Z111" s="16" t="s">
        <v>98</v>
      </c>
      <c r="AA111" s="16" t="s">
        <v>44</v>
      </c>
      <c r="AB111" s="16">
        <v>1</v>
      </c>
      <c r="AC111" s="16">
        <f>AB111*AB109</f>
        <v>0.33333333333333331</v>
      </c>
      <c r="AD111" s="4"/>
      <c r="AE111" s="29"/>
      <c r="AF111" s="25"/>
      <c r="AG111" s="25"/>
      <c r="AH111" s="25"/>
      <c r="AI111" s="25"/>
      <c r="AJ111" s="25"/>
      <c r="AK111" s="4"/>
      <c r="AL111" s="29"/>
      <c r="AM111" s="29"/>
      <c r="AN111" s="176"/>
      <c r="AO111" s="15" t="s">
        <v>31</v>
      </c>
      <c r="AP111" s="15">
        <v>2</v>
      </c>
      <c r="AQ111" s="15">
        <f>1/(1+AP111)</f>
        <v>0.33333333333333331</v>
      </c>
      <c r="AR111" s="15"/>
      <c r="AS111" s="4"/>
      <c r="AT111" s="29"/>
      <c r="AU111" s="29"/>
      <c r="AV111" s="46"/>
      <c r="AW111" s="42" t="s">
        <v>21</v>
      </c>
      <c r="AX111" s="42">
        <f>X108+AM108+AU108</f>
        <v>0.39999999999999997</v>
      </c>
      <c r="AY111" s="50"/>
    </row>
    <row r="112" spans="1:51" ht="30">
      <c r="A112" s="258"/>
      <c r="B112" s="108" t="s">
        <v>7</v>
      </c>
      <c r="C112" s="76">
        <f>SUM(L104*C107,L105*D107,L106*E107)</f>
        <v>3</v>
      </c>
      <c r="D112" s="4"/>
      <c r="E112" s="35">
        <v>1</v>
      </c>
      <c r="F112" s="35">
        <v>3</v>
      </c>
      <c r="G112" s="35">
        <v>5</v>
      </c>
      <c r="H112" s="35">
        <v>7</v>
      </c>
      <c r="I112" s="35">
        <v>9</v>
      </c>
      <c r="J112" s="4"/>
      <c r="M112" s="4"/>
      <c r="N112" s="94"/>
      <c r="O112" s="57" t="s">
        <v>99</v>
      </c>
      <c r="P112" s="56" t="s">
        <v>102</v>
      </c>
      <c r="Q112" s="4"/>
      <c r="R112" s="33"/>
      <c r="S112" s="25"/>
      <c r="T112" s="25"/>
      <c r="U112" s="25"/>
      <c r="V112" s="30"/>
      <c r="W112" s="29"/>
      <c r="X112" s="29"/>
      <c r="Y112" s="176"/>
      <c r="Z112" s="30"/>
      <c r="AA112" s="30"/>
      <c r="AB112" s="30"/>
      <c r="AC112" s="30"/>
      <c r="AD112" s="4"/>
      <c r="AE112" s="29"/>
      <c r="AF112" s="25"/>
      <c r="AG112" s="25"/>
      <c r="AH112" s="25"/>
      <c r="AI112" s="25"/>
      <c r="AJ112" s="25"/>
      <c r="AK112" s="4"/>
      <c r="AL112" s="156" t="s">
        <v>115</v>
      </c>
      <c r="AM112" s="157"/>
      <c r="AN112" s="176"/>
      <c r="AO112" s="16" t="s">
        <v>61</v>
      </c>
      <c r="AP112" s="16" t="s">
        <v>44</v>
      </c>
      <c r="AQ112" s="16">
        <v>1</v>
      </c>
      <c r="AR112" s="16">
        <f>AQ112*AQ111</f>
        <v>0.33333333333333331</v>
      </c>
      <c r="AS112" s="4"/>
      <c r="AT112" s="29"/>
      <c r="AU112" s="29"/>
      <c r="AV112" s="46"/>
      <c r="AW112" s="41" t="s">
        <v>22</v>
      </c>
      <c r="AX112" s="41">
        <v>0</v>
      </c>
      <c r="AY112" s="50"/>
    </row>
    <row r="113" spans="1:51" ht="30">
      <c r="A113" s="258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26"/>
      <c r="N113" s="94"/>
      <c r="O113" s="57" t="s">
        <v>100</v>
      </c>
      <c r="P113" s="56" t="s">
        <v>103</v>
      </c>
      <c r="Q113" s="4"/>
      <c r="R113" s="4"/>
      <c r="S113" s="18"/>
      <c r="T113" s="18"/>
      <c r="U113" s="18"/>
      <c r="V113" s="19"/>
      <c r="W113" s="4"/>
      <c r="X113" s="4"/>
      <c r="Y113" s="176"/>
      <c r="Z113" s="30"/>
      <c r="AA113" s="30"/>
      <c r="AB113" s="30"/>
      <c r="AC113" s="30"/>
      <c r="AD113" s="4"/>
      <c r="AE113" s="29"/>
      <c r="AF113" s="25"/>
      <c r="AG113" s="25"/>
      <c r="AH113" s="25"/>
      <c r="AI113" s="25"/>
      <c r="AJ113" s="25"/>
      <c r="AK113" s="4"/>
      <c r="AL113" s="58" t="s">
        <v>34</v>
      </c>
      <c r="AM113" s="56" t="s">
        <v>87</v>
      </c>
      <c r="AN113" s="176"/>
      <c r="AO113" s="16" t="s">
        <v>62</v>
      </c>
      <c r="AP113" s="16" t="s">
        <v>44</v>
      </c>
      <c r="AQ113" s="16">
        <v>1</v>
      </c>
      <c r="AR113" s="16">
        <f>AQ113*AQ111</f>
        <v>0.33333333333333331</v>
      </c>
      <c r="AS113" s="4"/>
      <c r="AT113" s="29"/>
      <c r="AU113" s="29"/>
      <c r="AV113" s="46"/>
      <c r="AW113" s="42" t="s">
        <v>23</v>
      </c>
      <c r="AX113" s="42">
        <f>X109+AM109+AU109</f>
        <v>1</v>
      </c>
      <c r="AY113" s="50"/>
    </row>
    <row r="114" spans="1:51" ht="30">
      <c r="A114" s="258"/>
      <c r="B114" s="185" t="s">
        <v>11</v>
      </c>
      <c r="C114" s="186"/>
      <c r="D114" s="6" t="s">
        <v>12</v>
      </c>
      <c r="E114" s="6">
        <v>1</v>
      </c>
      <c r="F114" s="6">
        <v>2</v>
      </c>
      <c r="G114" s="6">
        <v>3</v>
      </c>
      <c r="H114" s="6">
        <v>4</v>
      </c>
      <c r="I114" s="6">
        <v>5</v>
      </c>
      <c r="J114" s="6">
        <v>6</v>
      </c>
      <c r="K114" s="6">
        <v>7</v>
      </c>
      <c r="L114" s="6">
        <v>9</v>
      </c>
      <c r="M114" s="6">
        <v>10</v>
      </c>
      <c r="N114" s="94"/>
      <c r="O114" s="57" t="s">
        <v>101</v>
      </c>
      <c r="P114" s="56" t="s">
        <v>104</v>
      </c>
      <c r="Q114" s="4"/>
      <c r="R114" s="4"/>
      <c r="S114" s="18"/>
      <c r="T114" s="18"/>
      <c r="U114" s="18"/>
      <c r="V114" s="4"/>
      <c r="W114" s="4"/>
      <c r="X114" s="4"/>
      <c r="Y114" s="176"/>
      <c r="AB114" s="30"/>
      <c r="AC114" s="30"/>
      <c r="AD114" s="4"/>
      <c r="AE114" s="29"/>
      <c r="AF114" s="25"/>
      <c r="AG114" s="25"/>
      <c r="AH114" s="25"/>
      <c r="AI114" s="25"/>
      <c r="AJ114" s="25"/>
      <c r="AK114" s="4"/>
      <c r="AL114" s="109" t="s">
        <v>35</v>
      </c>
      <c r="AM114" s="84" t="s">
        <v>88</v>
      </c>
      <c r="AN114" s="176"/>
      <c r="AO114" s="19"/>
      <c r="AP114" s="19"/>
      <c r="AQ114" s="19"/>
      <c r="AR114" s="19"/>
      <c r="AS114" s="4"/>
      <c r="AT114" s="29"/>
      <c r="AU114" s="29"/>
      <c r="AV114" s="46"/>
      <c r="AW114" s="42" t="s">
        <v>24</v>
      </c>
      <c r="AX114" s="42">
        <f>X110+AM110+AU110</f>
        <v>6.6666666666666596E-2</v>
      </c>
      <c r="AY114" s="50"/>
    </row>
    <row r="115" spans="1:51">
      <c r="A115" s="258"/>
      <c r="B115" s="187"/>
      <c r="C115" s="188"/>
      <c r="D115" s="6" t="s">
        <v>13</v>
      </c>
      <c r="E115" s="35">
        <v>0</v>
      </c>
      <c r="F115" s="35">
        <v>0</v>
      </c>
      <c r="G115" s="35">
        <v>0.57999999999999996</v>
      </c>
      <c r="H115" s="35">
        <v>0.9</v>
      </c>
      <c r="I115" s="35">
        <v>1.1200000000000001</v>
      </c>
      <c r="J115" s="35">
        <v>1.24</v>
      </c>
      <c r="K115" s="35">
        <v>1.32</v>
      </c>
      <c r="L115" s="35">
        <v>1.46</v>
      </c>
      <c r="M115" s="35">
        <v>1.49</v>
      </c>
      <c r="N115" s="94"/>
      <c r="Q115" s="4"/>
      <c r="R115" s="4"/>
      <c r="S115" s="18"/>
      <c r="T115" s="18"/>
      <c r="U115" s="18"/>
      <c r="V115" s="4"/>
      <c r="W115" s="4"/>
      <c r="X115" s="4"/>
      <c r="Y115" s="176"/>
      <c r="AB115" s="30"/>
      <c r="AC115" s="30"/>
      <c r="AD115" s="4"/>
      <c r="AE115" s="29"/>
      <c r="AF115" s="25"/>
      <c r="AG115" s="25"/>
      <c r="AH115" s="25"/>
      <c r="AI115" s="25"/>
      <c r="AJ115" s="25"/>
      <c r="AK115" s="4"/>
      <c r="AL115" s="109" t="s">
        <v>36</v>
      </c>
      <c r="AM115" s="84" t="s">
        <v>89</v>
      </c>
      <c r="AN115" s="176"/>
      <c r="AO115" s="30"/>
      <c r="AP115" s="30"/>
      <c r="AQ115" s="30"/>
      <c r="AR115" s="30"/>
      <c r="AS115" s="4"/>
      <c r="AT115" s="29"/>
      <c r="AU115" s="29"/>
      <c r="AV115" s="46"/>
      <c r="AW115" s="41" t="s">
        <v>25</v>
      </c>
      <c r="AX115" s="41">
        <v>0</v>
      </c>
      <c r="AY115" s="50"/>
    </row>
    <row r="116" spans="1:51">
      <c r="A116" s="258"/>
      <c r="B116" s="189" t="s">
        <v>9</v>
      </c>
      <c r="C116" s="190"/>
      <c r="D116" s="7">
        <v>0.57999999999999996</v>
      </c>
      <c r="E116" s="191"/>
      <c r="F116" s="192"/>
      <c r="G116" s="192"/>
      <c r="H116" s="192"/>
      <c r="I116" s="192"/>
      <c r="J116" s="192"/>
      <c r="K116" s="48"/>
      <c r="L116" s="48"/>
      <c r="M116" s="48"/>
      <c r="N116" s="94"/>
      <c r="Q116" s="4"/>
      <c r="R116" s="4"/>
      <c r="S116" s="18"/>
      <c r="T116" s="18"/>
      <c r="U116" s="18"/>
      <c r="V116" s="4"/>
      <c r="W116" s="4"/>
      <c r="X116" s="4"/>
      <c r="Y116" s="176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109" t="s">
        <v>37</v>
      </c>
      <c r="AM116" s="84" t="s">
        <v>90</v>
      </c>
      <c r="AN116" s="176"/>
      <c r="AO116" s="156" t="s">
        <v>113</v>
      </c>
      <c r="AP116" s="157"/>
      <c r="AQ116" s="4"/>
      <c r="AR116" s="4"/>
      <c r="AS116" s="4"/>
      <c r="AT116" s="4"/>
      <c r="AU116" s="4"/>
      <c r="AV116" s="46"/>
      <c r="AW116" s="4"/>
      <c r="AX116" s="4"/>
      <c r="AY116" s="50"/>
    </row>
    <row r="117" spans="1:51" ht="30">
      <c r="A117" s="258"/>
      <c r="B117" s="52"/>
      <c r="C117" s="52"/>
      <c r="D117" s="52"/>
      <c r="E117" s="52"/>
      <c r="H117" s="52"/>
      <c r="I117" s="52"/>
      <c r="J117" s="52"/>
      <c r="K117" s="52"/>
      <c r="L117" s="52"/>
      <c r="M117" s="47"/>
      <c r="N117" s="94"/>
      <c r="Q117" s="4"/>
      <c r="R117" s="4"/>
      <c r="S117" s="18"/>
      <c r="T117" s="18"/>
      <c r="U117" s="18"/>
      <c r="V117" s="4"/>
      <c r="W117" s="4"/>
      <c r="X117" s="4"/>
      <c r="Y117" s="176"/>
      <c r="Z117" s="4"/>
      <c r="AC117" s="4"/>
      <c r="AD117" s="4"/>
      <c r="AE117" s="4"/>
      <c r="AF117" s="4"/>
      <c r="AG117" s="4"/>
      <c r="AH117" s="4"/>
      <c r="AI117" s="4"/>
      <c r="AJ117" s="4"/>
      <c r="AK117" s="4"/>
      <c r="AL117" s="58" t="s">
        <v>96</v>
      </c>
      <c r="AM117" s="56" t="s">
        <v>91</v>
      </c>
      <c r="AN117" s="176"/>
      <c r="AO117" s="44" t="s">
        <v>29</v>
      </c>
      <c r="AP117" s="44" t="s">
        <v>76</v>
      </c>
      <c r="AQ117" s="4"/>
      <c r="AR117" s="4"/>
      <c r="AS117" s="4"/>
      <c r="AT117" s="4"/>
      <c r="AU117" s="4"/>
      <c r="AV117" s="46"/>
      <c r="AW117" s="4"/>
      <c r="AX117" s="4"/>
      <c r="AY117" s="50"/>
    </row>
    <row r="118" spans="1:51" ht="30">
      <c r="A118" s="258"/>
      <c r="B118" s="161" t="s">
        <v>15</v>
      </c>
      <c r="C118" s="161"/>
      <c r="D118" s="161"/>
      <c r="E118" s="4"/>
      <c r="H118" s="4"/>
      <c r="I118" s="4"/>
      <c r="J118" s="4"/>
      <c r="K118" s="4"/>
      <c r="L118" s="4"/>
      <c r="M118" s="4"/>
      <c r="N118" s="94"/>
      <c r="Q118" s="4"/>
      <c r="R118" s="4"/>
      <c r="S118" s="18"/>
      <c r="T118" s="18"/>
      <c r="U118" s="18"/>
      <c r="V118" s="4"/>
      <c r="W118" s="4"/>
      <c r="X118" s="4"/>
      <c r="Y118" s="176"/>
      <c r="Z118" s="227" t="s">
        <v>182</v>
      </c>
      <c r="AA118" s="228"/>
      <c r="AC118" s="4"/>
      <c r="AD118" s="4"/>
      <c r="AE118" s="4"/>
      <c r="AF118" s="4"/>
      <c r="AG118" s="4"/>
      <c r="AH118" s="4"/>
      <c r="AI118" s="4"/>
      <c r="AJ118" s="4"/>
      <c r="AK118" s="4"/>
      <c r="AL118" s="109" t="s">
        <v>97</v>
      </c>
      <c r="AM118" s="84" t="s">
        <v>92</v>
      </c>
      <c r="AN118" s="176"/>
      <c r="AO118" s="44" t="s">
        <v>30</v>
      </c>
      <c r="AP118" s="44" t="s">
        <v>79</v>
      </c>
      <c r="AQ118" s="4"/>
      <c r="AR118" s="4"/>
      <c r="AS118" s="4"/>
      <c r="AT118" s="4"/>
      <c r="AU118" s="4"/>
      <c r="AV118" s="46"/>
      <c r="AW118" s="4"/>
      <c r="AX118" s="4"/>
      <c r="AY118" s="50"/>
    </row>
    <row r="119" spans="1:51" ht="30">
      <c r="A119" s="258"/>
      <c r="B119" s="5" t="s">
        <v>10</v>
      </c>
      <c r="C119" s="8">
        <f>(C112-3)/3</f>
        <v>0</v>
      </c>
      <c r="D119" s="77">
        <f>C119*100</f>
        <v>0</v>
      </c>
      <c r="E119" s="4"/>
      <c r="H119" s="4"/>
      <c r="I119" s="4"/>
      <c r="J119" s="4"/>
      <c r="K119" s="4"/>
      <c r="L119" s="4"/>
      <c r="M119" s="4"/>
      <c r="N119" s="94"/>
      <c r="Q119" s="4"/>
      <c r="R119" s="4"/>
      <c r="S119" s="18"/>
      <c r="T119" s="18"/>
      <c r="U119" s="18"/>
      <c r="V119" s="4"/>
      <c r="W119" s="4"/>
      <c r="X119" s="4"/>
      <c r="Y119" s="176"/>
      <c r="Z119" s="225" t="s">
        <v>224</v>
      </c>
      <c r="AA119" s="226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109" t="s">
        <v>98</v>
      </c>
      <c r="AM119" s="84" t="s">
        <v>93</v>
      </c>
      <c r="AN119" s="176"/>
      <c r="AO119" s="44" t="s">
        <v>31</v>
      </c>
      <c r="AP119" s="44" t="s">
        <v>82</v>
      </c>
      <c r="AQ119" s="4"/>
      <c r="AR119" s="4"/>
      <c r="AS119" s="4"/>
      <c r="AT119" s="4"/>
      <c r="AU119" s="4"/>
      <c r="AV119" s="46"/>
      <c r="AW119" s="4"/>
      <c r="AX119" s="4"/>
      <c r="AY119" s="50"/>
    </row>
    <row r="120" spans="1:51">
      <c r="A120" s="259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06"/>
      <c r="N120" s="49"/>
      <c r="O120" s="106"/>
      <c r="P120" s="106"/>
      <c r="Q120" s="106"/>
      <c r="R120" s="106"/>
      <c r="S120" s="79"/>
      <c r="T120" s="79"/>
      <c r="U120" s="79"/>
      <c r="V120" s="106"/>
      <c r="W120" s="106"/>
      <c r="X120" s="106"/>
      <c r="Y120" s="177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51"/>
    </row>
  </sheetData>
  <mergeCells count="169">
    <mergeCell ref="AO3:AR3"/>
    <mergeCell ref="AT3:AU3"/>
    <mergeCell ref="AW3:AX3"/>
    <mergeCell ref="AB4:AC4"/>
    <mergeCell ref="AQ4:AR4"/>
    <mergeCell ref="AO16:AP16"/>
    <mergeCell ref="A1:AY1"/>
    <mergeCell ref="A2:A20"/>
    <mergeCell ref="B2:AY2"/>
    <mergeCell ref="F3:F7"/>
    <mergeCell ref="O3:P3"/>
    <mergeCell ref="R3:U3"/>
    <mergeCell ref="W3:X3"/>
    <mergeCell ref="Y3:Y20"/>
    <mergeCell ref="Z3:AC3"/>
    <mergeCell ref="AE3:AJ3"/>
    <mergeCell ref="B11:C11"/>
    <mergeCell ref="O11:P11"/>
    <mergeCell ref="AL12:AM12"/>
    <mergeCell ref="B13:L13"/>
    <mergeCell ref="B14:C15"/>
    <mergeCell ref="B16:C16"/>
    <mergeCell ref="E16:J16"/>
    <mergeCell ref="AL3:AM3"/>
    <mergeCell ref="AN3:AN19"/>
    <mergeCell ref="B18:D18"/>
    <mergeCell ref="Z18:AA18"/>
    <mergeCell ref="Z19:AA19"/>
    <mergeCell ref="B20:L20"/>
    <mergeCell ref="A22:A40"/>
    <mergeCell ref="B22:AY22"/>
    <mergeCell ref="F23:F27"/>
    <mergeCell ref="O23:P23"/>
    <mergeCell ref="R23:U23"/>
    <mergeCell ref="W23:X23"/>
    <mergeCell ref="B33:L33"/>
    <mergeCell ref="B34:C35"/>
    <mergeCell ref="B36:C36"/>
    <mergeCell ref="E36:J36"/>
    <mergeCell ref="AO36:AP36"/>
    <mergeCell ref="B38:D38"/>
    <mergeCell ref="Z38:AA38"/>
    <mergeCell ref="AT23:AU23"/>
    <mergeCell ref="AW23:AX23"/>
    <mergeCell ref="AB24:AC24"/>
    <mergeCell ref="AQ24:AR24"/>
    <mergeCell ref="B31:C31"/>
    <mergeCell ref="O31:P31"/>
    <mergeCell ref="Y23:Y40"/>
    <mergeCell ref="Z23:AC23"/>
    <mergeCell ref="AE23:AJ23"/>
    <mergeCell ref="AL23:AM23"/>
    <mergeCell ref="AN23:AN39"/>
    <mergeCell ref="AO23:AR23"/>
    <mergeCell ref="AL32:AM32"/>
    <mergeCell ref="Z39:AA39"/>
    <mergeCell ref="AO43:AR43"/>
    <mergeCell ref="AT43:AU43"/>
    <mergeCell ref="AW43:AX43"/>
    <mergeCell ref="AB44:AC44"/>
    <mergeCell ref="AQ44:AR44"/>
    <mergeCell ref="AO56:AP56"/>
    <mergeCell ref="B40:L40"/>
    <mergeCell ref="A42:A60"/>
    <mergeCell ref="B42:AY42"/>
    <mergeCell ref="F43:F47"/>
    <mergeCell ref="O43:P43"/>
    <mergeCell ref="R43:U43"/>
    <mergeCell ref="W43:X43"/>
    <mergeCell ref="Y43:Y60"/>
    <mergeCell ref="Z43:AC43"/>
    <mergeCell ref="AE43:AJ43"/>
    <mergeCell ref="B51:C51"/>
    <mergeCell ref="O51:P51"/>
    <mergeCell ref="AL52:AM52"/>
    <mergeCell ref="B53:L53"/>
    <mergeCell ref="B54:C55"/>
    <mergeCell ref="B56:C56"/>
    <mergeCell ref="E56:J56"/>
    <mergeCell ref="AL43:AM43"/>
    <mergeCell ref="AN43:AN59"/>
    <mergeCell ref="B58:D58"/>
    <mergeCell ref="Z58:AA58"/>
    <mergeCell ref="Z59:AA59"/>
    <mergeCell ref="B60:L60"/>
    <mergeCell ref="A62:A80"/>
    <mergeCell ref="B62:AY62"/>
    <mergeCell ref="F63:F67"/>
    <mergeCell ref="O63:P63"/>
    <mergeCell ref="R63:U63"/>
    <mergeCell ref="W63:X63"/>
    <mergeCell ref="B73:L73"/>
    <mergeCell ref="B74:C75"/>
    <mergeCell ref="B76:C76"/>
    <mergeCell ref="E76:J76"/>
    <mergeCell ref="AO76:AP76"/>
    <mergeCell ref="B78:D78"/>
    <mergeCell ref="Z78:AA78"/>
    <mergeCell ref="AT63:AU63"/>
    <mergeCell ref="AW63:AX63"/>
    <mergeCell ref="AB64:AC64"/>
    <mergeCell ref="AQ64:AR64"/>
    <mergeCell ref="B71:C71"/>
    <mergeCell ref="O71:P71"/>
    <mergeCell ref="Y63:Y80"/>
    <mergeCell ref="Z63:AC63"/>
    <mergeCell ref="AE63:AJ63"/>
    <mergeCell ref="AL63:AM63"/>
    <mergeCell ref="AN63:AN79"/>
    <mergeCell ref="AO63:AR63"/>
    <mergeCell ref="AL72:AM72"/>
    <mergeCell ref="Z79:AA79"/>
    <mergeCell ref="AO83:AR83"/>
    <mergeCell ref="AT83:AU83"/>
    <mergeCell ref="AW83:AX83"/>
    <mergeCell ref="AB84:AC84"/>
    <mergeCell ref="AQ84:AR84"/>
    <mergeCell ref="AO96:AP96"/>
    <mergeCell ref="B80:L80"/>
    <mergeCell ref="A82:A100"/>
    <mergeCell ref="B82:AY82"/>
    <mergeCell ref="F83:F87"/>
    <mergeCell ref="O83:P83"/>
    <mergeCell ref="R83:U83"/>
    <mergeCell ref="W83:X83"/>
    <mergeCell ref="Y83:Y100"/>
    <mergeCell ref="Z83:AC83"/>
    <mergeCell ref="AE83:AJ83"/>
    <mergeCell ref="B91:C91"/>
    <mergeCell ref="O91:P91"/>
    <mergeCell ref="AL92:AM92"/>
    <mergeCell ref="B93:L93"/>
    <mergeCell ref="B94:C95"/>
    <mergeCell ref="B96:C96"/>
    <mergeCell ref="E96:J96"/>
    <mergeCell ref="AL83:AM83"/>
    <mergeCell ref="AN83:AN99"/>
    <mergeCell ref="B98:D98"/>
    <mergeCell ref="A102:A120"/>
    <mergeCell ref="B102:AY102"/>
    <mergeCell ref="F103:F107"/>
    <mergeCell ref="O103:P103"/>
    <mergeCell ref="R103:U103"/>
    <mergeCell ref="W103:X103"/>
    <mergeCell ref="AW103:AX103"/>
    <mergeCell ref="AB104:AC104"/>
    <mergeCell ref="AQ104:AR104"/>
    <mergeCell ref="B111:C111"/>
    <mergeCell ref="O111:P111"/>
    <mergeCell ref="Y103:Y120"/>
    <mergeCell ref="Z103:AC103"/>
    <mergeCell ref="AE103:AJ103"/>
    <mergeCell ref="AL103:AM103"/>
    <mergeCell ref="AN103:AN119"/>
    <mergeCell ref="AO103:AR103"/>
    <mergeCell ref="AL112:AM112"/>
    <mergeCell ref="Z119:AA119"/>
    <mergeCell ref="B120:L120"/>
    <mergeCell ref="B113:L113"/>
    <mergeCell ref="B114:C115"/>
    <mergeCell ref="B116:C116"/>
    <mergeCell ref="E116:J116"/>
    <mergeCell ref="AO116:AP116"/>
    <mergeCell ref="B118:D118"/>
    <mergeCell ref="Z118:AA118"/>
    <mergeCell ref="AT103:AU103"/>
    <mergeCell ref="Z98:AA98"/>
    <mergeCell ref="Z99:AA99"/>
    <mergeCell ref="B100:L10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E7" sqref="E7"/>
    </sheetView>
  </sheetViews>
  <sheetFormatPr baseColWidth="10" defaultRowHeight="15" x14ac:dyDescent="0"/>
  <cols>
    <col min="10" max="10" width="12.1640625" customWidth="1"/>
    <col min="13" max="13" width="13.6640625" customWidth="1"/>
  </cols>
  <sheetData>
    <row r="1" spans="1:7">
      <c r="A1" s="234" t="s">
        <v>128</v>
      </c>
      <c r="B1" s="234" t="s">
        <v>114</v>
      </c>
      <c r="C1" s="234"/>
      <c r="D1" s="234"/>
      <c r="E1" s="234"/>
      <c r="F1" s="234"/>
      <c r="G1" s="235"/>
    </row>
    <row r="2" spans="1:7">
      <c r="A2" s="234"/>
      <c r="B2" s="236" t="s">
        <v>76</v>
      </c>
      <c r="C2" s="236"/>
      <c r="D2" s="236" t="s">
        <v>79</v>
      </c>
      <c r="E2" s="236"/>
      <c r="F2" s="236" t="s">
        <v>82</v>
      </c>
      <c r="G2" s="237"/>
    </row>
    <row r="3" spans="1:7" ht="60">
      <c r="A3" s="6" t="s">
        <v>57</v>
      </c>
      <c r="B3" s="105" t="s">
        <v>143</v>
      </c>
      <c r="C3" s="105" t="s">
        <v>144</v>
      </c>
      <c r="D3" s="105" t="s">
        <v>145</v>
      </c>
      <c r="E3" s="105" t="s">
        <v>146</v>
      </c>
      <c r="F3" s="105" t="s">
        <v>154</v>
      </c>
      <c r="G3" s="89" t="s">
        <v>155</v>
      </c>
    </row>
    <row r="4" spans="1:7">
      <c r="A4" s="35" t="s">
        <v>131</v>
      </c>
      <c r="B4" s="37" t="s">
        <v>121</v>
      </c>
      <c r="C4" s="37"/>
      <c r="D4" s="122" t="s">
        <v>121</v>
      </c>
      <c r="E4" s="37"/>
      <c r="F4" s="122" t="s">
        <v>121</v>
      </c>
      <c r="G4" s="90"/>
    </row>
    <row r="5" spans="1:7">
      <c r="A5" s="35" t="s">
        <v>129</v>
      </c>
      <c r="B5" s="122" t="s">
        <v>121</v>
      </c>
      <c r="C5" s="37"/>
      <c r="D5" s="122" t="s">
        <v>121</v>
      </c>
      <c r="E5" s="37"/>
      <c r="F5" s="122" t="s">
        <v>121</v>
      </c>
      <c r="G5" s="90"/>
    </row>
    <row r="6" spans="1:7">
      <c r="A6" s="35" t="s">
        <v>130</v>
      </c>
      <c r="B6" s="122" t="s">
        <v>121</v>
      </c>
      <c r="C6" s="37"/>
      <c r="D6" s="122" t="s">
        <v>121</v>
      </c>
      <c r="E6" s="37"/>
      <c r="F6" s="122" t="s">
        <v>121</v>
      </c>
      <c r="G6" s="90"/>
    </row>
    <row r="7" spans="1:7">
      <c r="A7" s="35" t="s">
        <v>132</v>
      </c>
      <c r="B7" s="122" t="s">
        <v>121</v>
      </c>
      <c r="C7" s="37"/>
      <c r="D7" s="37"/>
      <c r="E7" s="122" t="s">
        <v>121</v>
      </c>
      <c r="F7" s="122" t="s">
        <v>121</v>
      </c>
      <c r="G7" s="90"/>
    </row>
    <row r="8" spans="1:7">
      <c r="A8" s="35" t="s">
        <v>133</v>
      </c>
      <c r="B8" s="122" t="s">
        <v>121</v>
      </c>
      <c r="C8" s="37"/>
      <c r="D8" s="122" t="s">
        <v>121</v>
      </c>
      <c r="E8" s="37"/>
      <c r="F8" s="122" t="s">
        <v>121</v>
      </c>
      <c r="G8" s="90"/>
    </row>
    <row r="9" spans="1:7">
      <c r="A9" s="81" t="s">
        <v>134</v>
      </c>
      <c r="B9" s="122" t="s">
        <v>121</v>
      </c>
      <c r="C9" s="37"/>
      <c r="D9" s="122" t="s">
        <v>121</v>
      </c>
      <c r="E9" s="37"/>
      <c r="F9" s="122" t="s">
        <v>121</v>
      </c>
      <c r="G9" s="90"/>
    </row>
    <row r="10" spans="1:7">
      <c r="G10" s="78"/>
    </row>
    <row r="11" spans="1:7">
      <c r="A11" s="243" t="s">
        <v>128</v>
      </c>
      <c r="B11" s="245" t="s">
        <v>127</v>
      </c>
      <c r="C11" s="246"/>
      <c r="D11" s="246"/>
      <c r="E11" s="246"/>
      <c r="F11" s="246"/>
      <c r="G11" s="246"/>
    </row>
    <row r="12" spans="1:7">
      <c r="A12" s="244"/>
      <c r="B12" s="248"/>
      <c r="C12" s="249"/>
      <c r="D12" s="249"/>
      <c r="E12" s="249"/>
      <c r="F12" s="249"/>
      <c r="G12" s="249"/>
    </row>
    <row r="13" spans="1:7">
      <c r="A13" s="105" t="s">
        <v>57</v>
      </c>
      <c r="B13" s="251"/>
      <c r="C13" s="252"/>
      <c r="D13" s="252"/>
      <c r="E13" s="252"/>
      <c r="F13" s="252"/>
      <c r="G13" s="252"/>
    </row>
    <row r="14" spans="1:7">
      <c r="A14" s="108" t="s">
        <v>131</v>
      </c>
      <c r="B14" s="239" t="s">
        <v>142</v>
      </c>
      <c r="C14" s="240"/>
      <c r="D14" s="241"/>
      <c r="E14" s="11" t="s">
        <v>322</v>
      </c>
      <c r="F14" s="11" t="s">
        <v>201</v>
      </c>
      <c r="G14" s="9" t="s">
        <v>207</v>
      </c>
    </row>
    <row r="15" spans="1:7">
      <c r="A15" s="108" t="s">
        <v>129</v>
      </c>
      <c r="B15" s="239" t="s">
        <v>142</v>
      </c>
      <c r="C15" s="240"/>
      <c r="D15" s="241"/>
      <c r="E15" s="11" t="s">
        <v>322</v>
      </c>
      <c r="F15" s="11" t="s">
        <v>201</v>
      </c>
      <c r="G15" s="9" t="s">
        <v>239</v>
      </c>
    </row>
    <row r="16" spans="1:7">
      <c r="A16" s="108" t="s">
        <v>130</v>
      </c>
      <c r="B16" s="239" t="s">
        <v>142</v>
      </c>
      <c r="C16" s="240"/>
      <c r="D16" s="241"/>
      <c r="E16" s="11" t="s">
        <v>322</v>
      </c>
      <c r="F16" s="11" t="s">
        <v>201</v>
      </c>
      <c r="G16" s="9" t="s">
        <v>240</v>
      </c>
    </row>
    <row r="17" spans="1:13">
      <c r="A17" s="108" t="s">
        <v>132</v>
      </c>
      <c r="B17" s="239" t="s">
        <v>142</v>
      </c>
      <c r="C17" s="240"/>
      <c r="D17" s="241"/>
      <c r="E17" s="11" t="s">
        <v>322</v>
      </c>
      <c r="F17" s="11" t="s">
        <v>201</v>
      </c>
      <c r="G17" s="9" t="s">
        <v>243</v>
      </c>
    </row>
    <row r="18" spans="1:13">
      <c r="A18" s="108" t="s">
        <v>133</v>
      </c>
      <c r="B18" s="239" t="s">
        <v>142</v>
      </c>
      <c r="C18" s="240"/>
      <c r="D18" s="241"/>
      <c r="E18" s="11" t="s">
        <v>322</v>
      </c>
      <c r="F18" s="11" t="s">
        <v>201</v>
      </c>
      <c r="G18" s="9" t="s">
        <v>241</v>
      </c>
    </row>
    <row r="19" spans="1:13">
      <c r="A19" s="108" t="s">
        <v>134</v>
      </c>
      <c r="B19" s="239" t="s">
        <v>142</v>
      </c>
      <c r="C19" s="240"/>
      <c r="D19" s="241"/>
      <c r="E19" s="11" t="s">
        <v>322</v>
      </c>
      <c r="F19" s="11" t="s">
        <v>201</v>
      </c>
      <c r="G19" s="9" t="s">
        <v>242</v>
      </c>
    </row>
    <row r="20" spans="1:13">
      <c r="I20" s="264" t="s">
        <v>350</v>
      </c>
      <c r="J20" s="265"/>
      <c r="L20" s="264" t="s">
        <v>350</v>
      </c>
      <c r="M20" s="265"/>
    </row>
    <row r="21" spans="1:13">
      <c r="I21" s="174" t="s">
        <v>27</v>
      </c>
      <c r="J21" s="175"/>
      <c r="L21" s="174" t="s">
        <v>27</v>
      </c>
      <c r="M21" s="175"/>
    </row>
    <row r="22" spans="1:13">
      <c r="I22" s="108" t="s">
        <v>26</v>
      </c>
      <c r="J22" s="108" t="s">
        <v>50</v>
      </c>
      <c r="L22" s="108" t="s">
        <v>26</v>
      </c>
      <c r="M22" s="108" t="s">
        <v>50</v>
      </c>
    </row>
    <row r="23" spans="1:13">
      <c r="I23" s="40" t="s">
        <v>63</v>
      </c>
      <c r="J23" s="40">
        <v>0</v>
      </c>
      <c r="L23" s="40" t="s">
        <v>63</v>
      </c>
      <c r="M23" s="40">
        <v>0</v>
      </c>
    </row>
    <row r="24" spans="1:13">
      <c r="I24" s="40" t="s">
        <v>16</v>
      </c>
      <c r="J24" s="41">
        <v>0</v>
      </c>
      <c r="L24" s="40" t="s">
        <v>16</v>
      </c>
      <c r="M24" s="41">
        <v>0</v>
      </c>
    </row>
    <row r="25" spans="1:13">
      <c r="I25" s="42" t="s">
        <v>17</v>
      </c>
      <c r="J25" s="42">
        <v>1</v>
      </c>
      <c r="L25" s="42" t="s">
        <v>17</v>
      </c>
      <c r="M25" s="42">
        <v>1</v>
      </c>
    </row>
    <row r="26" spans="1:13">
      <c r="I26" s="42" t="s">
        <v>18</v>
      </c>
      <c r="J26" s="42">
        <v>0.56666666700000001</v>
      </c>
      <c r="L26" s="42" t="s">
        <v>18</v>
      </c>
      <c r="M26" s="42">
        <v>0.56666666700000001</v>
      </c>
    </row>
    <row r="27" spans="1:13">
      <c r="I27" s="41" t="s">
        <v>19</v>
      </c>
      <c r="J27" s="41"/>
      <c r="L27" s="41" t="s">
        <v>19</v>
      </c>
      <c r="M27" s="41"/>
    </row>
    <row r="28" spans="1:13">
      <c r="I28" s="42" t="s">
        <v>20</v>
      </c>
      <c r="J28" s="42">
        <v>0.1</v>
      </c>
      <c r="L28" s="42" t="s">
        <v>20</v>
      </c>
      <c r="M28" s="42">
        <v>0.1</v>
      </c>
    </row>
    <row r="29" spans="1:13">
      <c r="I29" s="42" t="s">
        <v>21</v>
      </c>
      <c r="J29" s="42">
        <v>0.4</v>
      </c>
      <c r="L29" s="42" t="s">
        <v>21</v>
      </c>
      <c r="M29" s="42">
        <v>0.4</v>
      </c>
    </row>
    <row r="30" spans="1:13">
      <c r="I30" s="41" t="s">
        <v>22</v>
      </c>
      <c r="J30" s="41">
        <v>0</v>
      </c>
      <c r="L30" s="41" t="s">
        <v>22</v>
      </c>
      <c r="M30" s="41">
        <v>0</v>
      </c>
    </row>
    <row r="31" spans="1:13">
      <c r="I31" s="42" t="s">
        <v>23</v>
      </c>
      <c r="J31" s="42">
        <v>0.91666666699999999</v>
      </c>
      <c r="L31" s="42" t="s">
        <v>23</v>
      </c>
      <c r="M31" s="42">
        <v>0.91666666699999999</v>
      </c>
    </row>
    <row r="32" spans="1:13">
      <c r="I32" s="42" t="s">
        <v>24</v>
      </c>
      <c r="J32" s="42">
        <v>-1.6666667E-2</v>
      </c>
      <c r="L32" s="42" t="s">
        <v>24</v>
      </c>
      <c r="M32" s="42">
        <v>-1.6666667E-2</v>
      </c>
    </row>
    <row r="33" spans="9:13">
      <c r="I33" s="41" t="s">
        <v>25</v>
      </c>
      <c r="J33" s="41">
        <v>0</v>
      </c>
      <c r="L33" s="41" t="s">
        <v>25</v>
      </c>
      <c r="M33" s="41">
        <v>0</v>
      </c>
    </row>
  </sheetData>
  <mergeCells count="17">
    <mergeCell ref="A1:A2"/>
    <mergeCell ref="B1:G1"/>
    <mergeCell ref="B2:C2"/>
    <mergeCell ref="D2:E2"/>
    <mergeCell ref="F2:G2"/>
    <mergeCell ref="B16:D16"/>
    <mergeCell ref="B17:D17"/>
    <mergeCell ref="B18:D18"/>
    <mergeCell ref="A11:A12"/>
    <mergeCell ref="B11:G13"/>
    <mergeCell ref="B14:D14"/>
    <mergeCell ref="B15:D15"/>
    <mergeCell ref="B19:D19"/>
    <mergeCell ref="I21:J21"/>
    <mergeCell ref="I20:J20"/>
    <mergeCell ref="L20:M20"/>
    <mergeCell ref="L21:M2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0"/>
  <sheetViews>
    <sheetView topLeftCell="AN61" workbookViewId="0">
      <selection activeCell="AX114" sqref="AX114"/>
    </sheetView>
  </sheetViews>
  <sheetFormatPr baseColWidth="10" defaultRowHeight="15" x14ac:dyDescent="0"/>
  <sheetData>
    <row r="1" spans="1:51" ht="25">
      <c r="A1" s="231" t="s">
        <v>332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3"/>
    </row>
    <row r="2" spans="1:51" ht="20">
      <c r="A2" s="257"/>
      <c r="B2" s="168" t="s">
        <v>137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9"/>
    </row>
    <row r="3" spans="1:51" ht="20">
      <c r="A3" s="258"/>
      <c r="B3" s="35" t="s">
        <v>0</v>
      </c>
      <c r="C3" s="35" t="s">
        <v>1</v>
      </c>
      <c r="D3" s="35" t="s">
        <v>2</v>
      </c>
      <c r="E3" s="35" t="s">
        <v>3</v>
      </c>
      <c r="F3" s="170" t="s">
        <v>8</v>
      </c>
      <c r="G3" s="35" t="s">
        <v>0</v>
      </c>
      <c r="H3" s="35" t="s">
        <v>1</v>
      </c>
      <c r="I3" s="35" t="s">
        <v>2</v>
      </c>
      <c r="J3" s="35" t="s">
        <v>3</v>
      </c>
      <c r="K3" s="35" t="s">
        <v>4</v>
      </c>
      <c r="L3" s="10" t="s">
        <v>5</v>
      </c>
      <c r="M3" s="23"/>
      <c r="N3" s="94"/>
      <c r="O3" s="156" t="s">
        <v>114</v>
      </c>
      <c r="P3" s="157"/>
      <c r="Q3" s="3"/>
      <c r="R3" s="171" t="s">
        <v>46</v>
      </c>
      <c r="S3" s="172"/>
      <c r="T3" s="172"/>
      <c r="U3" s="173"/>
      <c r="V3" s="3"/>
      <c r="W3" s="174" t="s">
        <v>52</v>
      </c>
      <c r="X3" s="175"/>
      <c r="Y3" s="176"/>
      <c r="Z3" s="178" t="s">
        <v>48</v>
      </c>
      <c r="AA3" s="179"/>
      <c r="AB3" s="179"/>
      <c r="AC3" s="180"/>
      <c r="AD3" s="3"/>
      <c r="AE3" s="178" t="s">
        <v>54</v>
      </c>
      <c r="AF3" s="179"/>
      <c r="AG3" s="179"/>
      <c r="AH3" s="179"/>
      <c r="AI3" s="179"/>
      <c r="AJ3" s="180"/>
      <c r="AK3" s="3"/>
      <c r="AL3" s="174" t="s">
        <v>55</v>
      </c>
      <c r="AM3" s="175"/>
      <c r="AN3" s="176"/>
      <c r="AO3" s="178" t="s">
        <v>49</v>
      </c>
      <c r="AP3" s="179"/>
      <c r="AQ3" s="179"/>
      <c r="AR3" s="180"/>
      <c r="AS3" s="4"/>
      <c r="AT3" s="174" t="s">
        <v>51</v>
      </c>
      <c r="AU3" s="175"/>
      <c r="AV3" s="36"/>
      <c r="AW3" s="174" t="s">
        <v>27</v>
      </c>
      <c r="AX3" s="175"/>
      <c r="AY3" s="50"/>
    </row>
    <row r="4" spans="1:51" ht="30">
      <c r="A4" s="258"/>
      <c r="B4" s="35" t="s">
        <v>1</v>
      </c>
      <c r="C4" s="2">
        <v>1</v>
      </c>
      <c r="D4" s="37">
        <v>3</v>
      </c>
      <c r="E4" s="37">
        <v>3</v>
      </c>
      <c r="F4" s="170"/>
      <c r="G4" s="35" t="s">
        <v>1</v>
      </c>
      <c r="H4" s="38">
        <f>C4/C7</f>
        <v>0.60000000000000009</v>
      </c>
      <c r="I4" s="37">
        <f>D4/D7</f>
        <v>0.6</v>
      </c>
      <c r="J4" s="37">
        <f>E4/E7</f>
        <v>0.6</v>
      </c>
      <c r="K4" s="37">
        <f>SUM(H4:J4)</f>
        <v>1.8000000000000003</v>
      </c>
      <c r="L4" s="2">
        <f>K4/C9</f>
        <v>0.60000000000000009</v>
      </c>
      <c r="M4" s="24"/>
      <c r="N4" s="94"/>
      <c r="O4" s="58" t="s">
        <v>17</v>
      </c>
      <c r="P4" s="56" t="s">
        <v>78</v>
      </c>
      <c r="Q4" s="18"/>
      <c r="R4" s="17" t="s">
        <v>26</v>
      </c>
      <c r="S4" s="35" t="s">
        <v>1</v>
      </c>
      <c r="T4" s="35" t="s">
        <v>2</v>
      </c>
      <c r="U4" s="35" t="s">
        <v>3</v>
      </c>
      <c r="V4" s="13"/>
      <c r="W4" s="32" t="s">
        <v>26</v>
      </c>
      <c r="X4" s="107" t="s">
        <v>53</v>
      </c>
      <c r="Y4" s="176"/>
      <c r="Z4" s="35" t="s">
        <v>32</v>
      </c>
      <c r="AA4" s="108" t="s">
        <v>47</v>
      </c>
      <c r="AB4" s="178" t="s">
        <v>43</v>
      </c>
      <c r="AC4" s="180"/>
      <c r="AD4" s="4"/>
      <c r="AE4" s="10" t="s">
        <v>26</v>
      </c>
      <c r="AF4" s="35" t="s">
        <v>35</v>
      </c>
      <c r="AG4" s="35" t="s">
        <v>36</v>
      </c>
      <c r="AH4" s="35" t="s">
        <v>37</v>
      </c>
      <c r="AI4" s="35" t="s">
        <v>97</v>
      </c>
      <c r="AJ4" s="35" t="s">
        <v>98</v>
      </c>
      <c r="AK4" s="4"/>
      <c r="AL4" s="10" t="s">
        <v>26</v>
      </c>
      <c r="AM4" s="107" t="s">
        <v>53</v>
      </c>
      <c r="AN4" s="176"/>
      <c r="AO4" s="10" t="s">
        <v>28</v>
      </c>
      <c r="AP4" s="10" t="s">
        <v>47</v>
      </c>
      <c r="AQ4" s="181" t="s">
        <v>43</v>
      </c>
      <c r="AR4" s="182"/>
      <c r="AS4" s="4"/>
      <c r="AT4" s="35" t="s">
        <v>26</v>
      </c>
      <c r="AU4" s="107" t="s">
        <v>53</v>
      </c>
      <c r="AV4" s="36"/>
      <c r="AW4" s="108" t="s">
        <v>26</v>
      </c>
      <c r="AX4" s="108" t="s">
        <v>50</v>
      </c>
      <c r="AY4" s="50"/>
    </row>
    <row r="5" spans="1:51">
      <c r="A5" s="258"/>
      <c r="B5" s="35" t="s">
        <v>2</v>
      </c>
      <c r="C5" s="37">
        <f>1/D4</f>
        <v>0.33333333333333331</v>
      </c>
      <c r="D5" s="2">
        <v>1</v>
      </c>
      <c r="E5" s="37">
        <v>1</v>
      </c>
      <c r="F5" s="170"/>
      <c r="G5" s="35" t="s">
        <v>2</v>
      </c>
      <c r="H5" s="37">
        <f>C5/C7</f>
        <v>0.2</v>
      </c>
      <c r="I5" s="38">
        <f>D5/D7</f>
        <v>0.2</v>
      </c>
      <c r="J5" s="37">
        <f>E5/E7</f>
        <v>0.2</v>
      </c>
      <c r="K5" s="37">
        <f>SUM(H5:J5)</f>
        <v>0.60000000000000009</v>
      </c>
      <c r="L5" s="2">
        <f>K5/C9</f>
        <v>0.20000000000000004</v>
      </c>
      <c r="M5" s="24"/>
      <c r="N5" s="94"/>
      <c r="O5" s="58" t="s">
        <v>18</v>
      </c>
      <c r="P5" s="56" t="s">
        <v>77</v>
      </c>
      <c r="Q5" s="18"/>
      <c r="R5" s="11" t="s">
        <v>17</v>
      </c>
      <c r="S5" s="9">
        <v>1</v>
      </c>
      <c r="T5" s="9">
        <v>-0.5</v>
      </c>
      <c r="U5" s="9">
        <v>0</v>
      </c>
      <c r="V5" s="3"/>
      <c r="W5" s="11" t="s">
        <v>17</v>
      </c>
      <c r="X5" s="1">
        <f>(S5*L4)+(T5*L5)+(U5*L6)</f>
        <v>0.50000000000000011</v>
      </c>
      <c r="Y5" s="176"/>
      <c r="Z5" s="15" t="s">
        <v>34</v>
      </c>
      <c r="AA5" s="15">
        <v>2</v>
      </c>
      <c r="AB5" s="15">
        <f>1/(1+AA5)</f>
        <v>0.33333333333333331</v>
      </c>
      <c r="AC5" s="15"/>
      <c r="AD5" s="4"/>
      <c r="AE5" s="11" t="s">
        <v>17</v>
      </c>
      <c r="AF5" s="28">
        <v>1</v>
      </c>
      <c r="AG5" s="28">
        <v>0</v>
      </c>
      <c r="AH5" s="28">
        <v>0</v>
      </c>
      <c r="AI5" s="28">
        <v>-1</v>
      </c>
      <c r="AJ5" s="28">
        <v>0</v>
      </c>
      <c r="AK5" s="4"/>
      <c r="AL5" s="11" t="s">
        <v>17</v>
      </c>
      <c r="AM5" s="1">
        <f>(AF5*AC6)+(AG5*AC7)+(AC8*AH5)+(AI5*AC10)+(AC11*AJ5)</f>
        <v>-0.16666666666666669</v>
      </c>
      <c r="AN5" s="176"/>
      <c r="AO5" s="15" t="s">
        <v>29</v>
      </c>
      <c r="AP5" s="15">
        <v>1</v>
      </c>
      <c r="AQ5" s="15">
        <f>1/(1+AP5)</f>
        <v>0.5</v>
      </c>
      <c r="AR5" s="15"/>
      <c r="AS5" s="4"/>
      <c r="AT5" s="11" t="s">
        <v>17</v>
      </c>
      <c r="AU5" s="1">
        <f>AR6</f>
        <v>0.5</v>
      </c>
      <c r="AV5" s="36"/>
      <c r="AW5" s="40" t="s">
        <v>63</v>
      </c>
      <c r="AX5" s="40">
        <v>0</v>
      </c>
      <c r="AY5" s="50"/>
    </row>
    <row r="6" spans="1:51" ht="30">
      <c r="A6" s="258"/>
      <c r="B6" s="35" t="s">
        <v>3</v>
      </c>
      <c r="C6" s="37">
        <f>1/E4</f>
        <v>0.33333333333333331</v>
      </c>
      <c r="D6" s="37">
        <f>1/E5</f>
        <v>1</v>
      </c>
      <c r="E6" s="2">
        <v>1</v>
      </c>
      <c r="F6" s="170"/>
      <c r="G6" s="35" t="s">
        <v>3</v>
      </c>
      <c r="H6" s="37">
        <f>C6/C7</f>
        <v>0.2</v>
      </c>
      <c r="I6" s="37">
        <f>D6/D7</f>
        <v>0.2</v>
      </c>
      <c r="J6" s="38">
        <f>E6/E7</f>
        <v>0.2</v>
      </c>
      <c r="K6" s="37">
        <f>SUM(H6:J6)</f>
        <v>0.60000000000000009</v>
      </c>
      <c r="L6" s="2">
        <f>K6/C9</f>
        <v>0.20000000000000004</v>
      </c>
      <c r="M6" s="24"/>
      <c r="N6" s="94"/>
      <c r="O6" s="58" t="s">
        <v>20</v>
      </c>
      <c r="P6" s="56" t="s">
        <v>80</v>
      </c>
      <c r="Q6" s="18"/>
      <c r="R6" s="11" t="s">
        <v>18</v>
      </c>
      <c r="S6" s="9">
        <v>-0.5</v>
      </c>
      <c r="T6" s="9">
        <v>1</v>
      </c>
      <c r="U6" s="9">
        <v>0</v>
      </c>
      <c r="V6" s="19"/>
      <c r="W6" s="11" t="s">
        <v>18</v>
      </c>
      <c r="X6" s="1">
        <f>(S6*L4)+(T6*L5)+(U6*L6)</f>
        <v>-0.1</v>
      </c>
      <c r="Y6" s="176"/>
      <c r="Z6" s="16" t="s">
        <v>35</v>
      </c>
      <c r="AA6" s="16" t="s">
        <v>44</v>
      </c>
      <c r="AB6" s="16">
        <v>1</v>
      </c>
      <c r="AC6" s="16">
        <f>AB6*AB5</f>
        <v>0.33333333333333331</v>
      </c>
      <c r="AD6" s="4"/>
      <c r="AE6" s="11" t="s">
        <v>18</v>
      </c>
      <c r="AF6" s="28">
        <v>-1</v>
      </c>
      <c r="AG6" s="28">
        <v>0</v>
      </c>
      <c r="AH6" s="28">
        <v>0</v>
      </c>
      <c r="AI6" s="28">
        <v>1</v>
      </c>
      <c r="AJ6" s="28">
        <v>0</v>
      </c>
      <c r="AK6" s="4"/>
      <c r="AL6" s="11" t="s">
        <v>18</v>
      </c>
      <c r="AM6" s="1">
        <f>(AF6*AC6)+(AG6*AC7)+(AC8*AH6)+(AI6*AC10)+(AC11*AJ6)</f>
        <v>0.16666666666666669</v>
      </c>
      <c r="AN6" s="176"/>
      <c r="AO6" s="16" t="s">
        <v>45</v>
      </c>
      <c r="AP6" s="16" t="s">
        <v>44</v>
      </c>
      <c r="AQ6" s="16">
        <v>1</v>
      </c>
      <c r="AR6" s="16">
        <f>AQ6*AQ5</f>
        <v>0.5</v>
      </c>
      <c r="AS6" s="4"/>
      <c r="AT6" s="11" t="s">
        <v>18</v>
      </c>
      <c r="AU6" s="1">
        <f>AR7</f>
        <v>0.5</v>
      </c>
      <c r="AV6" s="36"/>
      <c r="AW6" s="40" t="s">
        <v>16</v>
      </c>
      <c r="AX6" s="41">
        <v>0</v>
      </c>
      <c r="AY6" s="50"/>
    </row>
    <row r="7" spans="1:51">
      <c r="A7" s="258"/>
      <c r="B7" s="107" t="s">
        <v>4</v>
      </c>
      <c r="C7" s="39">
        <f>SUM(C4:C6)</f>
        <v>1.6666666666666665</v>
      </c>
      <c r="D7" s="39">
        <f>SUM(D4:D6)</f>
        <v>5</v>
      </c>
      <c r="E7" s="39">
        <f>SUM(E4:E6)</f>
        <v>5</v>
      </c>
      <c r="F7" s="170"/>
      <c r="G7" s="107" t="s">
        <v>4</v>
      </c>
      <c r="H7" s="39">
        <f>SUM(H4:H6)</f>
        <v>1</v>
      </c>
      <c r="I7" s="39">
        <f>SUM(I4:I6)</f>
        <v>1</v>
      </c>
      <c r="J7" s="39">
        <f>SUM(J4:J6)</f>
        <v>1</v>
      </c>
      <c r="K7" s="39">
        <f>SUM(K4:K6)</f>
        <v>3.0000000000000004</v>
      </c>
      <c r="L7" s="39">
        <f>SUM(L4:L6)</f>
        <v>1.0000000000000002</v>
      </c>
      <c r="M7" s="25"/>
      <c r="N7" s="94"/>
      <c r="O7" s="58" t="s">
        <v>21</v>
      </c>
      <c r="P7" s="56" t="s">
        <v>81</v>
      </c>
      <c r="Q7" s="18"/>
      <c r="R7" s="11" t="s">
        <v>20</v>
      </c>
      <c r="S7" s="9">
        <v>0</v>
      </c>
      <c r="T7" s="9">
        <v>0.5</v>
      </c>
      <c r="U7" s="9">
        <v>0</v>
      </c>
      <c r="V7" s="19"/>
      <c r="W7" s="11" t="s">
        <v>20</v>
      </c>
      <c r="X7" s="1">
        <f>(S7*L4)+(T7*L5)+(U7*L6)</f>
        <v>0.10000000000000002</v>
      </c>
      <c r="Y7" s="176"/>
      <c r="Z7" s="16" t="s">
        <v>36</v>
      </c>
      <c r="AA7" s="16" t="s">
        <v>44</v>
      </c>
      <c r="AB7" s="16">
        <v>1</v>
      </c>
      <c r="AC7" s="16">
        <f>AB7*AB5</f>
        <v>0.33333333333333331</v>
      </c>
      <c r="AD7" s="4"/>
      <c r="AE7" s="11" t="s">
        <v>20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4"/>
      <c r="AL7" s="11" t="s">
        <v>20</v>
      </c>
      <c r="AM7" s="1">
        <f>(AF7*AC6)+(AG7*AC7)+(AH7*AC8)+(AI7*AC10)+(AJ7*AC11)</f>
        <v>0</v>
      </c>
      <c r="AN7" s="176"/>
      <c r="AO7" s="16" t="s">
        <v>58</v>
      </c>
      <c r="AP7" s="16" t="s">
        <v>44</v>
      </c>
      <c r="AQ7" s="16">
        <v>1</v>
      </c>
      <c r="AR7" s="16">
        <f>AQ7*AQ5</f>
        <v>0.5</v>
      </c>
      <c r="AS7" s="4"/>
      <c r="AT7" s="11" t="s">
        <v>20</v>
      </c>
      <c r="AU7" s="1">
        <f>AR9</f>
        <v>0.33333333333333331</v>
      </c>
      <c r="AV7" s="36"/>
      <c r="AW7" s="42" t="s">
        <v>17</v>
      </c>
      <c r="AX7" s="42">
        <f>X5+AM5+AU5</f>
        <v>0.83333333333333348</v>
      </c>
      <c r="AY7" s="50"/>
    </row>
    <row r="8" spans="1:51" ht="45">
      <c r="A8" s="258"/>
      <c r="B8" s="54"/>
      <c r="C8" s="54"/>
      <c r="D8" s="54"/>
      <c r="E8" s="54"/>
      <c r="F8" s="54"/>
      <c r="G8" s="54"/>
      <c r="H8" s="54"/>
      <c r="I8" s="54"/>
      <c r="J8" s="54"/>
      <c r="M8" s="47"/>
      <c r="N8" s="94"/>
      <c r="O8" s="58" t="s">
        <v>23</v>
      </c>
      <c r="P8" s="56" t="s">
        <v>83</v>
      </c>
      <c r="Q8" s="4"/>
      <c r="R8" s="11" t="s">
        <v>21</v>
      </c>
      <c r="S8" s="9">
        <v>0</v>
      </c>
      <c r="T8" s="9">
        <v>-0.5</v>
      </c>
      <c r="U8" s="9">
        <v>0</v>
      </c>
      <c r="V8" s="19"/>
      <c r="W8" s="11" t="s">
        <v>21</v>
      </c>
      <c r="X8" s="1">
        <f>(S8*L4)+(T8*L5)+(U8*L6)</f>
        <v>-0.10000000000000002</v>
      </c>
      <c r="Y8" s="176"/>
      <c r="Z8" s="16" t="s">
        <v>37</v>
      </c>
      <c r="AA8" s="16" t="s">
        <v>44</v>
      </c>
      <c r="AB8" s="16">
        <v>1</v>
      </c>
      <c r="AC8" s="16">
        <f>AB8*AB5</f>
        <v>0.33333333333333331</v>
      </c>
      <c r="AD8" s="4"/>
      <c r="AE8" s="11" t="s">
        <v>21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4"/>
      <c r="AL8" s="11" t="s">
        <v>21</v>
      </c>
      <c r="AM8" s="1">
        <f>(AF8*AC6)+(AG8*AC7)+(AH8*AC8)+(AI8*AC10)+(AJ8*AC11)</f>
        <v>0</v>
      </c>
      <c r="AN8" s="176"/>
      <c r="AO8" s="15" t="s">
        <v>30</v>
      </c>
      <c r="AP8" s="15">
        <v>2</v>
      </c>
      <c r="AQ8" s="15">
        <f>1/(1+AP8)</f>
        <v>0.33333333333333331</v>
      </c>
      <c r="AR8" s="15"/>
      <c r="AS8" s="4"/>
      <c r="AT8" s="11" t="s">
        <v>21</v>
      </c>
      <c r="AU8" s="1">
        <f>AR10</f>
        <v>0.33333333333333331</v>
      </c>
      <c r="AV8" s="36"/>
      <c r="AW8" s="42" t="s">
        <v>18</v>
      </c>
      <c r="AX8" s="42">
        <f>X6+AM6++AU6</f>
        <v>0.56666666666666665</v>
      </c>
      <c r="AY8" s="50"/>
    </row>
    <row r="9" spans="1:51" ht="30">
      <c r="A9" s="258"/>
      <c r="B9" s="108" t="s">
        <v>6</v>
      </c>
      <c r="C9" s="35">
        <v>3</v>
      </c>
      <c r="D9" s="4"/>
      <c r="E9" s="4"/>
      <c r="F9" s="4"/>
      <c r="G9" s="4"/>
      <c r="H9" s="4"/>
      <c r="I9" s="4"/>
      <c r="J9" s="4"/>
      <c r="M9" s="4"/>
      <c r="N9" s="94"/>
      <c r="O9" s="58" t="s">
        <v>24</v>
      </c>
      <c r="P9" s="56" t="s">
        <v>84</v>
      </c>
      <c r="Q9" s="4"/>
      <c r="R9" s="11" t="s">
        <v>23</v>
      </c>
      <c r="S9" s="9">
        <v>1</v>
      </c>
      <c r="T9" s="9">
        <v>0</v>
      </c>
      <c r="U9" s="9">
        <v>-0.5</v>
      </c>
      <c r="V9" s="19"/>
      <c r="W9" s="11" t="s">
        <v>23</v>
      </c>
      <c r="X9" s="1">
        <f>(S9*L4)+(T9*L5)+(U9*L6)</f>
        <v>0.50000000000000011</v>
      </c>
      <c r="Y9" s="176"/>
      <c r="Z9" s="31" t="s">
        <v>96</v>
      </c>
      <c r="AA9" s="31">
        <v>1</v>
      </c>
      <c r="AB9" s="31">
        <f>1/(1+AA9)</f>
        <v>0.5</v>
      </c>
      <c r="AC9" s="31"/>
      <c r="AD9" s="4"/>
      <c r="AE9" s="11" t="s">
        <v>23</v>
      </c>
      <c r="AF9" s="28">
        <v>1</v>
      </c>
      <c r="AG9" s="28">
        <v>0</v>
      </c>
      <c r="AH9" s="28">
        <v>0</v>
      </c>
      <c r="AI9" s="28">
        <v>-1</v>
      </c>
      <c r="AJ9" s="28">
        <v>0</v>
      </c>
      <c r="AK9" s="4"/>
      <c r="AL9" s="11" t="s">
        <v>23</v>
      </c>
      <c r="AM9" s="1">
        <f>(AC6*AF9)+(AG9*AC7)+(AC8*AH9)+(AI9*AC10)+(AC11*AJ9)</f>
        <v>-0.16666666666666669</v>
      </c>
      <c r="AN9" s="176"/>
      <c r="AO9" s="16" t="s">
        <v>59</v>
      </c>
      <c r="AP9" s="16" t="s">
        <v>44</v>
      </c>
      <c r="AQ9" s="16">
        <v>1</v>
      </c>
      <c r="AR9" s="16">
        <f>AQ9*AQ8</f>
        <v>0.33333333333333331</v>
      </c>
      <c r="AS9" s="4"/>
      <c r="AT9" s="11" t="s">
        <v>23</v>
      </c>
      <c r="AU9" s="1">
        <f>AR12</f>
        <v>0.25</v>
      </c>
      <c r="AV9" s="36"/>
      <c r="AW9" s="41" t="s">
        <v>19</v>
      </c>
      <c r="AX9" s="41">
        <v>0</v>
      </c>
      <c r="AY9" s="50"/>
    </row>
    <row r="10" spans="1:51">
      <c r="A10" s="258"/>
      <c r="B10" s="53"/>
      <c r="C10" s="53"/>
      <c r="D10" s="53"/>
      <c r="E10" s="53"/>
      <c r="F10" s="53"/>
      <c r="G10" s="53"/>
      <c r="H10" s="53"/>
      <c r="I10" s="53"/>
      <c r="J10" s="53"/>
      <c r="M10" s="26"/>
      <c r="N10" s="94"/>
      <c r="O10" s="4"/>
      <c r="P10" s="4"/>
      <c r="Q10" s="4"/>
      <c r="R10" s="11" t="s">
        <v>24</v>
      </c>
      <c r="S10" s="9">
        <v>-0.5</v>
      </c>
      <c r="T10" s="9">
        <v>0</v>
      </c>
      <c r="U10" s="9">
        <v>1</v>
      </c>
      <c r="V10" s="19"/>
      <c r="W10" s="11" t="s">
        <v>24</v>
      </c>
      <c r="X10" s="1">
        <f>(S10*L4)+(T10*67)+(U10*L6)</f>
        <v>-0.1</v>
      </c>
      <c r="Y10" s="176"/>
      <c r="Z10" s="16" t="s">
        <v>97</v>
      </c>
      <c r="AA10" s="16" t="s">
        <v>44</v>
      </c>
      <c r="AB10" s="16">
        <v>1</v>
      </c>
      <c r="AC10" s="16">
        <f>AB10*AB9</f>
        <v>0.5</v>
      </c>
      <c r="AD10" s="4"/>
      <c r="AE10" s="11" t="s">
        <v>24</v>
      </c>
      <c r="AF10" s="28">
        <v>-1</v>
      </c>
      <c r="AG10" s="28">
        <v>0</v>
      </c>
      <c r="AH10" s="28">
        <v>0</v>
      </c>
      <c r="AI10" s="28">
        <v>1</v>
      </c>
      <c r="AJ10" s="28">
        <v>0</v>
      </c>
      <c r="AK10" s="4"/>
      <c r="AL10" s="11" t="s">
        <v>24</v>
      </c>
      <c r="AM10" s="1">
        <f>(AC6*AF10)+(AC7*AG10)+(AC8*AH10)+(AI10*AC10)+(AC11*AJ10)</f>
        <v>0.16666666666666669</v>
      </c>
      <c r="AN10" s="176"/>
      <c r="AO10" s="16" t="s">
        <v>60</v>
      </c>
      <c r="AP10" s="16" t="s">
        <v>44</v>
      </c>
      <c r="AQ10" s="16">
        <v>1</v>
      </c>
      <c r="AR10" s="16">
        <f>AQ10*AQ8</f>
        <v>0.33333333333333331</v>
      </c>
      <c r="AS10" s="4"/>
      <c r="AT10" s="11" t="s">
        <v>24</v>
      </c>
      <c r="AU10" s="1">
        <f>AR13</f>
        <v>0.25</v>
      </c>
      <c r="AV10" s="36"/>
      <c r="AW10" s="42" t="s">
        <v>20</v>
      </c>
      <c r="AX10" s="42">
        <f>X7+AM7+AU7</f>
        <v>0.43333333333333335</v>
      </c>
      <c r="AY10" s="50"/>
    </row>
    <row r="11" spans="1:51">
      <c r="A11" s="258"/>
      <c r="B11" s="183" t="s">
        <v>14</v>
      </c>
      <c r="C11" s="183"/>
      <c r="D11" s="4"/>
      <c r="E11" s="35" t="s">
        <v>38</v>
      </c>
      <c r="F11" s="35" t="s">
        <v>39</v>
      </c>
      <c r="G11" s="35" t="s">
        <v>40</v>
      </c>
      <c r="H11" s="10" t="s">
        <v>41</v>
      </c>
      <c r="I11" s="10" t="s">
        <v>42</v>
      </c>
      <c r="J11" s="4"/>
      <c r="M11" s="4"/>
      <c r="N11" s="94"/>
      <c r="O11" s="156" t="s">
        <v>112</v>
      </c>
      <c r="P11" s="157"/>
      <c r="Q11" s="4"/>
      <c r="R11" s="33"/>
      <c r="S11" s="25"/>
      <c r="T11" s="25"/>
      <c r="U11" s="25"/>
      <c r="V11" s="30"/>
      <c r="W11" s="29"/>
      <c r="X11" s="29"/>
      <c r="Y11" s="176"/>
      <c r="Z11" s="16" t="s">
        <v>98</v>
      </c>
      <c r="AA11" s="16" t="s">
        <v>44</v>
      </c>
      <c r="AB11" s="16">
        <v>1</v>
      </c>
      <c r="AC11" s="16">
        <f>AB11*AB9</f>
        <v>0.5</v>
      </c>
      <c r="AD11" s="4"/>
      <c r="AE11" s="29"/>
      <c r="AF11" s="25"/>
      <c r="AG11" s="25"/>
      <c r="AH11" s="25"/>
      <c r="AI11" s="25"/>
      <c r="AJ11" s="25"/>
      <c r="AK11" s="4"/>
      <c r="AL11" s="29"/>
      <c r="AM11" s="29"/>
      <c r="AN11" s="176"/>
      <c r="AO11" s="15" t="s">
        <v>31</v>
      </c>
      <c r="AP11" s="15">
        <v>3</v>
      </c>
      <c r="AQ11" s="15">
        <f>1/(1+AP11)</f>
        <v>0.25</v>
      </c>
      <c r="AR11" s="15"/>
      <c r="AS11" s="4"/>
      <c r="AT11" s="29"/>
      <c r="AU11" s="29"/>
      <c r="AV11" s="46"/>
      <c r="AW11" s="42" t="s">
        <v>21</v>
      </c>
      <c r="AX11" s="42">
        <f>X8+AM8+AU8</f>
        <v>0.23333333333333328</v>
      </c>
      <c r="AY11" s="50"/>
    </row>
    <row r="12" spans="1:51" ht="30">
      <c r="A12" s="258"/>
      <c r="B12" s="108" t="s">
        <v>7</v>
      </c>
      <c r="C12" s="76">
        <f>SUM(L4*C7,L5*D7,L6*E7)</f>
        <v>3</v>
      </c>
      <c r="D12" s="4"/>
      <c r="E12" s="35">
        <v>1</v>
      </c>
      <c r="F12" s="35">
        <v>3</v>
      </c>
      <c r="G12" s="35">
        <v>5</v>
      </c>
      <c r="H12" s="35">
        <v>7</v>
      </c>
      <c r="I12" s="35">
        <v>9</v>
      </c>
      <c r="J12" s="4"/>
      <c r="M12" s="4"/>
      <c r="N12" s="94"/>
      <c r="O12" s="57" t="s">
        <v>99</v>
      </c>
      <c r="P12" s="56" t="s">
        <v>102</v>
      </c>
      <c r="Q12" s="4"/>
      <c r="R12" s="33"/>
      <c r="S12" s="25"/>
      <c r="T12" s="25"/>
      <c r="U12" s="25"/>
      <c r="V12" s="30"/>
      <c r="W12" s="29"/>
      <c r="X12" s="29"/>
      <c r="Y12" s="176"/>
      <c r="Z12" s="30"/>
      <c r="AA12" s="30"/>
      <c r="AB12" s="30"/>
      <c r="AC12" s="30"/>
      <c r="AD12" s="4"/>
      <c r="AE12" s="29"/>
      <c r="AF12" s="25"/>
      <c r="AG12" s="25"/>
      <c r="AH12" s="25"/>
      <c r="AI12" s="25"/>
      <c r="AJ12" s="25"/>
      <c r="AK12" s="4"/>
      <c r="AL12" s="156" t="s">
        <v>115</v>
      </c>
      <c r="AM12" s="157"/>
      <c r="AN12" s="176"/>
      <c r="AO12" s="16" t="s">
        <v>61</v>
      </c>
      <c r="AP12" s="16" t="s">
        <v>44</v>
      </c>
      <c r="AQ12" s="16">
        <v>1</v>
      </c>
      <c r="AR12" s="16">
        <f>AQ12*AQ11</f>
        <v>0.25</v>
      </c>
      <c r="AS12" s="4"/>
      <c r="AT12" s="29"/>
      <c r="AU12" s="29"/>
      <c r="AV12" s="46"/>
      <c r="AW12" s="41" t="s">
        <v>22</v>
      </c>
      <c r="AX12" s="41">
        <v>0</v>
      </c>
      <c r="AY12" s="50"/>
    </row>
    <row r="13" spans="1:51" ht="30">
      <c r="A13" s="258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26"/>
      <c r="N13" s="94"/>
      <c r="O13" s="57" t="s">
        <v>100</v>
      </c>
      <c r="P13" s="56" t="s">
        <v>103</v>
      </c>
      <c r="Q13" s="4"/>
      <c r="R13" s="4"/>
      <c r="S13" s="18"/>
      <c r="T13" s="18"/>
      <c r="U13" s="18"/>
      <c r="V13" s="19"/>
      <c r="W13" s="4"/>
      <c r="X13" s="4"/>
      <c r="Y13" s="176"/>
      <c r="Z13" s="30"/>
      <c r="AA13" s="30"/>
      <c r="AB13" s="30"/>
      <c r="AC13" s="30"/>
      <c r="AD13" s="4"/>
      <c r="AE13" s="29"/>
      <c r="AF13" s="25"/>
      <c r="AG13" s="25"/>
      <c r="AH13" s="25"/>
      <c r="AI13" s="25"/>
      <c r="AJ13" s="25"/>
      <c r="AK13" s="4"/>
      <c r="AL13" s="58" t="s">
        <v>34</v>
      </c>
      <c r="AM13" s="56" t="s">
        <v>87</v>
      </c>
      <c r="AN13" s="176"/>
      <c r="AO13" s="16" t="s">
        <v>62</v>
      </c>
      <c r="AP13" s="16" t="s">
        <v>44</v>
      </c>
      <c r="AQ13" s="16">
        <v>1</v>
      </c>
      <c r="AR13" s="16">
        <f>AQ13*AQ11</f>
        <v>0.25</v>
      </c>
      <c r="AS13" s="4"/>
      <c r="AT13" s="29"/>
      <c r="AU13" s="29"/>
      <c r="AV13" s="46"/>
      <c r="AW13" s="42" t="s">
        <v>23</v>
      </c>
      <c r="AX13" s="42">
        <f>X9+AM9+AU9</f>
        <v>0.58333333333333348</v>
      </c>
      <c r="AY13" s="50"/>
    </row>
    <row r="14" spans="1:51" ht="30">
      <c r="A14" s="258"/>
      <c r="B14" s="185" t="s">
        <v>11</v>
      </c>
      <c r="C14" s="186"/>
      <c r="D14" s="6" t="s">
        <v>12</v>
      </c>
      <c r="E14" s="6">
        <v>1</v>
      </c>
      <c r="F14" s="6">
        <v>2</v>
      </c>
      <c r="G14" s="6">
        <v>3</v>
      </c>
      <c r="H14" s="6">
        <v>4</v>
      </c>
      <c r="I14" s="6">
        <v>5</v>
      </c>
      <c r="J14" s="6">
        <v>6</v>
      </c>
      <c r="K14" s="6">
        <v>7</v>
      </c>
      <c r="L14" s="6">
        <v>9</v>
      </c>
      <c r="M14" s="6">
        <v>10</v>
      </c>
      <c r="N14" s="94"/>
      <c r="O14" s="57" t="s">
        <v>101</v>
      </c>
      <c r="P14" s="56" t="s">
        <v>104</v>
      </c>
      <c r="Q14" s="4"/>
      <c r="R14" s="4"/>
      <c r="S14" s="18"/>
      <c r="T14" s="18"/>
      <c r="U14" s="18"/>
      <c r="V14" s="4"/>
      <c r="W14" s="4"/>
      <c r="X14" s="4"/>
      <c r="Y14" s="176"/>
      <c r="AB14" s="30"/>
      <c r="AC14" s="30"/>
      <c r="AD14" s="4"/>
      <c r="AE14" s="29"/>
      <c r="AF14" s="25"/>
      <c r="AG14" s="25"/>
      <c r="AH14" s="25"/>
      <c r="AI14" s="25"/>
      <c r="AJ14" s="25"/>
      <c r="AK14" s="4"/>
      <c r="AL14" s="109" t="s">
        <v>35</v>
      </c>
      <c r="AM14" s="84" t="s">
        <v>88</v>
      </c>
      <c r="AN14" s="176"/>
      <c r="AO14" s="19"/>
      <c r="AP14" s="19"/>
      <c r="AQ14" s="19"/>
      <c r="AR14" s="19"/>
      <c r="AS14" s="4"/>
      <c r="AT14" s="29"/>
      <c r="AU14" s="29"/>
      <c r="AV14" s="46"/>
      <c r="AW14" s="42" t="s">
        <v>24</v>
      </c>
      <c r="AX14" s="42">
        <f>X10+AM10+AU10</f>
        <v>0.31666666666666665</v>
      </c>
      <c r="AY14" s="50"/>
    </row>
    <row r="15" spans="1:51">
      <c r="A15" s="258"/>
      <c r="B15" s="187"/>
      <c r="C15" s="188"/>
      <c r="D15" s="6" t="s">
        <v>13</v>
      </c>
      <c r="E15" s="35">
        <v>0</v>
      </c>
      <c r="F15" s="35">
        <v>0</v>
      </c>
      <c r="G15" s="35">
        <v>0.57999999999999996</v>
      </c>
      <c r="H15" s="35">
        <v>0.9</v>
      </c>
      <c r="I15" s="35">
        <v>1.1200000000000001</v>
      </c>
      <c r="J15" s="35">
        <v>1.24</v>
      </c>
      <c r="K15" s="35">
        <v>1.32</v>
      </c>
      <c r="L15" s="35">
        <v>1.46</v>
      </c>
      <c r="M15" s="35">
        <v>1.49</v>
      </c>
      <c r="N15" s="94"/>
      <c r="Q15" s="4"/>
      <c r="R15" s="4"/>
      <c r="S15" s="18"/>
      <c r="T15" s="18"/>
      <c r="U15" s="18"/>
      <c r="V15" s="4"/>
      <c r="W15" s="4"/>
      <c r="X15" s="4"/>
      <c r="Y15" s="176"/>
      <c r="AB15" s="30"/>
      <c r="AC15" s="30"/>
      <c r="AD15" s="4"/>
      <c r="AE15" s="29"/>
      <c r="AF15" s="25"/>
      <c r="AG15" s="25"/>
      <c r="AH15" s="25"/>
      <c r="AI15" s="25"/>
      <c r="AJ15" s="25"/>
      <c r="AK15" s="4"/>
      <c r="AL15" s="109" t="s">
        <v>36</v>
      </c>
      <c r="AM15" s="84" t="s">
        <v>89</v>
      </c>
      <c r="AN15" s="176"/>
      <c r="AO15" s="30"/>
      <c r="AP15" s="30"/>
      <c r="AQ15" s="30"/>
      <c r="AR15" s="30"/>
      <c r="AS15" s="4"/>
      <c r="AT15" s="29"/>
      <c r="AU15" s="29"/>
      <c r="AV15" s="46"/>
      <c r="AW15" s="41" t="s">
        <v>25</v>
      </c>
      <c r="AX15" s="41">
        <v>0</v>
      </c>
      <c r="AY15" s="50"/>
    </row>
    <row r="16" spans="1:51">
      <c r="A16" s="258"/>
      <c r="B16" s="189" t="s">
        <v>9</v>
      </c>
      <c r="C16" s="190"/>
      <c r="D16" s="7">
        <v>0.57999999999999996</v>
      </c>
      <c r="E16" s="191"/>
      <c r="F16" s="192"/>
      <c r="G16" s="192"/>
      <c r="H16" s="192"/>
      <c r="I16" s="192"/>
      <c r="J16" s="192"/>
      <c r="K16" s="48"/>
      <c r="L16" s="48"/>
      <c r="M16" s="48"/>
      <c r="N16" s="94"/>
      <c r="Q16" s="4"/>
      <c r="R16" s="4"/>
      <c r="S16" s="18"/>
      <c r="T16" s="18"/>
      <c r="U16" s="18"/>
      <c r="V16" s="4"/>
      <c r="W16" s="4"/>
      <c r="X16" s="4"/>
      <c r="Y16" s="17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109" t="s">
        <v>37</v>
      </c>
      <c r="AM16" s="84" t="s">
        <v>90</v>
      </c>
      <c r="AN16" s="176"/>
      <c r="AO16" s="156" t="s">
        <v>113</v>
      </c>
      <c r="AP16" s="157"/>
      <c r="AQ16" s="4"/>
      <c r="AR16" s="4"/>
      <c r="AS16" s="4"/>
      <c r="AT16" s="4"/>
      <c r="AU16" s="4"/>
      <c r="AV16" s="46"/>
      <c r="AW16" s="4"/>
      <c r="AX16" s="4"/>
      <c r="AY16" s="50"/>
    </row>
    <row r="17" spans="1:51" ht="30">
      <c r="A17" s="258"/>
      <c r="B17" s="52"/>
      <c r="C17" s="52"/>
      <c r="D17" s="52"/>
      <c r="E17" s="52"/>
      <c r="H17" s="52"/>
      <c r="I17" s="52"/>
      <c r="J17" s="52"/>
      <c r="K17" s="52"/>
      <c r="L17" s="52"/>
      <c r="M17" s="47"/>
      <c r="N17" s="94"/>
      <c r="Q17" s="4"/>
      <c r="R17" s="4"/>
      <c r="S17" s="18"/>
      <c r="T17" s="18"/>
      <c r="U17" s="18"/>
      <c r="V17" s="4"/>
      <c r="W17" s="4"/>
      <c r="X17" s="4"/>
      <c r="Y17" s="176"/>
      <c r="Z17" s="4"/>
      <c r="AC17" s="4"/>
      <c r="AD17" s="4"/>
      <c r="AE17" s="4"/>
      <c r="AF17" s="4"/>
      <c r="AG17" s="4"/>
      <c r="AH17" s="4"/>
      <c r="AI17" s="4"/>
      <c r="AJ17" s="4"/>
      <c r="AK17" s="4"/>
      <c r="AL17" s="58" t="s">
        <v>96</v>
      </c>
      <c r="AM17" s="56" t="s">
        <v>91</v>
      </c>
      <c r="AN17" s="176"/>
      <c r="AO17" s="44" t="s">
        <v>29</v>
      </c>
      <c r="AP17" s="44" t="s">
        <v>76</v>
      </c>
      <c r="AQ17" s="4"/>
      <c r="AR17" s="4"/>
      <c r="AS17" s="4"/>
      <c r="AT17" s="4"/>
      <c r="AU17" s="4"/>
      <c r="AV17" s="46"/>
      <c r="AW17" s="4"/>
      <c r="AX17" s="4"/>
      <c r="AY17" s="50"/>
    </row>
    <row r="18" spans="1:51" ht="30">
      <c r="A18" s="258"/>
      <c r="B18" s="161" t="s">
        <v>15</v>
      </c>
      <c r="C18" s="161"/>
      <c r="D18" s="161"/>
      <c r="E18" s="4"/>
      <c r="H18" s="4"/>
      <c r="I18" s="4"/>
      <c r="J18" s="4"/>
      <c r="K18" s="4"/>
      <c r="L18" s="4"/>
      <c r="M18" s="4"/>
      <c r="N18" s="94"/>
      <c r="Q18" s="4"/>
      <c r="R18" s="4"/>
      <c r="S18" s="18"/>
      <c r="T18" s="18"/>
      <c r="U18" s="18"/>
      <c r="V18" s="4"/>
      <c r="W18" s="4"/>
      <c r="X18" s="4"/>
      <c r="Y18" s="176"/>
      <c r="Z18" s="227" t="s">
        <v>182</v>
      </c>
      <c r="AA18" s="228"/>
      <c r="AC18" s="4"/>
      <c r="AD18" s="4"/>
      <c r="AE18" s="4"/>
      <c r="AF18" s="4"/>
      <c r="AG18" s="4"/>
      <c r="AH18" s="4"/>
      <c r="AI18" s="4"/>
      <c r="AJ18" s="4"/>
      <c r="AK18" s="4"/>
      <c r="AL18" s="109" t="s">
        <v>97</v>
      </c>
      <c r="AM18" s="84" t="s">
        <v>92</v>
      </c>
      <c r="AN18" s="176"/>
      <c r="AO18" s="44" t="s">
        <v>30</v>
      </c>
      <c r="AP18" s="44" t="s">
        <v>79</v>
      </c>
      <c r="AQ18" s="4"/>
      <c r="AR18" s="4"/>
      <c r="AS18" s="4"/>
      <c r="AT18" s="4"/>
      <c r="AU18" s="4"/>
      <c r="AV18" s="46"/>
      <c r="AW18" s="4"/>
      <c r="AX18" s="4"/>
      <c r="AY18" s="50"/>
    </row>
    <row r="19" spans="1:51" ht="30">
      <c r="A19" s="258"/>
      <c r="B19" s="5" t="s">
        <v>10</v>
      </c>
      <c r="C19" s="8">
        <f>(C12-3)/3</f>
        <v>0</v>
      </c>
      <c r="D19" s="77">
        <f>C19*100</f>
        <v>0</v>
      </c>
      <c r="E19" s="4"/>
      <c r="H19" s="4"/>
      <c r="I19" s="4"/>
      <c r="J19" s="4"/>
      <c r="K19" s="4"/>
      <c r="L19" s="4"/>
      <c r="M19" s="4"/>
      <c r="N19" s="94"/>
      <c r="Q19" s="4"/>
      <c r="R19" s="4"/>
      <c r="S19" s="18"/>
      <c r="T19" s="18"/>
      <c r="U19" s="18"/>
      <c r="V19" s="4"/>
      <c r="W19" s="4"/>
      <c r="X19" s="4"/>
      <c r="Y19" s="176"/>
      <c r="Z19" s="225" t="s">
        <v>224</v>
      </c>
      <c r="AA19" s="226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109" t="s">
        <v>98</v>
      </c>
      <c r="AM19" s="84" t="s">
        <v>93</v>
      </c>
      <c r="AN19" s="176"/>
      <c r="AO19" s="44" t="s">
        <v>31</v>
      </c>
      <c r="AP19" s="44" t="s">
        <v>82</v>
      </c>
      <c r="AQ19" s="4"/>
      <c r="AR19" s="4"/>
      <c r="AS19" s="4"/>
      <c r="AT19" s="4"/>
      <c r="AU19" s="4"/>
      <c r="AV19" s="46"/>
      <c r="AW19" s="4"/>
      <c r="AX19" s="4"/>
      <c r="AY19" s="50"/>
    </row>
    <row r="20" spans="1:51">
      <c r="A20" s="259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06"/>
      <c r="N20" s="49"/>
      <c r="O20" s="106"/>
      <c r="P20" s="106"/>
      <c r="Q20" s="106"/>
      <c r="R20" s="106"/>
      <c r="S20" s="79"/>
      <c r="T20" s="79"/>
      <c r="U20" s="79"/>
      <c r="V20" s="106"/>
      <c r="W20" s="106"/>
      <c r="X20" s="106"/>
      <c r="Y20" s="177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51"/>
    </row>
    <row r="22" spans="1:51" ht="20">
      <c r="A22" s="257"/>
      <c r="B22" s="168" t="s">
        <v>140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9"/>
    </row>
    <row r="23" spans="1:51" ht="20">
      <c r="A23" s="258"/>
      <c r="B23" s="35" t="s">
        <v>0</v>
      </c>
      <c r="C23" s="35" t="s">
        <v>1</v>
      </c>
      <c r="D23" s="35" t="s">
        <v>2</v>
      </c>
      <c r="E23" s="35" t="s">
        <v>3</v>
      </c>
      <c r="F23" s="170" t="s">
        <v>8</v>
      </c>
      <c r="G23" s="35" t="s">
        <v>0</v>
      </c>
      <c r="H23" s="35" t="s">
        <v>1</v>
      </c>
      <c r="I23" s="35" t="s">
        <v>2</v>
      </c>
      <c r="J23" s="35" t="s">
        <v>3</v>
      </c>
      <c r="K23" s="35" t="s">
        <v>4</v>
      </c>
      <c r="L23" s="10" t="s">
        <v>5</v>
      </c>
      <c r="M23" s="23"/>
      <c r="N23" s="94"/>
      <c r="O23" s="156" t="s">
        <v>114</v>
      </c>
      <c r="P23" s="157"/>
      <c r="Q23" s="3"/>
      <c r="R23" s="171" t="s">
        <v>46</v>
      </c>
      <c r="S23" s="172"/>
      <c r="T23" s="172"/>
      <c r="U23" s="173"/>
      <c r="V23" s="3"/>
      <c r="W23" s="174" t="s">
        <v>52</v>
      </c>
      <c r="X23" s="175"/>
      <c r="Y23" s="176"/>
      <c r="Z23" s="178" t="s">
        <v>48</v>
      </c>
      <c r="AA23" s="179"/>
      <c r="AB23" s="179"/>
      <c r="AC23" s="180"/>
      <c r="AD23" s="3"/>
      <c r="AE23" s="178" t="s">
        <v>54</v>
      </c>
      <c r="AF23" s="179"/>
      <c r="AG23" s="179"/>
      <c r="AH23" s="179"/>
      <c r="AI23" s="179"/>
      <c r="AJ23" s="180"/>
      <c r="AK23" s="3"/>
      <c r="AL23" s="174" t="s">
        <v>55</v>
      </c>
      <c r="AM23" s="175"/>
      <c r="AN23" s="176"/>
      <c r="AO23" s="178" t="s">
        <v>49</v>
      </c>
      <c r="AP23" s="179"/>
      <c r="AQ23" s="179"/>
      <c r="AR23" s="180"/>
      <c r="AS23" s="4"/>
      <c r="AT23" s="174" t="s">
        <v>51</v>
      </c>
      <c r="AU23" s="175"/>
      <c r="AV23" s="36"/>
      <c r="AW23" s="174" t="s">
        <v>27</v>
      </c>
      <c r="AX23" s="175"/>
      <c r="AY23" s="50"/>
    </row>
    <row r="24" spans="1:51" ht="30">
      <c r="A24" s="258"/>
      <c r="B24" s="35" t="s">
        <v>1</v>
      </c>
      <c r="C24" s="2">
        <v>1</v>
      </c>
      <c r="D24" s="37">
        <v>3</v>
      </c>
      <c r="E24" s="37">
        <v>3</v>
      </c>
      <c r="F24" s="170"/>
      <c r="G24" s="35" t="s">
        <v>1</v>
      </c>
      <c r="H24" s="38">
        <f>C24/C27</f>
        <v>0.60000000000000009</v>
      </c>
      <c r="I24" s="37">
        <f>D24/D27</f>
        <v>0.6</v>
      </c>
      <c r="J24" s="37">
        <f>E24/E27</f>
        <v>0.6</v>
      </c>
      <c r="K24" s="37">
        <f>SUM(H24:J24)</f>
        <v>1.8000000000000003</v>
      </c>
      <c r="L24" s="2">
        <f>K24/C29</f>
        <v>0.60000000000000009</v>
      </c>
      <c r="M24" s="24"/>
      <c r="N24" s="94"/>
      <c r="O24" s="58" t="s">
        <v>17</v>
      </c>
      <c r="P24" s="56" t="s">
        <v>78</v>
      </c>
      <c r="Q24" s="18"/>
      <c r="R24" s="17" t="s">
        <v>26</v>
      </c>
      <c r="S24" s="35" t="s">
        <v>1</v>
      </c>
      <c r="T24" s="35" t="s">
        <v>2</v>
      </c>
      <c r="U24" s="35" t="s">
        <v>3</v>
      </c>
      <c r="V24" s="13"/>
      <c r="W24" s="32" t="s">
        <v>26</v>
      </c>
      <c r="X24" s="107" t="s">
        <v>53</v>
      </c>
      <c r="Y24" s="176"/>
      <c r="Z24" s="35" t="s">
        <v>32</v>
      </c>
      <c r="AA24" s="108" t="s">
        <v>47</v>
      </c>
      <c r="AB24" s="178" t="s">
        <v>43</v>
      </c>
      <c r="AC24" s="180"/>
      <c r="AD24" s="4"/>
      <c r="AE24" s="10" t="s">
        <v>26</v>
      </c>
      <c r="AF24" s="35" t="s">
        <v>35</v>
      </c>
      <c r="AG24" s="35" t="s">
        <v>36</v>
      </c>
      <c r="AH24" s="35" t="s">
        <v>37</v>
      </c>
      <c r="AI24" s="35" t="s">
        <v>97</v>
      </c>
      <c r="AJ24" s="35" t="s">
        <v>98</v>
      </c>
      <c r="AK24" s="4"/>
      <c r="AL24" s="10" t="s">
        <v>26</v>
      </c>
      <c r="AM24" s="107" t="s">
        <v>53</v>
      </c>
      <c r="AN24" s="176"/>
      <c r="AO24" s="10" t="s">
        <v>28</v>
      </c>
      <c r="AP24" s="10" t="s">
        <v>47</v>
      </c>
      <c r="AQ24" s="181" t="s">
        <v>43</v>
      </c>
      <c r="AR24" s="182"/>
      <c r="AS24" s="4"/>
      <c r="AT24" s="35" t="s">
        <v>26</v>
      </c>
      <c r="AU24" s="107" t="s">
        <v>53</v>
      </c>
      <c r="AV24" s="36"/>
      <c r="AW24" s="108" t="s">
        <v>26</v>
      </c>
      <c r="AX24" s="108" t="s">
        <v>50</v>
      </c>
      <c r="AY24" s="50"/>
    </row>
    <row r="25" spans="1:51">
      <c r="A25" s="258"/>
      <c r="B25" s="35" t="s">
        <v>2</v>
      </c>
      <c r="C25" s="37">
        <f>1/D24</f>
        <v>0.33333333333333331</v>
      </c>
      <c r="D25" s="2">
        <v>1</v>
      </c>
      <c r="E25" s="37">
        <v>1</v>
      </c>
      <c r="F25" s="170"/>
      <c r="G25" s="35" t="s">
        <v>2</v>
      </c>
      <c r="H25" s="37">
        <f>C25/C27</f>
        <v>0.2</v>
      </c>
      <c r="I25" s="38">
        <f>D25/D27</f>
        <v>0.2</v>
      </c>
      <c r="J25" s="37">
        <f>E25/E27</f>
        <v>0.2</v>
      </c>
      <c r="K25" s="37">
        <f>SUM(H25:J25)</f>
        <v>0.60000000000000009</v>
      </c>
      <c r="L25" s="2">
        <f>K25/C29</f>
        <v>0.20000000000000004</v>
      </c>
      <c r="M25" s="24"/>
      <c r="N25" s="94"/>
      <c r="O25" s="58" t="s">
        <v>18</v>
      </c>
      <c r="P25" s="56" t="s">
        <v>77</v>
      </c>
      <c r="Q25" s="18"/>
      <c r="R25" s="11" t="s">
        <v>17</v>
      </c>
      <c r="S25" s="9">
        <v>1</v>
      </c>
      <c r="T25" s="9">
        <v>-0.5</v>
      </c>
      <c r="U25" s="9">
        <v>0</v>
      </c>
      <c r="V25" s="3"/>
      <c r="W25" s="11" t="s">
        <v>17</v>
      </c>
      <c r="X25" s="1">
        <f>(S25*L24)+(T25*L25)+(U25*L26)</f>
        <v>0.50000000000000011</v>
      </c>
      <c r="Y25" s="176"/>
      <c r="Z25" s="15" t="s">
        <v>34</v>
      </c>
      <c r="AA25" s="15">
        <v>2</v>
      </c>
      <c r="AB25" s="15">
        <f>1/(1+AA25)</f>
        <v>0.33333333333333331</v>
      </c>
      <c r="AC25" s="15"/>
      <c r="AD25" s="4"/>
      <c r="AE25" s="11" t="s">
        <v>17</v>
      </c>
      <c r="AF25" s="28">
        <v>1</v>
      </c>
      <c r="AG25" s="28">
        <v>0</v>
      </c>
      <c r="AH25" s="28">
        <v>0</v>
      </c>
      <c r="AI25" s="28">
        <v>-1</v>
      </c>
      <c r="AJ25" s="28">
        <v>0</v>
      </c>
      <c r="AK25" s="4"/>
      <c r="AL25" s="11" t="s">
        <v>17</v>
      </c>
      <c r="AM25" s="1">
        <f>(AF25*AC26)+(AG25*AC27)+(AC28*AH25)+(AI25*AC30)+(AC31*AJ25)</f>
        <v>-0.16666666666666669</v>
      </c>
      <c r="AN25" s="176"/>
      <c r="AO25" s="15" t="s">
        <v>29</v>
      </c>
      <c r="AP25" s="15">
        <v>1</v>
      </c>
      <c r="AQ25" s="15">
        <f>1/(1+AP25)</f>
        <v>0.5</v>
      </c>
      <c r="AR25" s="15"/>
      <c r="AS25" s="4"/>
      <c r="AT25" s="11" t="s">
        <v>17</v>
      </c>
      <c r="AU25" s="1">
        <f>AR26</f>
        <v>0.5</v>
      </c>
      <c r="AV25" s="36"/>
      <c r="AW25" s="40" t="s">
        <v>63</v>
      </c>
      <c r="AX25" s="40">
        <v>0</v>
      </c>
      <c r="AY25" s="50"/>
    </row>
    <row r="26" spans="1:51" ht="30">
      <c r="A26" s="258"/>
      <c r="B26" s="35" t="s">
        <v>3</v>
      </c>
      <c r="C26" s="37">
        <f>1/E24</f>
        <v>0.33333333333333331</v>
      </c>
      <c r="D26" s="37">
        <f>1/E25</f>
        <v>1</v>
      </c>
      <c r="E26" s="2">
        <v>1</v>
      </c>
      <c r="F26" s="170"/>
      <c r="G26" s="35" t="s">
        <v>3</v>
      </c>
      <c r="H26" s="37">
        <f>C26/C27</f>
        <v>0.2</v>
      </c>
      <c r="I26" s="37">
        <f>D26/D27</f>
        <v>0.2</v>
      </c>
      <c r="J26" s="38">
        <f>E26/E27</f>
        <v>0.2</v>
      </c>
      <c r="K26" s="37">
        <f>SUM(H26:J26)</f>
        <v>0.60000000000000009</v>
      </c>
      <c r="L26" s="2">
        <f>K26/C29</f>
        <v>0.20000000000000004</v>
      </c>
      <c r="M26" s="24"/>
      <c r="N26" s="94"/>
      <c r="O26" s="58" t="s">
        <v>20</v>
      </c>
      <c r="P26" s="56" t="s">
        <v>80</v>
      </c>
      <c r="Q26" s="18"/>
      <c r="R26" s="11" t="s">
        <v>18</v>
      </c>
      <c r="S26" s="9">
        <v>-0.5</v>
      </c>
      <c r="T26" s="9">
        <v>1</v>
      </c>
      <c r="U26" s="9">
        <v>0</v>
      </c>
      <c r="V26" s="19"/>
      <c r="W26" s="11" t="s">
        <v>18</v>
      </c>
      <c r="X26" s="1">
        <f>(S26*L24)+(T26*L25)+(U26*L26)</f>
        <v>-0.1</v>
      </c>
      <c r="Y26" s="176"/>
      <c r="Z26" s="16" t="s">
        <v>35</v>
      </c>
      <c r="AA26" s="16" t="s">
        <v>44</v>
      </c>
      <c r="AB26" s="16">
        <v>1</v>
      </c>
      <c r="AC26" s="16">
        <f>AB26*AB25</f>
        <v>0.33333333333333331</v>
      </c>
      <c r="AD26" s="4"/>
      <c r="AE26" s="11" t="s">
        <v>18</v>
      </c>
      <c r="AF26" s="28">
        <v>-1</v>
      </c>
      <c r="AG26" s="28">
        <v>0</v>
      </c>
      <c r="AH26" s="28">
        <v>0</v>
      </c>
      <c r="AI26" s="28">
        <v>1</v>
      </c>
      <c r="AJ26" s="28">
        <v>0</v>
      </c>
      <c r="AK26" s="4"/>
      <c r="AL26" s="11" t="s">
        <v>18</v>
      </c>
      <c r="AM26" s="1">
        <f>(AF26*AC26)+(AG26*AC27)+(AC28*AH26)+(AI26*AC30)+(AC31*AJ26)</f>
        <v>0.16666666666666669</v>
      </c>
      <c r="AN26" s="176"/>
      <c r="AO26" s="16" t="s">
        <v>45</v>
      </c>
      <c r="AP26" s="16" t="s">
        <v>44</v>
      </c>
      <c r="AQ26" s="16">
        <v>1</v>
      </c>
      <c r="AR26" s="16">
        <f>AQ26*AQ25</f>
        <v>0.5</v>
      </c>
      <c r="AS26" s="4"/>
      <c r="AT26" s="11" t="s">
        <v>18</v>
      </c>
      <c r="AU26" s="1">
        <f>AR27</f>
        <v>0.5</v>
      </c>
      <c r="AV26" s="36"/>
      <c r="AW26" s="40" t="s">
        <v>16</v>
      </c>
      <c r="AX26" s="41">
        <v>0</v>
      </c>
      <c r="AY26" s="50"/>
    </row>
    <row r="27" spans="1:51">
      <c r="A27" s="258"/>
      <c r="B27" s="107" t="s">
        <v>4</v>
      </c>
      <c r="C27" s="39">
        <f>SUM(C24:C26)</f>
        <v>1.6666666666666665</v>
      </c>
      <c r="D27" s="39">
        <f>SUM(D24:D26)</f>
        <v>5</v>
      </c>
      <c r="E27" s="39">
        <f>SUM(E24:E26)</f>
        <v>5</v>
      </c>
      <c r="F27" s="170"/>
      <c r="G27" s="107" t="s">
        <v>4</v>
      </c>
      <c r="H27" s="39">
        <f>SUM(H24:H26)</f>
        <v>1</v>
      </c>
      <c r="I27" s="39">
        <f>SUM(I24:I26)</f>
        <v>1</v>
      </c>
      <c r="J27" s="39">
        <f>SUM(J24:J26)</f>
        <v>1</v>
      </c>
      <c r="K27" s="39">
        <f>SUM(K24:K26)</f>
        <v>3.0000000000000004</v>
      </c>
      <c r="L27" s="39">
        <f>SUM(L24:L26)</f>
        <v>1.0000000000000002</v>
      </c>
      <c r="M27" s="25"/>
      <c r="N27" s="94"/>
      <c r="O27" s="58" t="s">
        <v>21</v>
      </c>
      <c r="P27" s="56" t="s">
        <v>81</v>
      </c>
      <c r="Q27" s="18"/>
      <c r="R27" s="11" t="s">
        <v>20</v>
      </c>
      <c r="S27" s="9">
        <v>0</v>
      </c>
      <c r="T27" s="9">
        <v>0.5</v>
      </c>
      <c r="U27" s="9">
        <v>0</v>
      </c>
      <c r="V27" s="19"/>
      <c r="W27" s="11" t="s">
        <v>20</v>
      </c>
      <c r="X27" s="1">
        <f>(S27*L24)+(T27*L25)+(U27*L26)</f>
        <v>0.10000000000000002</v>
      </c>
      <c r="Y27" s="176"/>
      <c r="Z27" s="16" t="s">
        <v>36</v>
      </c>
      <c r="AA27" s="16" t="s">
        <v>44</v>
      </c>
      <c r="AB27" s="16">
        <v>1</v>
      </c>
      <c r="AC27" s="16">
        <f>AB27*AB25</f>
        <v>0.33333333333333331</v>
      </c>
      <c r="AD27" s="4"/>
      <c r="AE27" s="11" t="s">
        <v>20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4"/>
      <c r="AL27" s="11" t="s">
        <v>20</v>
      </c>
      <c r="AM27" s="1">
        <f>(AF27*AC26)+(AG27*AC27)+(AH27*AC28)+(AI27*AC30)+(AJ27*AC31)</f>
        <v>0</v>
      </c>
      <c r="AN27" s="176"/>
      <c r="AO27" s="16" t="s">
        <v>58</v>
      </c>
      <c r="AP27" s="16" t="s">
        <v>44</v>
      </c>
      <c r="AQ27" s="16">
        <v>1</v>
      </c>
      <c r="AR27" s="16">
        <f>AQ27*AQ25</f>
        <v>0.5</v>
      </c>
      <c r="AS27" s="4"/>
      <c r="AT27" s="11" t="s">
        <v>20</v>
      </c>
      <c r="AU27" s="1">
        <f>AR29</f>
        <v>0.25</v>
      </c>
      <c r="AV27" s="36"/>
      <c r="AW27" s="42" t="s">
        <v>17</v>
      </c>
      <c r="AX27" s="42">
        <f>X25+AM25+AU25</f>
        <v>0.83333333333333348</v>
      </c>
      <c r="AY27" s="50"/>
    </row>
    <row r="28" spans="1:51" ht="45">
      <c r="A28" s="258"/>
      <c r="B28" s="54"/>
      <c r="C28" s="54"/>
      <c r="D28" s="54"/>
      <c r="E28" s="54"/>
      <c r="F28" s="54"/>
      <c r="G28" s="54"/>
      <c r="H28" s="54"/>
      <c r="I28" s="54"/>
      <c r="J28" s="54"/>
      <c r="M28" s="47"/>
      <c r="N28" s="94"/>
      <c r="O28" s="58" t="s">
        <v>23</v>
      </c>
      <c r="P28" s="56" t="s">
        <v>83</v>
      </c>
      <c r="Q28" s="4"/>
      <c r="R28" s="11" t="s">
        <v>21</v>
      </c>
      <c r="S28" s="9">
        <v>0</v>
      </c>
      <c r="T28" s="9">
        <v>-0.5</v>
      </c>
      <c r="U28" s="9">
        <v>0</v>
      </c>
      <c r="V28" s="19"/>
      <c r="W28" s="11" t="s">
        <v>21</v>
      </c>
      <c r="X28" s="1">
        <f>(S28*L24)+(T28*L25)+(U28*L26)</f>
        <v>-0.10000000000000002</v>
      </c>
      <c r="Y28" s="176"/>
      <c r="Z28" s="16" t="s">
        <v>37</v>
      </c>
      <c r="AA28" s="16" t="s">
        <v>44</v>
      </c>
      <c r="AB28" s="16">
        <v>1</v>
      </c>
      <c r="AC28" s="16">
        <f>AB28*AB25</f>
        <v>0.33333333333333331</v>
      </c>
      <c r="AD28" s="4"/>
      <c r="AE28" s="11" t="s">
        <v>21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4"/>
      <c r="AL28" s="11" t="s">
        <v>21</v>
      </c>
      <c r="AM28" s="1">
        <f>(AF28*AC26)+(AG28*AC27)+(AH28*AC28)+(AI28*AC30)+(AJ28*AC31)</f>
        <v>0</v>
      </c>
      <c r="AN28" s="176"/>
      <c r="AO28" s="15" t="s">
        <v>30</v>
      </c>
      <c r="AP28" s="15">
        <v>3</v>
      </c>
      <c r="AQ28" s="15">
        <f>1/(1+AP28)</f>
        <v>0.25</v>
      </c>
      <c r="AR28" s="15"/>
      <c r="AS28" s="4"/>
      <c r="AT28" s="11" t="s">
        <v>21</v>
      </c>
      <c r="AU28" s="1">
        <f>AR30</f>
        <v>0.25</v>
      </c>
      <c r="AV28" s="36"/>
      <c r="AW28" s="42" t="s">
        <v>18</v>
      </c>
      <c r="AX28" s="42">
        <f>X26+AM26++AU26</f>
        <v>0.56666666666666665</v>
      </c>
      <c r="AY28" s="50"/>
    </row>
    <row r="29" spans="1:51" ht="30">
      <c r="A29" s="258"/>
      <c r="B29" s="108" t="s">
        <v>6</v>
      </c>
      <c r="C29" s="35">
        <v>3</v>
      </c>
      <c r="D29" s="4"/>
      <c r="E29" s="4"/>
      <c r="F29" s="4"/>
      <c r="G29" s="4"/>
      <c r="H29" s="4"/>
      <c r="I29" s="4"/>
      <c r="J29" s="4"/>
      <c r="M29" s="4"/>
      <c r="N29" s="94"/>
      <c r="O29" s="58" t="s">
        <v>24</v>
      </c>
      <c r="P29" s="56" t="s">
        <v>84</v>
      </c>
      <c r="Q29" s="4"/>
      <c r="R29" s="11" t="s">
        <v>23</v>
      </c>
      <c r="S29" s="9">
        <v>1</v>
      </c>
      <c r="T29" s="9">
        <v>0</v>
      </c>
      <c r="U29" s="9">
        <v>-0.5</v>
      </c>
      <c r="V29" s="19"/>
      <c r="W29" s="11" t="s">
        <v>23</v>
      </c>
      <c r="X29" s="1">
        <f>(S29*L24)+(T29*L25)+(U29*L26)</f>
        <v>0.50000000000000011</v>
      </c>
      <c r="Y29" s="176"/>
      <c r="Z29" s="31" t="s">
        <v>96</v>
      </c>
      <c r="AA29" s="31">
        <v>1</v>
      </c>
      <c r="AB29" s="31">
        <f>1/(1+AA29)</f>
        <v>0.5</v>
      </c>
      <c r="AC29" s="31"/>
      <c r="AD29" s="4"/>
      <c r="AE29" s="11" t="s">
        <v>23</v>
      </c>
      <c r="AF29" s="28">
        <v>1</v>
      </c>
      <c r="AG29" s="28">
        <v>0</v>
      </c>
      <c r="AH29" s="28">
        <v>0</v>
      </c>
      <c r="AI29" s="28">
        <v>-1</v>
      </c>
      <c r="AJ29" s="28">
        <v>0</v>
      </c>
      <c r="AK29" s="4"/>
      <c r="AL29" s="11" t="s">
        <v>23</v>
      </c>
      <c r="AM29" s="1">
        <f>(AC26*AF29)+(AG29*AC27)+(AC28*AH29)+(AI29*AC30)+(AC31*AJ29)</f>
        <v>-0.16666666666666669</v>
      </c>
      <c r="AN29" s="176"/>
      <c r="AO29" s="16" t="s">
        <v>59</v>
      </c>
      <c r="AP29" s="16" t="s">
        <v>44</v>
      </c>
      <c r="AQ29" s="16">
        <v>1</v>
      </c>
      <c r="AR29" s="16">
        <f>AQ29*AQ28</f>
        <v>0.25</v>
      </c>
      <c r="AS29" s="4"/>
      <c r="AT29" s="11" t="s">
        <v>23</v>
      </c>
      <c r="AU29" s="1">
        <f>AR32</f>
        <v>0.33333333333333331</v>
      </c>
      <c r="AV29" s="36"/>
      <c r="AW29" s="41" t="s">
        <v>19</v>
      </c>
      <c r="AX29" s="41">
        <v>0</v>
      </c>
      <c r="AY29" s="50"/>
    </row>
    <row r="30" spans="1:51">
      <c r="A30" s="258"/>
      <c r="B30" s="53"/>
      <c r="C30" s="53"/>
      <c r="D30" s="53"/>
      <c r="E30" s="53"/>
      <c r="F30" s="53"/>
      <c r="G30" s="53"/>
      <c r="H30" s="53"/>
      <c r="I30" s="53"/>
      <c r="J30" s="53"/>
      <c r="M30" s="26"/>
      <c r="N30" s="94"/>
      <c r="O30" s="4"/>
      <c r="P30" s="4"/>
      <c r="Q30" s="4"/>
      <c r="R30" s="11" t="s">
        <v>24</v>
      </c>
      <c r="S30" s="9">
        <v>-0.5</v>
      </c>
      <c r="T30" s="9">
        <v>0</v>
      </c>
      <c r="U30" s="9">
        <v>1</v>
      </c>
      <c r="V30" s="19"/>
      <c r="W30" s="11" t="s">
        <v>24</v>
      </c>
      <c r="X30" s="1">
        <f>(S30*L24)+(T30*67)+(U30*L26)</f>
        <v>-0.1</v>
      </c>
      <c r="Y30" s="176"/>
      <c r="Z30" s="16" t="s">
        <v>97</v>
      </c>
      <c r="AA30" s="16" t="s">
        <v>44</v>
      </c>
      <c r="AB30" s="16">
        <v>1</v>
      </c>
      <c r="AC30" s="16">
        <f>AB30*AB29</f>
        <v>0.5</v>
      </c>
      <c r="AD30" s="4"/>
      <c r="AE30" s="11" t="s">
        <v>24</v>
      </c>
      <c r="AF30" s="28">
        <v>-1</v>
      </c>
      <c r="AG30" s="28">
        <v>0</v>
      </c>
      <c r="AH30" s="28">
        <v>0</v>
      </c>
      <c r="AI30" s="28">
        <v>1</v>
      </c>
      <c r="AJ30" s="28">
        <v>0</v>
      </c>
      <c r="AK30" s="4"/>
      <c r="AL30" s="11" t="s">
        <v>24</v>
      </c>
      <c r="AM30" s="1">
        <f>(AC26*AF30)+(AC27*AG30)+(AC28*AH30)+(AI30*AC30)+(AC31*AJ30)</f>
        <v>0.16666666666666669</v>
      </c>
      <c r="AN30" s="176"/>
      <c r="AO30" s="16" t="s">
        <v>60</v>
      </c>
      <c r="AP30" s="16" t="s">
        <v>44</v>
      </c>
      <c r="AQ30" s="16">
        <v>1</v>
      </c>
      <c r="AR30" s="16">
        <f>AQ30*AQ28</f>
        <v>0.25</v>
      </c>
      <c r="AS30" s="4"/>
      <c r="AT30" s="11" t="s">
        <v>24</v>
      </c>
      <c r="AU30" s="1">
        <f>AR33</f>
        <v>0.33333333333333331</v>
      </c>
      <c r="AV30" s="36"/>
      <c r="AW30" s="42" t="s">
        <v>20</v>
      </c>
      <c r="AX30" s="42">
        <f>X27+AM27+AU27</f>
        <v>0.35000000000000003</v>
      </c>
      <c r="AY30" s="50"/>
    </row>
    <row r="31" spans="1:51">
      <c r="A31" s="258"/>
      <c r="B31" s="183" t="s">
        <v>14</v>
      </c>
      <c r="C31" s="183"/>
      <c r="D31" s="4"/>
      <c r="E31" s="35" t="s">
        <v>38</v>
      </c>
      <c r="F31" s="35" t="s">
        <v>39</v>
      </c>
      <c r="G31" s="35" t="s">
        <v>40</v>
      </c>
      <c r="H31" s="10" t="s">
        <v>41</v>
      </c>
      <c r="I31" s="10" t="s">
        <v>42</v>
      </c>
      <c r="J31" s="4"/>
      <c r="M31" s="4"/>
      <c r="N31" s="94"/>
      <c r="O31" s="156" t="s">
        <v>112</v>
      </c>
      <c r="P31" s="157"/>
      <c r="Q31" s="4"/>
      <c r="R31" s="33"/>
      <c r="S31" s="25"/>
      <c r="T31" s="25"/>
      <c r="U31" s="25"/>
      <c r="V31" s="30"/>
      <c r="W31" s="29"/>
      <c r="X31" s="29"/>
      <c r="Y31" s="176"/>
      <c r="Z31" s="16" t="s">
        <v>98</v>
      </c>
      <c r="AA31" s="16" t="s">
        <v>44</v>
      </c>
      <c r="AB31" s="16">
        <v>1</v>
      </c>
      <c r="AC31" s="16">
        <f>AB31*AB29</f>
        <v>0.5</v>
      </c>
      <c r="AD31" s="4"/>
      <c r="AE31" s="29"/>
      <c r="AF31" s="25"/>
      <c r="AG31" s="25"/>
      <c r="AH31" s="25"/>
      <c r="AI31" s="25"/>
      <c r="AJ31" s="25"/>
      <c r="AK31" s="4"/>
      <c r="AL31" s="29"/>
      <c r="AM31" s="29"/>
      <c r="AN31" s="176"/>
      <c r="AO31" s="15" t="s">
        <v>31</v>
      </c>
      <c r="AP31" s="15">
        <v>2</v>
      </c>
      <c r="AQ31" s="15">
        <f>1/(1+AP31)</f>
        <v>0.33333333333333331</v>
      </c>
      <c r="AR31" s="15"/>
      <c r="AS31" s="4"/>
      <c r="AT31" s="29"/>
      <c r="AU31" s="29"/>
      <c r="AV31" s="46"/>
      <c r="AW31" s="42" t="s">
        <v>21</v>
      </c>
      <c r="AX31" s="42">
        <f>X28+AM28+AU28</f>
        <v>0.14999999999999997</v>
      </c>
      <c r="AY31" s="50"/>
    </row>
    <row r="32" spans="1:51" ht="30">
      <c r="A32" s="258"/>
      <c r="B32" s="108" t="s">
        <v>7</v>
      </c>
      <c r="C32" s="76">
        <f>SUM(L24*C27,L25*D27,L26*E27)</f>
        <v>3</v>
      </c>
      <c r="D32" s="4"/>
      <c r="E32" s="35">
        <v>1</v>
      </c>
      <c r="F32" s="35">
        <v>3</v>
      </c>
      <c r="G32" s="35">
        <v>5</v>
      </c>
      <c r="H32" s="35">
        <v>7</v>
      </c>
      <c r="I32" s="35">
        <v>9</v>
      </c>
      <c r="J32" s="4"/>
      <c r="M32" s="4"/>
      <c r="N32" s="94"/>
      <c r="O32" s="57" t="s">
        <v>99</v>
      </c>
      <c r="P32" s="56" t="s">
        <v>102</v>
      </c>
      <c r="Q32" s="4"/>
      <c r="R32" s="33"/>
      <c r="S32" s="25"/>
      <c r="T32" s="25"/>
      <c r="U32" s="25"/>
      <c r="V32" s="30"/>
      <c r="W32" s="29"/>
      <c r="X32" s="29"/>
      <c r="Y32" s="176"/>
      <c r="Z32" s="30"/>
      <c r="AA32" s="30"/>
      <c r="AB32" s="30"/>
      <c r="AC32" s="30"/>
      <c r="AD32" s="4"/>
      <c r="AE32" s="29"/>
      <c r="AF32" s="25"/>
      <c r="AG32" s="25"/>
      <c r="AH32" s="25"/>
      <c r="AI32" s="25"/>
      <c r="AJ32" s="25"/>
      <c r="AK32" s="4"/>
      <c r="AL32" s="156" t="s">
        <v>115</v>
      </c>
      <c r="AM32" s="157"/>
      <c r="AN32" s="176"/>
      <c r="AO32" s="16" t="s">
        <v>61</v>
      </c>
      <c r="AP32" s="16" t="s">
        <v>44</v>
      </c>
      <c r="AQ32" s="16">
        <v>1</v>
      </c>
      <c r="AR32" s="16">
        <f>AQ32*AQ31</f>
        <v>0.33333333333333331</v>
      </c>
      <c r="AS32" s="4"/>
      <c r="AT32" s="29"/>
      <c r="AU32" s="29"/>
      <c r="AV32" s="46"/>
      <c r="AW32" s="41" t="s">
        <v>22</v>
      </c>
      <c r="AX32" s="41">
        <v>0</v>
      </c>
      <c r="AY32" s="50"/>
    </row>
    <row r="33" spans="1:51" ht="30">
      <c r="A33" s="258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26"/>
      <c r="N33" s="94"/>
      <c r="O33" s="57" t="s">
        <v>100</v>
      </c>
      <c r="P33" s="56" t="s">
        <v>103</v>
      </c>
      <c r="Q33" s="4"/>
      <c r="R33" s="4"/>
      <c r="S33" s="18"/>
      <c r="T33" s="18"/>
      <c r="U33" s="18"/>
      <c r="V33" s="19"/>
      <c r="W33" s="4"/>
      <c r="X33" s="4"/>
      <c r="Y33" s="176"/>
      <c r="Z33" s="30"/>
      <c r="AA33" s="30"/>
      <c r="AB33" s="30"/>
      <c r="AC33" s="30"/>
      <c r="AD33" s="4"/>
      <c r="AE33" s="29"/>
      <c r="AF33" s="25"/>
      <c r="AG33" s="25"/>
      <c r="AH33" s="25"/>
      <c r="AI33" s="25"/>
      <c r="AJ33" s="25"/>
      <c r="AK33" s="4"/>
      <c r="AL33" s="58" t="s">
        <v>34</v>
      </c>
      <c r="AM33" s="56" t="s">
        <v>87</v>
      </c>
      <c r="AN33" s="176"/>
      <c r="AO33" s="16" t="s">
        <v>62</v>
      </c>
      <c r="AP33" s="16" t="s">
        <v>44</v>
      </c>
      <c r="AQ33" s="16">
        <v>1</v>
      </c>
      <c r="AR33" s="16">
        <f>AQ33*AQ31</f>
        <v>0.33333333333333331</v>
      </c>
      <c r="AS33" s="4"/>
      <c r="AT33" s="29"/>
      <c r="AU33" s="29"/>
      <c r="AV33" s="46"/>
      <c r="AW33" s="42" t="s">
        <v>23</v>
      </c>
      <c r="AX33" s="42">
        <f>X29+AM29+AU29</f>
        <v>0.66666666666666674</v>
      </c>
      <c r="AY33" s="50"/>
    </row>
    <row r="34" spans="1:51" ht="30">
      <c r="A34" s="258"/>
      <c r="B34" s="185" t="s">
        <v>11</v>
      </c>
      <c r="C34" s="186"/>
      <c r="D34" s="6" t="s">
        <v>12</v>
      </c>
      <c r="E34" s="6">
        <v>1</v>
      </c>
      <c r="F34" s="6">
        <v>2</v>
      </c>
      <c r="G34" s="6">
        <v>3</v>
      </c>
      <c r="H34" s="6">
        <v>4</v>
      </c>
      <c r="I34" s="6">
        <v>5</v>
      </c>
      <c r="J34" s="6">
        <v>6</v>
      </c>
      <c r="K34" s="6">
        <v>7</v>
      </c>
      <c r="L34" s="6">
        <v>9</v>
      </c>
      <c r="M34" s="6">
        <v>10</v>
      </c>
      <c r="N34" s="94"/>
      <c r="O34" s="57" t="s">
        <v>101</v>
      </c>
      <c r="P34" s="56" t="s">
        <v>104</v>
      </c>
      <c r="Q34" s="4"/>
      <c r="R34" s="4"/>
      <c r="S34" s="18"/>
      <c r="T34" s="18"/>
      <c r="U34" s="18"/>
      <c r="V34" s="4"/>
      <c r="W34" s="4"/>
      <c r="X34" s="4"/>
      <c r="Y34" s="176"/>
      <c r="AB34" s="30"/>
      <c r="AC34" s="30"/>
      <c r="AD34" s="4"/>
      <c r="AE34" s="29"/>
      <c r="AF34" s="25"/>
      <c r="AG34" s="25"/>
      <c r="AH34" s="25"/>
      <c r="AI34" s="25"/>
      <c r="AJ34" s="25"/>
      <c r="AK34" s="4"/>
      <c r="AL34" s="109" t="s">
        <v>35</v>
      </c>
      <c r="AM34" s="84" t="s">
        <v>88</v>
      </c>
      <c r="AN34" s="176"/>
      <c r="AO34" s="19"/>
      <c r="AP34" s="19"/>
      <c r="AQ34" s="19"/>
      <c r="AR34" s="19"/>
      <c r="AS34" s="4"/>
      <c r="AT34" s="29"/>
      <c r="AU34" s="29"/>
      <c r="AV34" s="46"/>
      <c r="AW34" s="42" t="s">
        <v>24</v>
      </c>
      <c r="AX34" s="42">
        <f>X30+AM30+AU30</f>
        <v>0.4</v>
      </c>
      <c r="AY34" s="50"/>
    </row>
    <row r="35" spans="1:51">
      <c r="A35" s="258"/>
      <c r="B35" s="187"/>
      <c r="C35" s="188"/>
      <c r="D35" s="6" t="s">
        <v>13</v>
      </c>
      <c r="E35" s="35">
        <v>0</v>
      </c>
      <c r="F35" s="35">
        <v>0</v>
      </c>
      <c r="G35" s="35">
        <v>0.57999999999999996</v>
      </c>
      <c r="H35" s="35">
        <v>0.9</v>
      </c>
      <c r="I35" s="35">
        <v>1.1200000000000001</v>
      </c>
      <c r="J35" s="35">
        <v>1.24</v>
      </c>
      <c r="K35" s="35">
        <v>1.32</v>
      </c>
      <c r="L35" s="35">
        <v>1.46</v>
      </c>
      <c r="M35" s="35">
        <v>1.49</v>
      </c>
      <c r="N35" s="94"/>
      <c r="Q35" s="4"/>
      <c r="R35" s="4"/>
      <c r="S35" s="18"/>
      <c r="T35" s="18"/>
      <c r="U35" s="18"/>
      <c r="V35" s="4"/>
      <c r="W35" s="4"/>
      <c r="X35" s="4"/>
      <c r="Y35" s="176"/>
      <c r="AB35" s="30"/>
      <c r="AC35" s="30"/>
      <c r="AD35" s="4"/>
      <c r="AE35" s="29"/>
      <c r="AF35" s="25"/>
      <c r="AG35" s="25"/>
      <c r="AH35" s="25"/>
      <c r="AI35" s="25"/>
      <c r="AJ35" s="25"/>
      <c r="AK35" s="4"/>
      <c r="AL35" s="109" t="s">
        <v>36</v>
      </c>
      <c r="AM35" s="84" t="s">
        <v>89</v>
      </c>
      <c r="AN35" s="176"/>
      <c r="AO35" s="30"/>
      <c r="AP35" s="30"/>
      <c r="AQ35" s="30"/>
      <c r="AR35" s="30"/>
      <c r="AS35" s="4"/>
      <c r="AT35" s="29"/>
      <c r="AU35" s="29"/>
      <c r="AV35" s="46"/>
      <c r="AW35" s="41" t="s">
        <v>25</v>
      </c>
      <c r="AX35" s="41">
        <v>0</v>
      </c>
      <c r="AY35" s="50"/>
    </row>
    <row r="36" spans="1:51">
      <c r="A36" s="258"/>
      <c r="B36" s="189" t="s">
        <v>9</v>
      </c>
      <c r="C36" s="190"/>
      <c r="D36" s="7">
        <v>0.57999999999999996</v>
      </c>
      <c r="E36" s="191"/>
      <c r="F36" s="192"/>
      <c r="G36" s="192"/>
      <c r="H36" s="192"/>
      <c r="I36" s="192"/>
      <c r="J36" s="192"/>
      <c r="K36" s="48"/>
      <c r="L36" s="48"/>
      <c r="M36" s="48"/>
      <c r="N36" s="94"/>
      <c r="Q36" s="4"/>
      <c r="R36" s="4"/>
      <c r="S36" s="18"/>
      <c r="T36" s="18"/>
      <c r="U36" s="18"/>
      <c r="V36" s="4"/>
      <c r="W36" s="4"/>
      <c r="X36" s="4"/>
      <c r="Y36" s="176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109" t="s">
        <v>37</v>
      </c>
      <c r="AM36" s="84" t="s">
        <v>90</v>
      </c>
      <c r="AN36" s="176"/>
      <c r="AO36" s="156" t="s">
        <v>113</v>
      </c>
      <c r="AP36" s="157"/>
      <c r="AQ36" s="4"/>
      <c r="AR36" s="4"/>
      <c r="AS36" s="4"/>
      <c r="AT36" s="4"/>
      <c r="AU36" s="4"/>
      <c r="AV36" s="46"/>
      <c r="AW36" s="4"/>
      <c r="AX36" s="4"/>
      <c r="AY36" s="50"/>
    </row>
    <row r="37" spans="1:51" ht="30">
      <c r="A37" s="258"/>
      <c r="B37" s="52"/>
      <c r="C37" s="52"/>
      <c r="D37" s="52"/>
      <c r="E37" s="52"/>
      <c r="H37" s="52"/>
      <c r="I37" s="52"/>
      <c r="J37" s="52"/>
      <c r="K37" s="52"/>
      <c r="L37" s="52"/>
      <c r="M37" s="47"/>
      <c r="N37" s="94"/>
      <c r="Q37" s="4"/>
      <c r="R37" s="4"/>
      <c r="S37" s="18"/>
      <c r="T37" s="18"/>
      <c r="U37" s="18"/>
      <c r="V37" s="4"/>
      <c r="W37" s="4"/>
      <c r="X37" s="4"/>
      <c r="Y37" s="176"/>
      <c r="Z37" s="4"/>
      <c r="AC37" s="4"/>
      <c r="AD37" s="4"/>
      <c r="AE37" s="4"/>
      <c r="AF37" s="4"/>
      <c r="AG37" s="4"/>
      <c r="AH37" s="4"/>
      <c r="AI37" s="4"/>
      <c r="AJ37" s="4"/>
      <c r="AK37" s="4"/>
      <c r="AL37" s="58" t="s">
        <v>96</v>
      </c>
      <c r="AM37" s="56" t="s">
        <v>91</v>
      </c>
      <c r="AN37" s="176"/>
      <c r="AO37" s="44" t="s">
        <v>29</v>
      </c>
      <c r="AP37" s="44" t="s">
        <v>76</v>
      </c>
      <c r="AQ37" s="4"/>
      <c r="AR37" s="4"/>
      <c r="AS37" s="4"/>
      <c r="AT37" s="4"/>
      <c r="AU37" s="4"/>
      <c r="AV37" s="46"/>
      <c r="AW37" s="4"/>
      <c r="AX37" s="4"/>
      <c r="AY37" s="50"/>
    </row>
    <row r="38" spans="1:51" ht="30">
      <c r="A38" s="258"/>
      <c r="B38" s="161" t="s">
        <v>15</v>
      </c>
      <c r="C38" s="161"/>
      <c r="D38" s="161"/>
      <c r="E38" s="4"/>
      <c r="H38" s="4"/>
      <c r="I38" s="4"/>
      <c r="J38" s="4"/>
      <c r="K38" s="4"/>
      <c r="L38" s="4"/>
      <c r="M38" s="4"/>
      <c r="N38" s="94"/>
      <c r="Q38" s="4"/>
      <c r="R38" s="4"/>
      <c r="S38" s="18"/>
      <c r="T38" s="18"/>
      <c r="U38" s="18"/>
      <c r="V38" s="4"/>
      <c r="W38" s="4"/>
      <c r="X38" s="4"/>
      <c r="Y38" s="176"/>
      <c r="Z38" s="227" t="s">
        <v>182</v>
      </c>
      <c r="AA38" s="228"/>
      <c r="AC38" s="4"/>
      <c r="AD38" s="4"/>
      <c r="AE38" s="4"/>
      <c r="AF38" s="4"/>
      <c r="AG38" s="4"/>
      <c r="AH38" s="4"/>
      <c r="AI38" s="4"/>
      <c r="AJ38" s="4"/>
      <c r="AK38" s="4"/>
      <c r="AL38" s="109" t="s">
        <v>97</v>
      </c>
      <c r="AM38" s="84" t="s">
        <v>92</v>
      </c>
      <c r="AN38" s="176"/>
      <c r="AO38" s="44" t="s">
        <v>30</v>
      </c>
      <c r="AP38" s="44" t="s">
        <v>79</v>
      </c>
      <c r="AQ38" s="4"/>
      <c r="AR38" s="4"/>
      <c r="AS38" s="4"/>
      <c r="AT38" s="4"/>
      <c r="AU38" s="4"/>
      <c r="AV38" s="46"/>
      <c r="AW38" s="4"/>
      <c r="AX38" s="4"/>
      <c r="AY38" s="50"/>
    </row>
    <row r="39" spans="1:51" ht="30">
      <c r="A39" s="258"/>
      <c r="B39" s="5" t="s">
        <v>10</v>
      </c>
      <c r="C39" s="8">
        <f>(C32-3)/3</f>
        <v>0</v>
      </c>
      <c r="D39" s="77">
        <f>C39*100</f>
        <v>0</v>
      </c>
      <c r="E39" s="4"/>
      <c r="H39" s="4"/>
      <c r="I39" s="4"/>
      <c r="J39" s="4"/>
      <c r="K39" s="4"/>
      <c r="L39" s="4"/>
      <c r="M39" s="4"/>
      <c r="N39" s="94"/>
      <c r="Q39" s="4"/>
      <c r="R39" s="4"/>
      <c r="S39" s="18"/>
      <c r="T39" s="18"/>
      <c r="U39" s="18"/>
      <c r="V39" s="4"/>
      <c r="W39" s="4"/>
      <c r="X39" s="4"/>
      <c r="Y39" s="176"/>
      <c r="Z39" s="225" t="s">
        <v>224</v>
      </c>
      <c r="AA39" s="226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109" t="s">
        <v>98</v>
      </c>
      <c r="AM39" s="84" t="s">
        <v>93</v>
      </c>
      <c r="AN39" s="176"/>
      <c r="AO39" s="44" t="s">
        <v>31</v>
      </c>
      <c r="AP39" s="44" t="s">
        <v>82</v>
      </c>
      <c r="AQ39" s="4"/>
      <c r="AR39" s="4"/>
      <c r="AS39" s="4"/>
      <c r="AT39" s="4"/>
      <c r="AU39" s="4"/>
      <c r="AV39" s="46"/>
      <c r="AW39" s="4"/>
      <c r="AX39" s="4"/>
      <c r="AY39" s="50"/>
    </row>
    <row r="40" spans="1:51">
      <c r="A40" s="259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06"/>
      <c r="N40" s="49"/>
      <c r="O40" s="106"/>
      <c r="P40" s="106"/>
      <c r="Q40" s="106"/>
      <c r="R40" s="106"/>
      <c r="S40" s="79"/>
      <c r="T40" s="79"/>
      <c r="U40" s="79"/>
      <c r="V40" s="106"/>
      <c r="W40" s="106"/>
      <c r="X40" s="106"/>
      <c r="Y40" s="177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51"/>
    </row>
    <row r="42" spans="1:51" ht="20">
      <c r="A42" s="257"/>
      <c r="B42" s="168" t="s">
        <v>160</v>
      </c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9"/>
    </row>
    <row r="43" spans="1:51" ht="20">
      <c r="A43" s="258"/>
      <c r="B43" s="35" t="s">
        <v>0</v>
      </c>
      <c r="C43" s="35" t="s">
        <v>1</v>
      </c>
      <c r="D43" s="35" t="s">
        <v>2</v>
      </c>
      <c r="E43" s="35" t="s">
        <v>3</v>
      </c>
      <c r="F43" s="170" t="s">
        <v>8</v>
      </c>
      <c r="G43" s="35" t="s">
        <v>0</v>
      </c>
      <c r="H43" s="35" t="s">
        <v>1</v>
      </c>
      <c r="I43" s="35" t="s">
        <v>2</v>
      </c>
      <c r="J43" s="35" t="s">
        <v>3</v>
      </c>
      <c r="K43" s="35" t="s">
        <v>4</v>
      </c>
      <c r="L43" s="10" t="s">
        <v>5</v>
      </c>
      <c r="M43" s="23"/>
      <c r="N43" s="94"/>
      <c r="O43" s="156" t="s">
        <v>114</v>
      </c>
      <c r="P43" s="157"/>
      <c r="Q43" s="3"/>
      <c r="R43" s="171" t="s">
        <v>46</v>
      </c>
      <c r="S43" s="172"/>
      <c r="T43" s="172"/>
      <c r="U43" s="173"/>
      <c r="V43" s="3"/>
      <c r="W43" s="174" t="s">
        <v>52</v>
      </c>
      <c r="X43" s="175"/>
      <c r="Y43" s="176"/>
      <c r="Z43" s="178" t="s">
        <v>48</v>
      </c>
      <c r="AA43" s="179"/>
      <c r="AB43" s="179"/>
      <c r="AC43" s="180"/>
      <c r="AD43" s="3"/>
      <c r="AE43" s="178" t="s">
        <v>54</v>
      </c>
      <c r="AF43" s="179"/>
      <c r="AG43" s="179"/>
      <c r="AH43" s="179"/>
      <c r="AI43" s="179"/>
      <c r="AJ43" s="180"/>
      <c r="AK43" s="3"/>
      <c r="AL43" s="174" t="s">
        <v>55</v>
      </c>
      <c r="AM43" s="175"/>
      <c r="AN43" s="176"/>
      <c r="AO43" s="178" t="s">
        <v>49</v>
      </c>
      <c r="AP43" s="179"/>
      <c r="AQ43" s="179"/>
      <c r="AR43" s="180"/>
      <c r="AS43" s="4"/>
      <c r="AT43" s="174" t="s">
        <v>51</v>
      </c>
      <c r="AU43" s="175"/>
      <c r="AV43" s="36"/>
      <c r="AW43" s="174" t="s">
        <v>27</v>
      </c>
      <c r="AX43" s="175"/>
      <c r="AY43" s="50"/>
    </row>
    <row r="44" spans="1:51" ht="30">
      <c r="A44" s="258"/>
      <c r="B44" s="35" t="s">
        <v>1</v>
      </c>
      <c r="C44" s="2">
        <v>1</v>
      </c>
      <c r="D44" s="37">
        <v>3</v>
      </c>
      <c r="E44" s="37">
        <v>3</v>
      </c>
      <c r="F44" s="170"/>
      <c r="G44" s="35" t="s">
        <v>1</v>
      </c>
      <c r="H44" s="38">
        <f>C44/C47</f>
        <v>0.60000000000000009</v>
      </c>
      <c r="I44" s="37">
        <f>D44/D47</f>
        <v>0.6</v>
      </c>
      <c r="J44" s="37">
        <f>E44/E47</f>
        <v>0.6</v>
      </c>
      <c r="K44" s="37">
        <f>SUM(H44:J44)</f>
        <v>1.8000000000000003</v>
      </c>
      <c r="L44" s="2">
        <f>K44/C49</f>
        <v>0.60000000000000009</v>
      </c>
      <c r="M44" s="24"/>
      <c r="N44" s="94"/>
      <c r="O44" s="58" t="s">
        <v>17</v>
      </c>
      <c r="P44" s="56" t="s">
        <v>78</v>
      </c>
      <c r="Q44" s="18"/>
      <c r="R44" s="17" t="s">
        <v>26</v>
      </c>
      <c r="S44" s="35" t="s">
        <v>1</v>
      </c>
      <c r="T44" s="35" t="s">
        <v>2</v>
      </c>
      <c r="U44" s="35" t="s">
        <v>3</v>
      </c>
      <c r="V44" s="13"/>
      <c r="W44" s="32" t="s">
        <v>26</v>
      </c>
      <c r="X44" s="107" t="s">
        <v>53</v>
      </c>
      <c r="Y44" s="176"/>
      <c r="Z44" s="35" t="s">
        <v>32</v>
      </c>
      <c r="AA44" s="108" t="s">
        <v>47</v>
      </c>
      <c r="AB44" s="178" t="s">
        <v>43</v>
      </c>
      <c r="AC44" s="180"/>
      <c r="AD44" s="4"/>
      <c r="AE44" s="10" t="s">
        <v>26</v>
      </c>
      <c r="AF44" s="35" t="s">
        <v>35</v>
      </c>
      <c r="AG44" s="35" t="s">
        <v>36</v>
      </c>
      <c r="AH44" s="35" t="s">
        <v>37</v>
      </c>
      <c r="AI44" s="35" t="s">
        <v>97</v>
      </c>
      <c r="AJ44" s="35" t="s">
        <v>98</v>
      </c>
      <c r="AK44" s="4"/>
      <c r="AL44" s="10" t="s">
        <v>26</v>
      </c>
      <c r="AM44" s="107" t="s">
        <v>53</v>
      </c>
      <c r="AN44" s="176"/>
      <c r="AO44" s="10" t="s">
        <v>28</v>
      </c>
      <c r="AP44" s="10" t="s">
        <v>47</v>
      </c>
      <c r="AQ44" s="181" t="s">
        <v>43</v>
      </c>
      <c r="AR44" s="182"/>
      <c r="AS44" s="4"/>
      <c r="AT44" s="35" t="s">
        <v>26</v>
      </c>
      <c r="AU44" s="107" t="s">
        <v>53</v>
      </c>
      <c r="AV44" s="36"/>
      <c r="AW44" s="108" t="s">
        <v>26</v>
      </c>
      <c r="AX44" s="108" t="s">
        <v>50</v>
      </c>
      <c r="AY44" s="50"/>
    </row>
    <row r="45" spans="1:51">
      <c r="A45" s="258"/>
      <c r="B45" s="35" t="s">
        <v>2</v>
      </c>
      <c r="C45" s="37">
        <f>1/D44</f>
        <v>0.33333333333333331</v>
      </c>
      <c r="D45" s="2">
        <v>1</v>
      </c>
      <c r="E45" s="37">
        <v>1</v>
      </c>
      <c r="F45" s="170"/>
      <c r="G45" s="35" t="s">
        <v>2</v>
      </c>
      <c r="H45" s="37">
        <f>C45/C47</f>
        <v>0.2</v>
      </c>
      <c r="I45" s="38">
        <f>D45/D47</f>
        <v>0.2</v>
      </c>
      <c r="J45" s="37">
        <f>E45/E47</f>
        <v>0.2</v>
      </c>
      <c r="K45" s="37">
        <f>SUM(H45:J45)</f>
        <v>0.60000000000000009</v>
      </c>
      <c r="L45" s="2">
        <f>K45/C49</f>
        <v>0.20000000000000004</v>
      </c>
      <c r="M45" s="24"/>
      <c r="N45" s="94"/>
      <c r="O45" s="58" t="s">
        <v>18</v>
      </c>
      <c r="P45" s="56" t="s">
        <v>77</v>
      </c>
      <c r="Q45" s="18"/>
      <c r="R45" s="11" t="s">
        <v>17</v>
      </c>
      <c r="S45" s="9">
        <v>1</v>
      </c>
      <c r="T45" s="9">
        <v>-0.5</v>
      </c>
      <c r="U45" s="9">
        <v>0</v>
      </c>
      <c r="V45" s="3"/>
      <c r="W45" s="11" t="s">
        <v>17</v>
      </c>
      <c r="X45" s="1">
        <f>(S45*L44)+(T45*L45)+(U45*L46)</f>
        <v>0.50000000000000011</v>
      </c>
      <c r="Y45" s="176"/>
      <c r="Z45" s="15" t="s">
        <v>34</v>
      </c>
      <c r="AA45" s="15">
        <v>2</v>
      </c>
      <c r="AB45" s="15">
        <f>1/(1+AA45)</f>
        <v>0.33333333333333331</v>
      </c>
      <c r="AC45" s="15"/>
      <c r="AD45" s="4"/>
      <c r="AE45" s="11" t="s">
        <v>17</v>
      </c>
      <c r="AF45" s="28">
        <v>1</v>
      </c>
      <c r="AG45" s="28">
        <v>0</v>
      </c>
      <c r="AH45" s="28">
        <v>0</v>
      </c>
      <c r="AI45" s="28">
        <v>-1</v>
      </c>
      <c r="AJ45" s="28">
        <v>0</v>
      </c>
      <c r="AK45" s="4"/>
      <c r="AL45" s="11" t="s">
        <v>17</v>
      </c>
      <c r="AM45" s="1">
        <f>(AF45*AC46)+(AG45*AC47)+(AC48*AH45)+(AI45*AC50)+(AC51*AJ45)</f>
        <v>-0.16666666666666669</v>
      </c>
      <c r="AN45" s="176"/>
      <c r="AO45" s="15" t="s">
        <v>29</v>
      </c>
      <c r="AP45" s="15">
        <v>2</v>
      </c>
      <c r="AQ45" s="15">
        <f>1/(1+AP45)</f>
        <v>0.33333333333333331</v>
      </c>
      <c r="AR45" s="15"/>
      <c r="AS45" s="4"/>
      <c r="AT45" s="11" t="s">
        <v>17</v>
      </c>
      <c r="AU45" s="1">
        <f>AR46</f>
        <v>0.33333333333333331</v>
      </c>
      <c r="AV45" s="36"/>
      <c r="AW45" s="40" t="s">
        <v>63</v>
      </c>
      <c r="AX45" s="40">
        <v>0</v>
      </c>
      <c r="AY45" s="50"/>
    </row>
    <row r="46" spans="1:51" ht="30">
      <c r="A46" s="258"/>
      <c r="B46" s="35" t="s">
        <v>3</v>
      </c>
      <c r="C46" s="37">
        <f>1/E44</f>
        <v>0.33333333333333331</v>
      </c>
      <c r="D46" s="37">
        <f>1/E45</f>
        <v>1</v>
      </c>
      <c r="E46" s="2">
        <v>1</v>
      </c>
      <c r="F46" s="170"/>
      <c r="G46" s="35" t="s">
        <v>3</v>
      </c>
      <c r="H46" s="37">
        <f>C46/C47</f>
        <v>0.2</v>
      </c>
      <c r="I46" s="37">
        <f>D46/D47</f>
        <v>0.2</v>
      </c>
      <c r="J46" s="38">
        <f>E46/E47</f>
        <v>0.2</v>
      </c>
      <c r="K46" s="37">
        <f>SUM(H46:J46)</f>
        <v>0.60000000000000009</v>
      </c>
      <c r="L46" s="2">
        <f>K46/C49</f>
        <v>0.20000000000000004</v>
      </c>
      <c r="M46" s="24"/>
      <c r="N46" s="94"/>
      <c r="O46" s="58" t="s">
        <v>20</v>
      </c>
      <c r="P46" s="56" t="s">
        <v>80</v>
      </c>
      <c r="Q46" s="18"/>
      <c r="R46" s="11" t="s">
        <v>18</v>
      </c>
      <c r="S46" s="9">
        <v>-0.5</v>
      </c>
      <c r="T46" s="9">
        <v>1</v>
      </c>
      <c r="U46" s="9">
        <v>0</v>
      </c>
      <c r="V46" s="19"/>
      <c r="W46" s="11" t="s">
        <v>18</v>
      </c>
      <c r="X46" s="1">
        <f>(S46*L44)+(T46*L45)+(U46*L46)</f>
        <v>-0.1</v>
      </c>
      <c r="Y46" s="176"/>
      <c r="Z46" s="16" t="s">
        <v>35</v>
      </c>
      <c r="AA46" s="16" t="s">
        <v>44</v>
      </c>
      <c r="AB46" s="16">
        <v>1</v>
      </c>
      <c r="AC46" s="16">
        <f>AB46*AB45</f>
        <v>0.33333333333333331</v>
      </c>
      <c r="AD46" s="4"/>
      <c r="AE46" s="11" t="s">
        <v>18</v>
      </c>
      <c r="AF46" s="28">
        <v>-1</v>
      </c>
      <c r="AG46" s="28">
        <v>0</v>
      </c>
      <c r="AH46" s="28">
        <v>0</v>
      </c>
      <c r="AI46" s="28">
        <v>1</v>
      </c>
      <c r="AJ46" s="28">
        <v>0</v>
      </c>
      <c r="AK46" s="4"/>
      <c r="AL46" s="11" t="s">
        <v>18</v>
      </c>
      <c r="AM46" s="1">
        <f>(AF46*AC46)+(AG46*AC47)+(AC48*AH46)+(AI46*AC50)+(AC51*AJ46)</f>
        <v>0.16666666666666669</v>
      </c>
      <c r="AN46" s="176"/>
      <c r="AO46" s="16" t="s">
        <v>45</v>
      </c>
      <c r="AP46" s="16" t="s">
        <v>44</v>
      </c>
      <c r="AQ46" s="16">
        <v>1</v>
      </c>
      <c r="AR46" s="16">
        <f>AQ46*AQ45</f>
        <v>0.33333333333333331</v>
      </c>
      <c r="AS46" s="4"/>
      <c r="AT46" s="11" t="s">
        <v>18</v>
      </c>
      <c r="AU46" s="1">
        <f>AR47</f>
        <v>0.33333333333333331</v>
      </c>
      <c r="AV46" s="36"/>
      <c r="AW46" s="40" t="s">
        <v>16</v>
      </c>
      <c r="AX46" s="41">
        <v>0</v>
      </c>
      <c r="AY46" s="50"/>
    </row>
    <row r="47" spans="1:51">
      <c r="A47" s="258"/>
      <c r="B47" s="107" t="s">
        <v>4</v>
      </c>
      <c r="C47" s="39">
        <f>SUM(C44:C46)</f>
        <v>1.6666666666666665</v>
      </c>
      <c r="D47" s="39">
        <f>SUM(D44:D46)</f>
        <v>5</v>
      </c>
      <c r="E47" s="39">
        <f>SUM(E44:E46)</f>
        <v>5</v>
      </c>
      <c r="F47" s="170"/>
      <c r="G47" s="107" t="s">
        <v>4</v>
      </c>
      <c r="H47" s="39">
        <f>SUM(H44:H46)</f>
        <v>1</v>
      </c>
      <c r="I47" s="39">
        <f>SUM(I44:I46)</f>
        <v>1</v>
      </c>
      <c r="J47" s="39">
        <f>SUM(J44:J46)</f>
        <v>1</v>
      </c>
      <c r="K47" s="39">
        <f>SUM(K44:K46)</f>
        <v>3.0000000000000004</v>
      </c>
      <c r="L47" s="39">
        <f>SUM(L44:L46)</f>
        <v>1.0000000000000002</v>
      </c>
      <c r="M47" s="25"/>
      <c r="N47" s="94"/>
      <c r="O47" s="58" t="s">
        <v>21</v>
      </c>
      <c r="P47" s="56" t="s">
        <v>81</v>
      </c>
      <c r="Q47" s="18"/>
      <c r="R47" s="11" t="s">
        <v>20</v>
      </c>
      <c r="S47" s="9">
        <v>0</v>
      </c>
      <c r="T47" s="9">
        <v>0.5</v>
      </c>
      <c r="U47" s="9">
        <v>0</v>
      </c>
      <c r="V47" s="19"/>
      <c r="W47" s="11" t="s">
        <v>20</v>
      </c>
      <c r="X47" s="1">
        <f>(S47*L44)+(T47*L45)+(U47*L46)</f>
        <v>0.10000000000000002</v>
      </c>
      <c r="Y47" s="176"/>
      <c r="Z47" s="16" t="s">
        <v>36</v>
      </c>
      <c r="AA47" s="16" t="s">
        <v>44</v>
      </c>
      <c r="AB47" s="16">
        <v>1</v>
      </c>
      <c r="AC47" s="16">
        <f>AB47*AB45</f>
        <v>0.33333333333333331</v>
      </c>
      <c r="AD47" s="4"/>
      <c r="AE47" s="11" t="s">
        <v>20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4"/>
      <c r="AL47" s="11" t="s">
        <v>20</v>
      </c>
      <c r="AM47" s="1">
        <f>(AF47*AC46)+(AG47*AC47)+(AH47*AC48)+(AI47*AC50)+(AJ47*AC51)</f>
        <v>0</v>
      </c>
      <c r="AN47" s="176"/>
      <c r="AO47" s="16" t="s">
        <v>58</v>
      </c>
      <c r="AP47" s="16" t="s">
        <v>44</v>
      </c>
      <c r="AQ47" s="16">
        <v>1</v>
      </c>
      <c r="AR47" s="16">
        <f>AQ47*AQ45</f>
        <v>0.33333333333333331</v>
      </c>
      <c r="AS47" s="4"/>
      <c r="AT47" s="11" t="s">
        <v>20</v>
      </c>
      <c r="AU47" s="1">
        <f>AR49</f>
        <v>0.25</v>
      </c>
      <c r="AV47" s="36"/>
      <c r="AW47" s="42" t="s">
        <v>17</v>
      </c>
      <c r="AX47" s="42">
        <f>X45+AM45+AU45</f>
        <v>0.66666666666666674</v>
      </c>
      <c r="AY47" s="50"/>
    </row>
    <row r="48" spans="1:51" ht="45">
      <c r="A48" s="258"/>
      <c r="B48" s="54"/>
      <c r="C48" s="54"/>
      <c r="D48" s="54"/>
      <c r="E48" s="54"/>
      <c r="F48" s="54"/>
      <c r="G48" s="54"/>
      <c r="H48" s="54"/>
      <c r="I48" s="54"/>
      <c r="J48" s="54"/>
      <c r="M48" s="47"/>
      <c r="N48" s="94"/>
      <c r="O48" s="58" t="s">
        <v>23</v>
      </c>
      <c r="P48" s="56" t="s">
        <v>83</v>
      </c>
      <c r="Q48" s="4"/>
      <c r="R48" s="11" t="s">
        <v>21</v>
      </c>
      <c r="S48" s="9">
        <v>0</v>
      </c>
      <c r="T48" s="9">
        <v>-0.5</v>
      </c>
      <c r="U48" s="9">
        <v>0</v>
      </c>
      <c r="V48" s="19"/>
      <c r="W48" s="11" t="s">
        <v>21</v>
      </c>
      <c r="X48" s="1">
        <f>(S48*L44)+(T48*L45)+(U48*L46)</f>
        <v>-0.10000000000000002</v>
      </c>
      <c r="Y48" s="176"/>
      <c r="Z48" s="16" t="s">
        <v>37</v>
      </c>
      <c r="AA48" s="16" t="s">
        <v>44</v>
      </c>
      <c r="AB48" s="16">
        <v>1</v>
      </c>
      <c r="AC48" s="16">
        <f>AB48*AB45</f>
        <v>0.33333333333333331</v>
      </c>
      <c r="AD48" s="4"/>
      <c r="AE48" s="11" t="s">
        <v>21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4"/>
      <c r="AL48" s="11" t="s">
        <v>21</v>
      </c>
      <c r="AM48" s="1">
        <f>(AF48*AC46)+(AG48*AC47)+(AH48*AC48)+(AI48*AC50)+(AJ48*AC51)</f>
        <v>0</v>
      </c>
      <c r="AN48" s="176"/>
      <c r="AO48" s="15" t="s">
        <v>30</v>
      </c>
      <c r="AP48" s="15">
        <v>3</v>
      </c>
      <c r="AQ48" s="15">
        <f>1/(1+AP48)</f>
        <v>0.25</v>
      </c>
      <c r="AR48" s="15"/>
      <c r="AS48" s="4"/>
      <c r="AT48" s="11" t="s">
        <v>21</v>
      </c>
      <c r="AU48" s="1">
        <f>AR50</f>
        <v>0.25</v>
      </c>
      <c r="AV48" s="36"/>
      <c r="AW48" s="42" t="s">
        <v>18</v>
      </c>
      <c r="AX48" s="42">
        <f>X46+AM46++AU46</f>
        <v>0.4</v>
      </c>
      <c r="AY48" s="50"/>
    </row>
    <row r="49" spans="1:51" ht="30">
      <c r="A49" s="258"/>
      <c r="B49" s="108" t="s">
        <v>6</v>
      </c>
      <c r="C49" s="35">
        <v>3</v>
      </c>
      <c r="D49" s="4"/>
      <c r="E49" s="4"/>
      <c r="F49" s="4"/>
      <c r="G49" s="4"/>
      <c r="H49" s="4"/>
      <c r="I49" s="4"/>
      <c r="J49" s="4"/>
      <c r="M49" s="4"/>
      <c r="N49" s="94"/>
      <c r="O49" s="58" t="s">
        <v>24</v>
      </c>
      <c r="P49" s="56" t="s">
        <v>84</v>
      </c>
      <c r="Q49" s="4"/>
      <c r="R49" s="11" t="s">
        <v>23</v>
      </c>
      <c r="S49" s="9">
        <v>1</v>
      </c>
      <c r="T49" s="9">
        <v>0</v>
      </c>
      <c r="U49" s="9">
        <v>-0.5</v>
      </c>
      <c r="V49" s="19"/>
      <c r="W49" s="11" t="s">
        <v>23</v>
      </c>
      <c r="X49" s="1">
        <f>(S49*L44)+(T49*L45)+(U49*L46)</f>
        <v>0.50000000000000011</v>
      </c>
      <c r="Y49" s="176"/>
      <c r="Z49" s="31" t="s">
        <v>96</v>
      </c>
      <c r="AA49" s="31">
        <v>1</v>
      </c>
      <c r="AB49" s="31">
        <f>1/(1+AA49)</f>
        <v>0.5</v>
      </c>
      <c r="AC49" s="31"/>
      <c r="AD49" s="4"/>
      <c r="AE49" s="11" t="s">
        <v>23</v>
      </c>
      <c r="AF49" s="28">
        <v>1</v>
      </c>
      <c r="AG49" s="28">
        <v>0</v>
      </c>
      <c r="AH49" s="28">
        <v>0</v>
      </c>
      <c r="AI49" s="28">
        <v>-1</v>
      </c>
      <c r="AJ49" s="28">
        <v>0</v>
      </c>
      <c r="AK49" s="4"/>
      <c r="AL49" s="11" t="s">
        <v>23</v>
      </c>
      <c r="AM49" s="1">
        <f>(AC46*AF49)+(AG49*AC47)+(AC48*AH49)+(AI49*AC50)+(AC51*AJ49)</f>
        <v>-0.16666666666666669</v>
      </c>
      <c r="AN49" s="176"/>
      <c r="AO49" s="16" t="s">
        <v>59</v>
      </c>
      <c r="AP49" s="16" t="s">
        <v>44</v>
      </c>
      <c r="AQ49" s="16">
        <v>1</v>
      </c>
      <c r="AR49" s="16">
        <f>AQ49*AQ48</f>
        <v>0.25</v>
      </c>
      <c r="AS49" s="4"/>
      <c r="AT49" s="11" t="s">
        <v>23</v>
      </c>
      <c r="AU49" s="1">
        <f>AR52</f>
        <v>0.5</v>
      </c>
      <c r="AV49" s="36"/>
      <c r="AW49" s="41" t="s">
        <v>19</v>
      </c>
      <c r="AX49" s="41">
        <v>0</v>
      </c>
      <c r="AY49" s="50"/>
    </row>
    <row r="50" spans="1:51">
      <c r="A50" s="258"/>
      <c r="B50" s="53"/>
      <c r="C50" s="53"/>
      <c r="D50" s="53"/>
      <c r="E50" s="53"/>
      <c r="F50" s="53"/>
      <c r="G50" s="53"/>
      <c r="H50" s="53"/>
      <c r="I50" s="53"/>
      <c r="J50" s="53"/>
      <c r="M50" s="26"/>
      <c r="N50" s="94"/>
      <c r="O50" s="4"/>
      <c r="P50" s="4"/>
      <c r="Q50" s="4"/>
      <c r="R50" s="11" t="s">
        <v>24</v>
      </c>
      <c r="S50" s="9">
        <v>-0.5</v>
      </c>
      <c r="T50" s="9">
        <v>0</v>
      </c>
      <c r="U50" s="9">
        <v>1</v>
      </c>
      <c r="V50" s="19"/>
      <c r="W50" s="11" t="s">
        <v>24</v>
      </c>
      <c r="X50" s="1">
        <f>(S50*L44)+(T50*67)+(U50*L46)</f>
        <v>-0.1</v>
      </c>
      <c r="Y50" s="176"/>
      <c r="Z50" s="16" t="s">
        <v>97</v>
      </c>
      <c r="AA50" s="16" t="s">
        <v>44</v>
      </c>
      <c r="AB50" s="16">
        <v>1</v>
      </c>
      <c r="AC50" s="16">
        <f>AB50*AB49</f>
        <v>0.5</v>
      </c>
      <c r="AD50" s="4"/>
      <c r="AE50" s="11" t="s">
        <v>24</v>
      </c>
      <c r="AF50" s="28">
        <v>-1</v>
      </c>
      <c r="AG50" s="28">
        <v>0</v>
      </c>
      <c r="AH50" s="28">
        <v>0</v>
      </c>
      <c r="AI50" s="28">
        <v>1</v>
      </c>
      <c r="AJ50" s="28">
        <v>0</v>
      </c>
      <c r="AK50" s="4"/>
      <c r="AL50" s="11" t="s">
        <v>24</v>
      </c>
      <c r="AM50" s="1">
        <f>(AC46*AF50)+(AC47*AG50)+(AC48*AH50)+(AI50*AC50)+(AC51*AJ50)</f>
        <v>0.16666666666666669</v>
      </c>
      <c r="AN50" s="176"/>
      <c r="AO50" s="16" t="s">
        <v>60</v>
      </c>
      <c r="AP50" s="16" t="s">
        <v>44</v>
      </c>
      <c r="AQ50" s="16">
        <v>1</v>
      </c>
      <c r="AR50" s="16">
        <f>AQ50*AQ48</f>
        <v>0.25</v>
      </c>
      <c r="AS50" s="4"/>
      <c r="AT50" s="11" t="s">
        <v>24</v>
      </c>
      <c r="AU50" s="1">
        <f>AR53</f>
        <v>0.5</v>
      </c>
      <c r="AV50" s="36"/>
      <c r="AW50" s="42" t="s">
        <v>20</v>
      </c>
      <c r="AX50" s="42">
        <f>X47+AM47+AU47</f>
        <v>0.35000000000000003</v>
      </c>
      <c r="AY50" s="50"/>
    </row>
    <row r="51" spans="1:51">
      <c r="A51" s="258"/>
      <c r="B51" s="183" t="s">
        <v>14</v>
      </c>
      <c r="C51" s="183"/>
      <c r="D51" s="4"/>
      <c r="E51" s="35" t="s">
        <v>38</v>
      </c>
      <c r="F51" s="35" t="s">
        <v>39</v>
      </c>
      <c r="G51" s="35" t="s">
        <v>40</v>
      </c>
      <c r="H51" s="10" t="s">
        <v>41</v>
      </c>
      <c r="I51" s="10" t="s">
        <v>42</v>
      </c>
      <c r="J51" s="4"/>
      <c r="M51" s="4"/>
      <c r="N51" s="94"/>
      <c r="O51" s="156" t="s">
        <v>112</v>
      </c>
      <c r="P51" s="157"/>
      <c r="Q51" s="4"/>
      <c r="R51" s="33"/>
      <c r="S51" s="25"/>
      <c r="T51" s="25"/>
      <c r="U51" s="25"/>
      <c r="V51" s="30"/>
      <c r="W51" s="29"/>
      <c r="X51" s="29"/>
      <c r="Y51" s="176"/>
      <c r="Z51" s="16" t="s">
        <v>98</v>
      </c>
      <c r="AA51" s="16" t="s">
        <v>44</v>
      </c>
      <c r="AB51" s="16">
        <v>1</v>
      </c>
      <c r="AC51" s="16">
        <f>AB51*AB49</f>
        <v>0.5</v>
      </c>
      <c r="AD51" s="4"/>
      <c r="AE51" s="29"/>
      <c r="AF51" s="25"/>
      <c r="AG51" s="25"/>
      <c r="AH51" s="25"/>
      <c r="AI51" s="25"/>
      <c r="AJ51" s="25"/>
      <c r="AK51" s="4"/>
      <c r="AL51" s="29"/>
      <c r="AM51" s="29"/>
      <c r="AN51" s="176"/>
      <c r="AO51" s="15" t="s">
        <v>31</v>
      </c>
      <c r="AP51" s="15">
        <v>1</v>
      </c>
      <c r="AQ51" s="15">
        <f>1/(1+AP51)</f>
        <v>0.5</v>
      </c>
      <c r="AR51" s="15"/>
      <c r="AS51" s="4"/>
      <c r="AT51" s="29"/>
      <c r="AU51" s="29"/>
      <c r="AV51" s="46"/>
      <c r="AW51" s="42" t="s">
        <v>21</v>
      </c>
      <c r="AX51" s="42">
        <f>X48+AM48+AU48</f>
        <v>0.14999999999999997</v>
      </c>
      <c r="AY51" s="50"/>
    </row>
    <row r="52" spans="1:51" ht="30">
      <c r="A52" s="258"/>
      <c r="B52" s="108" t="s">
        <v>7</v>
      </c>
      <c r="C52" s="76">
        <f>SUM(L44*C47,L45*D47,L46*E47)</f>
        <v>3</v>
      </c>
      <c r="D52" s="4"/>
      <c r="E52" s="35">
        <v>1</v>
      </c>
      <c r="F52" s="35">
        <v>3</v>
      </c>
      <c r="G52" s="35">
        <v>5</v>
      </c>
      <c r="H52" s="35">
        <v>7</v>
      </c>
      <c r="I52" s="35">
        <v>9</v>
      </c>
      <c r="J52" s="4"/>
      <c r="M52" s="4"/>
      <c r="N52" s="94"/>
      <c r="O52" s="57" t="s">
        <v>99</v>
      </c>
      <c r="P52" s="56" t="s">
        <v>102</v>
      </c>
      <c r="Q52" s="4"/>
      <c r="R52" s="33"/>
      <c r="S52" s="25"/>
      <c r="T52" s="25"/>
      <c r="U52" s="25"/>
      <c r="V52" s="30"/>
      <c r="W52" s="29"/>
      <c r="X52" s="29"/>
      <c r="Y52" s="176"/>
      <c r="Z52" s="30"/>
      <c r="AA52" s="30"/>
      <c r="AB52" s="30"/>
      <c r="AC52" s="30"/>
      <c r="AD52" s="4"/>
      <c r="AE52" s="29"/>
      <c r="AF52" s="25"/>
      <c r="AG52" s="25"/>
      <c r="AH52" s="25"/>
      <c r="AI52" s="25"/>
      <c r="AJ52" s="25"/>
      <c r="AK52" s="4"/>
      <c r="AL52" s="156" t="s">
        <v>115</v>
      </c>
      <c r="AM52" s="157"/>
      <c r="AN52" s="176"/>
      <c r="AO52" s="16" t="s">
        <v>61</v>
      </c>
      <c r="AP52" s="16" t="s">
        <v>44</v>
      </c>
      <c r="AQ52" s="16">
        <v>1</v>
      </c>
      <c r="AR52" s="16">
        <f>AQ52*AQ51</f>
        <v>0.5</v>
      </c>
      <c r="AS52" s="4"/>
      <c r="AT52" s="29"/>
      <c r="AU52" s="29"/>
      <c r="AV52" s="46"/>
      <c r="AW52" s="41" t="s">
        <v>22</v>
      </c>
      <c r="AX52" s="41">
        <v>0</v>
      </c>
      <c r="AY52" s="50"/>
    </row>
    <row r="53" spans="1:51" ht="30">
      <c r="A53" s="258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26"/>
      <c r="N53" s="94"/>
      <c r="O53" s="57" t="s">
        <v>100</v>
      </c>
      <c r="P53" s="56" t="s">
        <v>103</v>
      </c>
      <c r="Q53" s="4"/>
      <c r="R53" s="4"/>
      <c r="S53" s="18"/>
      <c r="T53" s="18"/>
      <c r="U53" s="18"/>
      <c r="V53" s="19"/>
      <c r="W53" s="4"/>
      <c r="X53" s="4"/>
      <c r="Y53" s="176"/>
      <c r="Z53" s="30"/>
      <c r="AA53" s="30"/>
      <c r="AB53" s="30"/>
      <c r="AC53" s="30"/>
      <c r="AD53" s="4"/>
      <c r="AE53" s="29"/>
      <c r="AF53" s="25"/>
      <c r="AG53" s="25"/>
      <c r="AH53" s="25"/>
      <c r="AI53" s="25"/>
      <c r="AJ53" s="25"/>
      <c r="AK53" s="4"/>
      <c r="AL53" s="58" t="s">
        <v>34</v>
      </c>
      <c r="AM53" s="56" t="s">
        <v>87</v>
      </c>
      <c r="AN53" s="176"/>
      <c r="AO53" s="16" t="s">
        <v>62</v>
      </c>
      <c r="AP53" s="16" t="s">
        <v>44</v>
      </c>
      <c r="AQ53" s="16">
        <v>1</v>
      </c>
      <c r="AR53" s="16">
        <f>AQ53*AQ51</f>
        <v>0.5</v>
      </c>
      <c r="AS53" s="4"/>
      <c r="AT53" s="29"/>
      <c r="AU53" s="29"/>
      <c r="AV53" s="46"/>
      <c r="AW53" s="42" t="s">
        <v>23</v>
      </c>
      <c r="AX53" s="42">
        <f>X49+AM49+AU49</f>
        <v>0.83333333333333348</v>
      </c>
      <c r="AY53" s="50"/>
    </row>
    <row r="54" spans="1:51" ht="30">
      <c r="A54" s="258"/>
      <c r="B54" s="185" t="s">
        <v>11</v>
      </c>
      <c r="C54" s="186"/>
      <c r="D54" s="6" t="s">
        <v>12</v>
      </c>
      <c r="E54" s="6">
        <v>1</v>
      </c>
      <c r="F54" s="6">
        <v>2</v>
      </c>
      <c r="G54" s="6">
        <v>3</v>
      </c>
      <c r="H54" s="6">
        <v>4</v>
      </c>
      <c r="I54" s="6">
        <v>5</v>
      </c>
      <c r="J54" s="6">
        <v>6</v>
      </c>
      <c r="K54" s="6">
        <v>7</v>
      </c>
      <c r="L54" s="6">
        <v>9</v>
      </c>
      <c r="M54" s="6">
        <v>10</v>
      </c>
      <c r="N54" s="94"/>
      <c r="O54" s="57" t="s">
        <v>101</v>
      </c>
      <c r="P54" s="56" t="s">
        <v>104</v>
      </c>
      <c r="Q54" s="4"/>
      <c r="R54" s="4"/>
      <c r="S54" s="18"/>
      <c r="T54" s="18"/>
      <c r="U54" s="18"/>
      <c r="V54" s="4"/>
      <c r="W54" s="4"/>
      <c r="X54" s="4"/>
      <c r="Y54" s="176"/>
      <c r="AB54" s="30"/>
      <c r="AC54" s="30"/>
      <c r="AD54" s="4"/>
      <c r="AE54" s="29"/>
      <c r="AF54" s="25"/>
      <c r="AG54" s="25"/>
      <c r="AH54" s="25"/>
      <c r="AI54" s="25"/>
      <c r="AJ54" s="25"/>
      <c r="AK54" s="4"/>
      <c r="AL54" s="109" t="s">
        <v>35</v>
      </c>
      <c r="AM54" s="84" t="s">
        <v>88</v>
      </c>
      <c r="AN54" s="176"/>
      <c r="AO54" s="19"/>
      <c r="AP54" s="19"/>
      <c r="AQ54" s="19"/>
      <c r="AR54" s="19"/>
      <c r="AS54" s="4"/>
      <c r="AT54" s="29"/>
      <c r="AU54" s="29"/>
      <c r="AV54" s="46"/>
      <c r="AW54" s="42" t="s">
        <v>24</v>
      </c>
      <c r="AX54" s="42">
        <f>X50+AM50+AU50</f>
        <v>0.56666666666666665</v>
      </c>
      <c r="AY54" s="50"/>
    </row>
    <row r="55" spans="1:51">
      <c r="A55" s="258"/>
      <c r="B55" s="187"/>
      <c r="C55" s="188"/>
      <c r="D55" s="6" t="s">
        <v>13</v>
      </c>
      <c r="E55" s="35">
        <v>0</v>
      </c>
      <c r="F55" s="35">
        <v>0</v>
      </c>
      <c r="G55" s="35">
        <v>0.57999999999999996</v>
      </c>
      <c r="H55" s="35">
        <v>0.9</v>
      </c>
      <c r="I55" s="35">
        <v>1.1200000000000001</v>
      </c>
      <c r="J55" s="35">
        <v>1.24</v>
      </c>
      <c r="K55" s="35">
        <v>1.32</v>
      </c>
      <c r="L55" s="35">
        <v>1.46</v>
      </c>
      <c r="M55" s="35">
        <v>1.49</v>
      </c>
      <c r="N55" s="94"/>
      <c r="Q55" s="4"/>
      <c r="R55" s="4"/>
      <c r="S55" s="18"/>
      <c r="T55" s="18"/>
      <c r="U55" s="18"/>
      <c r="V55" s="4"/>
      <c r="W55" s="4"/>
      <c r="X55" s="4"/>
      <c r="Y55" s="176"/>
      <c r="AB55" s="30"/>
      <c r="AC55" s="30"/>
      <c r="AD55" s="4"/>
      <c r="AE55" s="29"/>
      <c r="AF55" s="25"/>
      <c r="AG55" s="25"/>
      <c r="AH55" s="25"/>
      <c r="AI55" s="25"/>
      <c r="AJ55" s="25"/>
      <c r="AK55" s="4"/>
      <c r="AL55" s="109" t="s">
        <v>36</v>
      </c>
      <c r="AM55" s="84" t="s">
        <v>89</v>
      </c>
      <c r="AN55" s="176"/>
      <c r="AO55" s="30"/>
      <c r="AP55" s="30"/>
      <c r="AQ55" s="30"/>
      <c r="AR55" s="30"/>
      <c r="AS55" s="4"/>
      <c r="AT55" s="29"/>
      <c r="AU55" s="29"/>
      <c r="AV55" s="46"/>
      <c r="AW55" s="41" t="s">
        <v>25</v>
      </c>
      <c r="AX55" s="41">
        <v>0</v>
      </c>
      <c r="AY55" s="50"/>
    </row>
    <row r="56" spans="1:51">
      <c r="A56" s="258"/>
      <c r="B56" s="189" t="s">
        <v>9</v>
      </c>
      <c r="C56" s="190"/>
      <c r="D56" s="7">
        <v>0.57999999999999996</v>
      </c>
      <c r="E56" s="191"/>
      <c r="F56" s="192"/>
      <c r="G56" s="192"/>
      <c r="H56" s="192"/>
      <c r="I56" s="192"/>
      <c r="J56" s="192"/>
      <c r="K56" s="48"/>
      <c r="L56" s="48"/>
      <c r="M56" s="48"/>
      <c r="N56" s="94"/>
      <c r="Q56" s="4"/>
      <c r="R56" s="4"/>
      <c r="S56" s="18"/>
      <c r="T56" s="18"/>
      <c r="U56" s="18"/>
      <c r="V56" s="4"/>
      <c r="W56" s="4"/>
      <c r="X56" s="4"/>
      <c r="Y56" s="176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109" t="s">
        <v>37</v>
      </c>
      <c r="AM56" s="84" t="s">
        <v>90</v>
      </c>
      <c r="AN56" s="176"/>
      <c r="AO56" s="156" t="s">
        <v>113</v>
      </c>
      <c r="AP56" s="157"/>
      <c r="AQ56" s="4"/>
      <c r="AR56" s="4"/>
      <c r="AS56" s="4"/>
      <c r="AT56" s="4"/>
      <c r="AU56" s="4"/>
      <c r="AV56" s="46"/>
      <c r="AW56" s="4"/>
      <c r="AX56" s="4"/>
      <c r="AY56" s="50"/>
    </row>
    <row r="57" spans="1:51" ht="30">
      <c r="A57" s="258"/>
      <c r="B57" s="52"/>
      <c r="C57" s="52"/>
      <c r="D57" s="52"/>
      <c r="E57" s="52"/>
      <c r="H57" s="52"/>
      <c r="I57" s="52"/>
      <c r="J57" s="52"/>
      <c r="K57" s="52"/>
      <c r="L57" s="52"/>
      <c r="M57" s="47"/>
      <c r="N57" s="94"/>
      <c r="Q57" s="4"/>
      <c r="R57" s="4"/>
      <c r="S57" s="18"/>
      <c r="T57" s="18"/>
      <c r="U57" s="18"/>
      <c r="V57" s="4"/>
      <c r="W57" s="4"/>
      <c r="X57" s="4"/>
      <c r="Y57" s="176"/>
      <c r="Z57" s="4"/>
      <c r="AC57" s="4"/>
      <c r="AD57" s="4"/>
      <c r="AE57" s="4"/>
      <c r="AF57" s="4"/>
      <c r="AG57" s="4"/>
      <c r="AH57" s="4"/>
      <c r="AI57" s="4"/>
      <c r="AJ57" s="4"/>
      <c r="AK57" s="4"/>
      <c r="AL57" s="58" t="s">
        <v>96</v>
      </c>
      <c r="AM57" s="56" t="s">
        <v>91</v>
      </c>
      <c r="AN57" s="176"/>
      <c r="AO57" s="44" t="s">
        <v>29</v>
      </c>
      <c r="AP57" s="44" t="s">
        <v>76</v>
      </c>
      <c r="AQ57" s="4"/>
      <c r="AR57" s="4"/>
      <c r="AS57" s="4"/>
      <c r="AT57" s="4"/>
      <c r="AU57" s="4"/>
      <c r="AV57" s="46"/>
      <c r="AW57" s="4"/>
      <c r="AX57" s="4"/>
      <c r="AY57" s="50"/>
    </row>
    <row r="58" spans="1:51" ht="30">
      <c r="A58" s="258"/>
      <c r="B58" s="161" t="s">
        <v>15</v>
      </c>
      <c r="C58" s="161"/>
      <c r="D58" s="161"/>
      <c r="E58" s="4"/>
      <c r="H58" s="4"/>
      <c r="I58" s="4"/>
      <c r="J58" s="4"/>
      <c r="K58" s="4"/>
      <c r="L58" s="4"/>
      <c r="M58" s="4"/>
      <c r="N58" s="94"/>
      <c r="Q58" s="4"/>
      <c r="R58" s="4"/>
      <c r="S58" s="18"/>
      <c r="T58" s="18"/>
      <c r="U58" s="18"/>
      <c r="V58" s="4"/>
      <c r="W58" s="4"/>
      <c r="X58" s="4"/>
      <c r="Y58" s="176"/>
      <c r="Z58" s="227" t="s">
        <v>182</v>
      </c>
      <c r="AA58" s="228"/>
      <c r="AC58" s="4"/>
      <c r="AD58" s="4"/>
      <c r="AE58" s="4"/>
      <c r="AF58" s="4"/>
      <c r="AG58" s="4"/>
      <c r="AH58" s="4"/>
      <c r="AI58" s="4"/>
      <c r="AJ58" s="4"/>
      <c r="AK58" s="4"/>
      <c r="AL58" s="109" t="s">
        <v>97</v>
      </c>
      <c r="AM58" s="84" t="s">
        <v>92</v>
      </c>
      <c r="AN58" s="176"/>
      <c r="AO58" s="44" t="s">
        <v>30</v>
      </c>
      <c r="AP58" s="44" t="s">
        <v>79</v>
      </c>
      <c r="AQ58" s="4"/>
      <c r="AR58" s="4"/>
      <c r="AS58" s="4"/>
      <c r="AT58" s="4"/>
      <c r="AU58" s="4"/>
      <c r="AV58" s="46"/>
      <c r="AW58" s="4"/>
      <c r="AX58" s="4"/>
      <c r="AY58" s="50"/>
    </row>
    <row r="59" spans="1:51" ht="30">
      <c r="A59" s="258"/>
      <c r="B59" s="5" t="s">
        <v>10</v>
      </c>
      <c r="C59" s="8">
        <f>(C52-3)/3</f>
        <v>0</v>
      </c>
      <c r="D59" s="77">
        <f>C59*100</f>
        <v>0</v>
      </c>
      <c r="E59" s="4"/>
      <c r="H59" s="4"/>
      <c r="I59" s="4"/>
      <c r="J59" s="4"/>
      <c r="K59" s="4"/>
      <c r="L59" s="4"/>
      <c r="M59" s="4"/>
      <c r="N59" s="94"/>
      <c r="Q59" s="4"/>
      <c r="R59" s="4"/>
      <c r="S59" s="18"/>
      <c r="T59" s="18"/>
      <c r="U59" s="18"/>
      <c r="V59" s="4"/>
      <c r="W59" s="4"/>
      <c r="X59" s="4"/>
      <c r="Y59" s="176"/>
      <c r="Z59" s="225" t="s">
        <v>224</v>
      </c>
      <c r="AA59" s="226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109" t="s">
        <v>98</v>
      </c>
      <c r="AM59" s="84" t="s">
        <v>93</v>
      </c>
      <c r="AN59" s="176"/>
      <c r="AO59" s="44" t="s">
        <v>31</v>
      </c>
      <c r="AP59" s="44" t="s">
        <v>82</v>
      </c>
      <c r="AQ59" s="4"/>
      <c r="AR59" s="4"/>
      <c r="AS59" s="4"/>
      <c r="AT59" s="4"/>
      <c r="AU59" s="4"/>
      <c r="AV59" s="46"/>
      <c r="AW59" s="4"/>
      <c r="AX59" s="4"/>
      <c r="AY59" s="50"/>
    </row>
    <row r="60" spans="1:51">
      <c r="A60" s="259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06"/>
      <c r="N60" s="49"/>
      <c r="O60" s="106"/>
      <c r="P60" s="106"/>
      <c r="Q60" s="106"/>
      <c r="R60" s="106"/>
      <c r="S60" s="79"/>
      <c r="T60" s="79"/>
      <c r="U60" s="79"/>
      <c r="V60" s="106"/>
      <c r="W60" s="106"/>
      <c r="X60" s="106"/>
      <c r="Y60" s="177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51"/>
    </row>
    <row r="62" spans="1:51" ht="20">
      <c r="A62" s="257"/>
      <c r="B62" s="168" t="s">
        <v>162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9"/>
    </row>
    <row r="63" spans="1:51" ht="20">
      <c r="A63" s="258"/>
      <c r="B63" s="35" t="s">
        <v>0</v>
      </c>
      <c r="C63" s="35" t="s">
        <v>1</v>
      </c>
      <c r="D63" s="35" t="s">
        <v>2</v>
      </c>
      <c r="E63" s="35" t="s">
        <v>3</v>
      </c>
      <c r="F63" s="170" t="s">
        <v>8</v>
      </c>
      <c r="G63" s="35" t="s">
        <v>0</v>
      </c>
      <c r="H63" s="35" t="s">
        <v>1</v>
      </c>
      <c r="I63" s="35" t="s">
        <v>2</v>
      </c>
      <c r="J63" s="35" t="s">
        <v>3</v>
      </c>
      <c r="K63" s="35" t="s">
        <v>4</v>
      </c>
      <c r="L63" s="10" t="s">
        <v>5</v>
      </c>
      <c r="M63" s="23"/>
      <c r="N63" s="94"/>
      <c r="O63" s="156" t="s">
        <v>114</v>
      </c>
      <c r="P63" s="157"/>
      <c r="Q63" s="3"/>
      <c r="R63" s="171" t="s">
        <v>46</v>
      </c>
      <c r="S63" s="172"/>
      <c r="T63" s="172"/>
      <c r="U63" s="173"/>
      <c r="V63" s="3"/>
      <c r="W63" s="174" t="s">
        <v>52</v>
      </c>
      <c r="X63" s="175"/>
      <c r="Y63" s="176"/>
      <c r="Z63" s="178" t="s">
        <v>48</v>
      </c>
      <c r="AA63" s="179"/>
      <c r="AB63" s="179"/>
      <c r="AC63" s="180"/>
      <c r="AD63" s="3"/>
      <c r="AE63" s="178" t="s">
        <v>54</v>
      </c>
      <c r="AF63" s="179"/>
      <c r="AG63" s="179"/>
      <c r="AH63" s="179"/>
      <c r="AI63" s="179"/>
      <c r="AJ63" s="180"/>
      <c r="AK63" s="3"/>
      <c r="AL63" s="174" t="s">
        <v>55</v>
      </c>
      <c r="AM63" s="175"/>
      <c r="AN63" s="176"/>
      <c r="AO63" s="178" t="s">
        <v>49</v>
      </c>
      <c r="AP63" s="179"/>
      <c r="AQ63" s="179"/>
      <c r="AR63" s="180"/>
      <c r="AS63" s="4"/>
      <c r="AT63" s="174" t="s">
        <v>51</v>
      </c>
      <c r="AU63" s="175"/>
      <c r="AV63" s="36"/>
      <c r="AW63" s="174" t="s">
        <v>27</v>
      </c>
      <c r="AX63" s="175"/>
      <c r="AY63" s="50"/>
    </row>
    <row r="64" spans="1:51" ht="30">
      <c r="A64" s="258"/>
      <c r="B64" s="35" t="s">
        <v>1</v>
      </c>
      <c r="C64" s="2">
        <v>1</v>
      </c>
      <c r="D64" s="37">
        <v>3</v>
      </c>
      <c r="E64" s="37">
        <v>3</v>
      </c>
      <c r="F64" s="170"/>
      <c r="G64" s="35" t="s">
        <v>1</v>
      </c>
      <c r="H64" s="38">
        <f>C64/C67</f>
        <v>0.60000000000000009</v>
      </c>
      <c r="I64" s="37">
        <f>D64/D67</f>
        <v>0.6</v>
      </c>
      <c r="J64" s="37">
        <f>E64/E67</f>
        <v>0.6</v>
      </c>
      <c r="K64" s="37">
        <f>SUM(H64:J64)</f>
        <v>1.8000000000000003</v>
      </c>
      <c r="L64" s="2">
        <f>K64/C69</f>
        <v>0.60000000000000009</v>
      </c>
      <c r="M64" s="24"/>
      <c r="N64" s="94"/>
      <c r="O64" s="58" t="s">
        <v>17</v>
      </c>
      <c r="P64" s="56" t="s">
        <v>78</v>
      </c>
      <c r="Q64" s="18"/>
      <c r="R64" s="17" t="s">
        <v>26</v>
      </c>
      <c r="S64" s="35" t="s">
        <v>1</v>
      </c>
      <c r="T64" s="35" t="s">
        <v>2</v>
      </c>
      <c r="U64" s="35" t="s">
        <v>3</v>
      </c>
      <c r="V64" s="13"/>
      <c r="W64" s="32" t="s">
        <v>26</v>
      </c>
      <c r="X64" s="107" t="s">
        <v>53</v>
      </c>
      <c r="Y64" s="176"/>
      <c r="Z64" s="35" t="s">
        <v>32</v>
      </c>
      <c r="AA64" s="108" t="s">
        <v>47</v>
      </c>
      <c r="AB64" s="178" t="s">
        <v>43</v>
      </c>
      <c r="AC64" s="180"/>
      <c r="AD64" s="4"/>
      <c r="AE64" s="10" t="s">
        <v>26</v>
      </c>
      <c r="AF64" s="35" t="s">
        <v>35</v>
      </c>
      <c r="AG64" s="35" t="s">
        <v>36</v>
      </c>
      <c r="AH64" s="35" t="s">
        <v>37</v>
      </c>
      <c r="AI64" s="35" t="s">
        <v>97</v>
      </c>
      <c r="AJ64" s="35" t="s">
        <v>98</v>
      </c>
      <c r="AK64" s="4"/>
      <c r="AL64" s="10" t="s">
        <v>26</v>
      </c>
      <c r="AM64" s="107" t="s">
        <v>53</v>
      </c>
      <c r="AN64" s="176"/>
      <c r="AO64" s="10" t="s">
        <v>28</v>
      </c>
      <c r="AP64" s="10" t="s">
        <v>47</v>
      </c>
      <c r="AQ64" s="181" t="s">
        <v>43</v>
      </c>
      <c r="AR64" s="182"/>
      <c r="AS64" s="4"/>
      <c r="AT64" s="35" t="s">
        <v>26</v>
      </c>
      <c r="AU64" s="107" t="s">
        <v>53</v>
      </c>
      <c r="AV64" s="36"/>
      <c r="AW64" s="108" t="s">
        <v>26</v>
      </c>
      <c r="AX64" s="108" t="s">
        <v>50</v>
      </c>
      <c r="AY64" s="50"/>
    </row>
    <row r="65" spans="1:51">
      <c r="A65" s="258"/>
      <c r="B65" s="35" t="s">
        <v>2</v>
      </c>
      <c r="C65" s="37">
        <f>1/D64</f>
        <v>0.33333333333333331</v>
      </c>
      <c r="D65" s="2">
        <v>1</v>
      </c>
      <c r="E65" s="37">
        <v>1</v>
      </c>
      <c r="F65" s="170"/>
      <c r="G65" s="35" t="s">
        <v>2</v>
      </c>
      <c r="H65" s="37">
        <f>C65/C67</f>
        <v>0.2</v>
      </c>
      <c r="I65" s="38">
        <f>D65/D67</f>
        <v>0.2</v>
      </c>
      <c r="J65" s="37">
        <f>E65/E67</f>
        <v>0.2</v>
      </c>
      <c r="K65" s="37">
        <f>SUM(H65:J65)</f>
        <v>0.60000000000000009</v>
      </c>
      <c r="L65" s="2">
        <f>K65/C69</f>
        <v>0.20000000000000004</v>
      </c>
      <c r="M65" s="24"/>
      <c r="N65" s="94"/>
      <c r="O65" s="58" t="s">
        <v>18</v>
      </c>
      <c r="P65" s="56" t="s">
        <v>77</v>
      </c>
      <c r="Q65" s="18"/>
      <c r="R65" s="11" t="s">
        <v>17</v>
      </c>
      <c r="S65" s="9">
        <v>1</v>
      </c>
      <c r="T65" s="9">
        <v>-0.5</v>
      </c>
      <c r="U65" s="9">
        <v>0</v>
      </c>
      <c r="V65" s="3"/>
      <c r="W65" s="11" t="s">
        <v>17</v>
      </c>
      <c r="X65" s="1">
        <f>(S65*L64)+(T65*L65)+(U65*L66)</f>
        <v>0.50000000000000011</v>
      </c>
      <c r="Y65" s="176"/>
      <c r="Z65" s="15" t="s">
        <v>34</v>
      </c>
      <c r="AA65" s="15">
        <v>2</v>
      </c>
      <c r="AB65" s="15">
        <f>1/(1+AA65)</f>
        <v>0.33333333333333331</v>
      </c>
      <c r="AC65" s="15"/>
      <c r="AD65" s="4"/>
      <c r="AE65" s="11" t="s">
        <v>17</v>
      </c>
      <c r="AF65" s="28">
        <v>1</v>
      </c>
      <c r="AG65" s="28">
        <v>0</v>
      </c>
      <c r="AH65" s="28">
        <v>0</v>
      </c>
      <c r="AI65" s="28">
        <v>-1</v>
      </c>
      <c r="AJ65" s="28">
        <v>0</v>
      </c>
      <c r="AK65" s="4"/>
      <c r="AL65" s="11" t="s">
        <v>17</v>
      </c>
      <c r="AM65" s="1">
        <f>(AF65*AC66)+(AG65*AC67)+(AC68*AH65)+(AI65*AC70)+(AC71*AJ65)</f>
        <v>-0.16666666666666669</v>
      </c>
      <c r="AN65" s="176"/>
      <c r="AO65" s="15" t="s">
        <v>29</v>
      </c>
      <c r="AP65" s="15">
        <v>2</v>
      </c>
      <c r="AQ65" s="15">
        <f>1/(1+AP65)</f>
        <v>0.33333333333333331</v>
      </c>
      <c r="AR65" s="15"/>
      <c r="AS65" s="4"/>
      <c r="AT65" s="11" t="s">
        <v>17</v>
      </c>
      <c r="AU65" s="1">
        <f>AR66</f>
        <v>0.33333333333333331</v>
      </c>
      <c r="AV65" s="36"/>
      <c r="AW65" s="40" t="s">
        <v>63</v>
      </c>
      <c r="AX65" s="40">
        <v>0</v>
      </c>
      <c r="AY65" s="50"/>
    </row>
    <row r="66" spans="1:51" ht="30">
      <c r="A66" s="258"/>
      <c r="B66" s="35" t="s">
        <v>3</v>
      </c>
      <c r="C66" s="37">
        <f>1/E64</f>
        <v>0.33333333333333331</v>
      </c>
      <c r="D66" s="37">
        <f>1/E65</f>
        <v>1</v>
      </c>
      <c r="E66" s="2">
        <v>1</v>
      </c>
      <c r="F66" s="170"/>
      <c r="G66" s="35" t="s">
        <v>3</v>
      </c>
      <c r="H66" s="37">
        <f>C66/C67</f>
        <v>0.2</v>
      </c>
      <c r="I66" s="37">
        <f>D66/D67</f>
        <v>0.2</v>
      </c>
      <c r="J66" s="38">
        <f>E66/E67</f>
        <v>0.2</v>
      </c>
      <c r="K66" s="37">
        <f>SUM(H66:J66)</f>
        <v>0.60000000000000009</v>
      </c>
      <c r="L66" s="2">
        <f>K66/C69</f>
        <v>0.20000000000000004</v>
      </c>
      <c r="M66" s="24"/>
      <c r="N66" s="94"/>
      <c r="O66" s="58" t="s">
        <v>20</v>
      </c>
      <c r="P66" s="56" t="s">
        <v>80</v>
      </c>
      <c r="Q66" s="18"/>
      <c r="R66" s="11" t="s">
        <v>18</v>
      </c>
      <c r="S66" s="9">
        <v>-0.5</v>
      </c>
      <c r="T66" s="9">
        <v>1</v>
      </c>
      <c r="U66" s="9">
        <v>0</v>
      </c>
      <c r="V66" s="19"/>
      <c r="W66" s="11" t="s">
        <v>18</v>
      </c>
      <c r="X66" s="1">
        <f>(S66*L64)+(T66*L65)+(U66*L66)</f>
        <v>-0.1</v>
      </c>
      <c r="Y66" s="176"/>
      <c r="Z66" s="16" t="s">
        <v>35</v>
      </c>
      <c r="AA66" s="16" t="s">
        <v>44</v>
      </c>
      <c r="AB66" s="16">
        <v>1</v>
      </c>
      <c r="AC66" s="16">
        <f>AB66*AB65</f>
        <v>0.33333333333333331</v>
      </c>
      <c r="AD66" s="4"/>
      <c r="AE66" s="11" t="s">
        <v>18</v>
      </c>
      <c r="AF66" s="28">
        <v>-1</v>
      </c>
      <c r="AG66" s="28">
        <v>0</v>
      </c>
      <c r="AH66" s="28">
        <v>0</v>
      </c>
      <c r="AI66" s="28">
        <v>1</v>
      </c>
      <c r="AJ66" s="28">
        <v>0</v>
      </c>
      <c r="AK66" s="4"/>
      <c r="AL66" s="11" t="s">
        <v>18</v>
      </c>
      <c r="AM66" s="1">
        <f>(AF66*AC66)+(AG66*AC67)+(AC68*AH66)+(AI66*AC70)+(AC71*AJ66)</f>
        <v>0.16666666666666669</v>
      </c>
      <c r="AN66" s="176"/>
      <c r="AO66" s="16" t="s">
        <v>45</v>
      </c>
      <c r="AP66" s="16" t="s">
        <v>44</v>
      </c>
      <c r="AQ66" s="16">
        <v>1</v>
      </c>
      <c r="AR66" s="16">
        <f>AQ66*AQ65</f>
        <v>0.33333333333333331</v>
      </c>
      <c r="AS66" s="4"/>
      <c r="AT66" s="11" t="s">
        <v>18</v>
      </c>
      <c r="AU66" s="1">
        <f>AR67</f>
        <v>0.33333333333333331</v>
      </c>
      <c r="AV66" s="36"/>
      <c r="AW66" s="40" t="s">
        <v>16</v>
      </c>
      <c r="AX66" s="41">
        <v>0</v>
      </c>
      <c r="AY66" s="50"/>
    </row>
    <row r="67" spans="1:51">
      <c r="A67" s="258"/>
      <c r="B67" s="107" t="s">
        <v>4</v>
      </c>
      <c r="C67" s="39">
        <f>SUM(C64:C66)</f>
        <v>1.6666666666666665</v>
      </c>
      <c r="D67" s="39">
        <f>SUM(D64:D66)</f>
        <v>5</v>
      </c>
      <c r="E67" s="39">
        <f>SUM(E64:E66)</f>
        <v>5</v>
      </c>
      <c r="F67" s="170"/>
      <c r="G67" s="107" t="s">
        <v>4</v>
      </c>
      <c r="H67" s="39">
        <f>SUM(H64:H66)</f>
        <v>1</v>
      </c>
      <c r="I67" s="39">
        <f>SUM(I64:I66)</f>
        <v>1</v>
      </c>
      <c r="J67" s="39">
        <f>SUM(J64:J66)</f>
        <v>1</v>
      </c>
      <c r="K67" s="39">
        <f>SUM(K64:K66)</f>
        <v>3.0000000000000004</v>
      </c>
      <c r="L67" s="39">
        <f>SUM(L64:L66)</f>
        <v>1.0000000000000002</v>
      </c>
      <c r="M67" s="25"/>
      <c r="N67" s="94"/>
      <c r="O67" s="58" t="s">
        <v>21</v>
      </c>
      <c r="P67" s="56" t="s">
        <v>81</v>
      </c>
      <c r="Q67" s="18"/>
      <c r="R67" s="11" t="s">
        <v>20</v>
      </c>
      <c r="S67" s="9">
        <v>0</v>
      </c>
      <c r="T67" s="9">
        <v>0.5</v>
      </c>
      <c r="U67" s="9">
        <v>0</v>
      </c>
      <c r="V67" s="19"/>
      <c r="W67" s="11" t="s">
        <v>20</v>
      </c>
      <c r="X67" s="1">
        <f>(S67*L64)+(T67*L65)+(U67*L66)</f>
        <v>0.10000000000000002</v>
      </c>
      <c r="Y67" s="176"/>
      <c r="Z67" s="16" t="s">
        <v>36</v>
      </c>
      <c r="AA67" s="16" t="s">
        <v>44</v>
      </c>
      <c r="AB67" s="16">
        <v>1</v>
      </c>
      <c r="AC67" s="16">
        <f>AB67*AB65</f>
        <v>0.33333333333333331</v>
      </c>
      <c r="AD67" s="4"/>
      <c r="AE67" s="11" t="s">
        <v>20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4"/>
      <c r="AL67" s="11" t="s">
        <v>20</v>
      </c>
      <c r="AM67" s="1">
        <f>(AF67*AC66)+(AG67*AC67)+(AH67*AC68)+(AI67*AC70)+(AJ67*AC71)</f>
        <v>0</v>
      </c>
      <c r="AN67" s="176"/>
      <c r="AO67" s="16" t="s">
        <v>58</v>
      </c>
      <c r="AP67" s="16" t="s">
        <v>44</v>
      </c>
      <c r="AQ67" s="16">
        <v>1</v>
      </c>
      <c r="AR67" s="16">
        <f>AQ67*AQ65</f>
        <v>0.33333333333333331</v>
      </c>
      <c r="AS67" s="4"/>
      <c r="AT67" s="11" t="s">
        <v>20</v>
      </c>
      <c r="AU67" s="1">
        <f>AR69</f>
        <v>0.5</v>
      </c>
      <c r="AV67" s="36"/>
      <c r="AW67" s="42" t="s">
        <v>17</v>
      </c>
      <c r="AX67" s="42">
        <f>X65+AM65+AU65</f>
        <v>0.66666666666666674</v>
      </c>
      <c r="AY67" s="50"/>
    </row>
    <row r="68" spans="1:51" ht="45">
      <c r="A68" s="258"/>
      <c r="B68" s="54"/>
      <c r="C68" s="54"/>
      <c r="D68" s="54"/>
      <c r="E68" s="54"/>
      <c r="F68" s="54"/>
      <c r="G68" s="54"/>
      <c r="H68" s="54"/>
      <c r="I68" s="54"/>
      <c r="J68" s="54"/>
      <c r="M68" s="47"/>
      <c r="N68" s="94"/>
      <c r="O68" s="58" t="s">
        <v>23</v>
      </c>
      <c r="P68" s="56" t="s">
        <v>83</v>
      </c>
      <c r="Q68" s="4"/>
      <c r="R68" s="11" t="s">
        <v>21</v>
      </c>
      <c r="S68" s="9">
        <v>0</v>
      </c>
      <c r="T68" s="9">
        <v>-0.5</v>
      </c>
      <c r="U68" s="9">
        <v>0</v>
      </c>
      <c r="V68" s="19"/>
      <c r="W68" s="11" t="s">
        <v>21</v>
      </c>
      <c r="X68" s="1">
        <f>(S68*L64)+(T68*L65)+(U68*L66)</f>
        <v>-0.10000000000000002</v>
      </c>
      <c r="Y68" s="176"/>
      <c r="Z68" s="16" t="s">
        <v>37</v>
      </c>
      <c r="AA68" s="16" t="s">
        <v>44</v>
      </c>
      <c r="AB68" s="16">
        <v>1</v>
      </c>
      <c r="AC68" s="16">
        <f>AB68*AB65</f>
        <v>0.33333333333333331</v>
      </c>
      <c r="AD68" s="4"/>
      <c r="AE68" s="11" t="s">
        <v>21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4"/>
      <c r="AL68" s="11" t="s">
        <v>21</v>
      </c>
      <c r="AM68" s="1">
        <f>(AF68*AC66)+(AG68*AC67)+(AH68*AC68)+(AI68*AC70)+(AJ68*AC71)</f>
        <v>0</v>
      </c>
      <c r="AN68" s="176"/>
      <c r="AO68" s="15" t="s">
        <v>30</v>
      </c>
      <c r="AP68" s="15">
        <v>1</v>
      </c>
      <c r="AQ68" s="15">
        <f>1/(1+AP68)</f>
        <v>0.5</v>
      </c>
      <c r="AR68" s="15"/>
      <c r="AS68" s="4"/>
      <c r="AT68" s="11" t="s">
        <v>21</v>
      </c>
      <c r="AU68" s="1">
        <f>AR70</f>
        <v>0.5</v>
      </c>
      <c r="AV68" s="36"/>
      <c r="AW68" s="42" t="s">
        <v>18</v>
      </c>
      <c r="AX68" s="42">
        <f>X66+AM66++AU66</f>
        <v>0.4</v>
      </c>
      <c r="AY68" s="50"/>
    </row>
    <row r="69" spans="1:51" ht="30">
      <c r="A69" s="258"/>
      <c r="B69" s="108" t="s">
        <v>6</v>
      </c>
      <c r="C69" s="35">
        <v>3</v>
      </c>
      <c r="D69" s="4"/>
      <c r="E69" s="4"/>
      <c r="F69" s="4"/>
      <c r="G69" s="4"/>
      <c r="H69" s="4"/>
      <c r="I69" s="4"/>
      <c r="J69" s="4"/>
      <c r="M69" s="4"/>
      <c r="N69" s="94"/>
      <c r="O69" s="58" t="s">
        <v>24</v>
      </c>
      <c r="P69" s="56" t="s">
        <v>84</v>
      </c>
      <c r="Q69" s="4"/>
      <c r="R69" s="11" t="s">
        <v>23</v>
      </c>
      <c r="S69" s="9">
        <v>1</v>
      </c>
      <c r="T69" s="9">
        <v>0</v>
      </c>
      <c r="U69" s="9">
        <v>-0.5</v>
      </c>
      <c r="V69" s="19"/>
      <c r="W69" s="11" t="s">
        <v>23</v>
      </c>
      <c r="X69" s="1">
        <f>(S69*L64)+(T69*L65)+(U69*L66)</f>
        <v>0.50000000000000011</v>
      </c>
      <c r="Y69" s="176"/>
      <c r="Z69" s="31" t="s">
        <v>96</v>
      </c>
      <c r="AA69" s="31">
        <v>1</v>
      </c>
      <c r="AB69" s="31">
        <f>1/(1+AA69)</f>
        <v>0.5</v>
      </c>
      <c r="AC69" s="31"/>
      <c r="AD69" s="4"/>
      <c r="AE69" s="11" t="s">
        <v>23</v>
      </c>
      <c r="AF69" s="28">
        <v>1</v>
      </c>
      <c r="AG69" s="28">
        <v>0</v>
      </c>
      <c r="AH69" s="28">
        <v>0</v>
      </c>
      <c r="AI69" s="28">
        <v>-1</v>
      </c>
      <c r="AJ69" s="28">
        <v>0</v>
      </c>
      <c r="AK69" s="4"/>
      <c r="AL69" s="11" t="s">
        <v>23</v>
      </c>
      <c r="AM69" s="1">
        <f>(AC66*AF69)+(AG69*AC67)+(AC68*AH69)+(AI69*AC70)+(AC71*AJ69)</f>
        <v>-0.16666666666666669</v>
      </c>
      <c r="AN69" s="176"/>
      <c r="AO69" s="16" t="s">
        <v>59</v>
      </c>
      <c r="AP69" s="16" t="s">
        <v>44</v>
      </c>
      <c r="AQ69" s="16">
        <v>1</v>
      </c>
      <c r="AR69" s="16">
        <f>AQ69*AQ68</f>
        <v>0.5</v>
      </c>
      <c r="AS69" s="4"/>
      <c r="AT69" s="11" t="s">
        <v>23</v>
      </c>
      <c r="AU69" s="1">
        <f>AR72</f>
        <v>0.25</v>
      </c>
      <c r="AV69" s="36"/>
      <c r="AW69" s="41" t="s">
        <v>19</v>
      </c>
      <c r="AX69" s="41">
        <v>0</v>
      </c>
      <c r="AY69" s="50"/>
    </row>
    <row r="70" spans="1:51">
      <c r="A70" s="258"/>
      <c r="B70" s="53"/>
      <c r="C70" s="53"/>
      <c r="D70" s="53"/>
      <c r="E70" s="53"/>
      <c r="F70" s="53"/>
      <c r="G70" s="53"/>
      <c r="H70" s="53"/>
      <c r="I70" s="53"/>
      <c r="J70" s="53"/>
      <c r="M70" s="26"/>
      <c r="N70" s="94"/>
      <c r="O70" s="4"/>
      <c r="P70" s="4"/>
      <c r="Q70" s="4"/>
      <c r="R70" s="11" t="s">
        <v>24</v>
      </c>
      <c r="S70" s="9">
        <v>-0.5</v>
      </c>
      <c r="T70" s="9">
        <v>0</v>
      </c>
      <c r="U70" s="9">
        <v>1</v>
      </c>
      <c r="V70" s="19"/>
      <c r="W70" s="11" t="s">
        <v>24</v>
      </c>
      <c r="X70" s="1">
        <f>(S70*L64)+(T70*67)+(U70*L66)</f>
        <v>-0.1</v>
      </c>
      <c r="Y70" s="176"/>
      <c r="Z70" s="16" t="s">
        <v>97</v>
      </c>
      <c r="AA70" s="16" t="s">
        <v>44</v>
      </c>
      <c r="AB70" s="16">
        <v>1</v>
      </c>
      <c r="AC70" s="16">
        <f>AB70*AB69</f>
        <v>0.5</v>
      </c>
      <c r="AD70" s="4"/>
      <c r="AE70" s="11" t="s">
        <v>24</v>
      </c>
      <c r="AF70" s="28">
        <v>-1</v>
      </c>
      <c r="AG70" s="28">
        <v>0</v>
      </c>
      <c r="AH70" s="28">
        <v>0</v>
      </c>
      <c r="AI70" s="28">
        <v>1</v>
      </c>
      <c r="AJ70" s="28">
        <v>0</v>
      </c>
      <c r="AK70" s="4"/>
      <c r="AL70" s="11" t="s">
        <v>24</v>
      </c>
      <c r="AM70" s="1">
        <f>(AC66*AF70)+(AC67*AG70)+(AC68*AH70)+(AI70*AC70)+(AC71*AJ70)</f>
        <v>0.16666666666666669</v>
      </c>
      <c r="AN70" s="176"/>
      <c r="AO70" s="16" t="s">
        <v>60</v>
      </c>
      <c r="AP70" s="16" t="s">
        <v>44</v>
      </c>
      <c r="AQ70" s="16">
        <v>1</v>
      </c>
      <c r="AR70" s="16">
        <f>AQ70*AQ68</f>
        <v>0.5</v>
      </c>
      <c r="AS70" s="4"/>
      <c r="AT70" s="11" t="s">
        <v>24</v>
      </c>
      <c r="AU70" s="1">
        <f>AR73</f>
        <v>0.25</v>
      </c>
      <c r="AV70" s="36"/>
      <c r="AW70" s="42" t="s">
        <v>20</v>
      </c>
      <c r="AX70" s="42">
        <f>X67+AM67+AU67</f>
        <v>0.6</v>
      </c>
      <c r="AY70" s="50"/>
    </row>
    <row r="71" spans="1:51">
      <c r="A71" s="258"/>
      <c r="B71" s="183" t="s">
        <v>14</v>
      </c>
      <c r="C71" s="183"/>
      <c r="D71" s="4"/>
      <c r="E71" s="35" t="s">
        <v>38</v>
      </c>
      <c r="F71" s="35" t="s">
        <v>39</v>
      </c>
      <c r="G71" s="35" t="s">
        <v>40</v>
      </c>
      <c r="H71" s="10" t="s">
        <v>41</v>
      </c>
      <c r="I71" s="10" t="s">
        <v>42</v>
      </c>
      <c r="J71" s="4"/>
      <c r="M71" s="4"/>
      <c r="N71" s="94"/>
      <c r="O71" s="156" t="s">
        <v>112</v>
      </c>
      <c r="P71" s="157"/>
      <c r="Q71" s="4"/>
      <c r="R71" s="33"/>
      <c r="S71" s="25"/>
      <c r="T71" s="25"/>
      <c r="U71" s="25"/>
      <c r="V71" s="30"/>
      <c r="W71" s="29"/>
      <c r="X71" s="29"/>
      <c r="Y71" s="176"/>
      <c r="Z71" s="16" t="s">
        <v>98</v>
      </c>
      <c r="AA71" s="16" t="s">
        <v>44</v>
      </c>
      <c r="AB71" s="16">
        <v>1</v>
      </c>
      <c r="AC71" s="16">
        <f>AB71*AB69</f>
        <v>0.5</v>
      </c>
      <c r="AD71" s="4"/>
      <c r="AE71" s="29"/>
      <c r="AF71" s="25"/>
      <c r="AG71" s="25"/>
      <c r="AH71" s="25"/>
      <c r="AI71" s="25"/>
      <c r="AJ71" s="25"/>
      <c r="AK71" s="4"/>
      <c r="AL71" s="29"/>
      <c r="AM71" s="29"/>
      <c r="AN71" s="176"/>
      <c r="AO71" s="15" t="s">
        <v>31</v>
      </c>
      <c r="AP71" s="15">
        <v>3</v>
      </c>
      <c r="AQ71" s="15">
        <f>1/(1+AP71)</f>
        <v>0.25</v>
      </c>
      <c r="AR71" s="15"/>
      <c r="AS71" s="4"/>
      <c r="AT71" s="29"/>
      <c r="AU71" s="29"/>
      <c r="AV71" s="46"/>
      <c r="AW71" s="42" t="s">
        <v>21</v>
      </c>
      <c r="AX71" s="42">
        <f>X68+AM68+AU68</f>
        <v>0.39999999999999997</v>
      </c>
      <c r="AY71" s="50"/>
    </row>
    <row r="72" spans="1:51" ht="30">
      <c r="A72" s="258"/>
      <c r="B72" s="108" t="s">
        <v>7</v>
      </c>
      <c r="C72" s="76">
        <f>SUM(L64*C67,L65*D67,L66*E67)</f>
        <v>3</v>
      </c>
      <c r="D72" s="4"/>
      <c r="E72" s="35">
        <v>1</v>
      </c>
      <c r="F72" s="35">
        <v>3</v>
      </c>
      <c r="G72" s="35">
        <v>5</v>
      </c>
      <c r="H72" s="35">
        <v>7</v>
      </c>
      <c r="I72" s="35">
        <v>9</v>
      </c>
      <c r="J72" s="4"/>
      <c r="M72" s="4"/>
      <c r="N72" s="94"/>
      <c r="O72" s="57" t="s">
        <v>99</v>
      </c>
      <c r="P72" s="56" t="s">
        <v>102</v>
      </c>
      <c r="Q72" s="4"/>
      <c r="R72" s="33"/>
      <c r="S72" s="25"/>
      <c r="T72" s="25"/>
      <c r="U72" s="25"/>
      <c r="V72" s="30"/>
      <c r="W72" s="29"/>
      <c r="X72" s="29"/>
      <c r="Y72" s="176"/>
      <c r="Z72" s="30"/>
      <c r="AA72" s="30"/>
      <c r="AB72" s="30"/>
      <c r="AC72" s="30"/>
      <c r="AD72" s="4"/>
      <c r="AE72" s="29"/>
      <c r="AF72" s="25"/>
      <c r="AG72" s="25"/>
      <c r="AH72" s="25"/>
      <c r="AI72" s="25"/>
      <c r="AJ72" s="25"/>
      <c r="AK72" s="4"/>
      <c r="AL72" s="156" t="s">
        <v>115</v>
      </c>
      <c r="AM72" s="157"/>
      <c r="AN72" s="176"/>
      <c r="AO72" s="16" t="s">
        <v>61</v>
      </c>
      <c r="AP72" s="16" t="s">
        <v>44</v>
      </c>
      <c r="AQ72" s="16">
        <v>1</v>
      </c>
      <c r="AR72" s="16">
        <f>AQ72*AQ71</f>
        <v>0.25</v>
      </c>
      <c r="AS72" s="4"/>
      <c r="AT72" s="29"/>
      <c r="AU72" s="29"/>
      <c r="AV72" s="46"/>
      <c r="AW72" s="41" t="s">
        <v>22</v>
      </c>
      <c r="AX72" s="41">
        <v>0</v>
      </c>
      <c r="AY72" s="50"/>
    </row>
    <row r="73" spans="1:51" ht="30">
      <c r="A73" s="258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26"/>
      <c r="N73" s="94"/>
      <c r="O73" s="57" t="s">
        <v>100</v>
      </c>
      <c r="P73" s="56" t="s">
        <v>103</v>
      </c>
      <c r="Q73" s="4"/>
      <c r="R73" s="4"/>
      <c r="S73" s="18"/>
      <c r="T73" s="18"/>
      <c r="U73" s="18"/>
      <c r="V73" s="19"/>
      <c r="W73" s="4"/>
      <c r="X73" s="4"/>
      <c r="Y73" s="176"/>
      <c r="Z73" s="30"/>
      <c r="AA73" s="30"/>
      <c r="AB73" s="30"/>
      <c r="AC73" s="30"/>
      <c r="AD73" s="4"/>
      <c r="AE73" s="29"/>
      <c r="AF73" s="25"/>
      <c r="AG73" s="25"/>
      <c r="AH73" s="25"/>
      <c r="AI73" s="25"/>
      <c r="AJ73" s="25"/>
      <c r="AK73" s="4"/>
      <c r="AL73" s="58" t="s">
        <v>34</v>
      </c>
      <c r="AM73" s="56" t="s">
        <v>87</v>
      </c>
      <c r="AN73" s="176"/>
      <c r="AO73" s="16" t="s">
        <v>62</v>
      </c>
      <c r="AP73" s="16" t="s">
        <v>44</v>
      </c>
      <c r="AQ73" s="16">
        <v>1</v>
      </c>
      <c r="AR73" s="16">
        <f>AQ73*AQ71</f>
        <v>0.25</v>
      </c>
      <c r="AS73" s="4"/>
      <c r="AT73" s="29"/>
      <c r="AU73" s="29"/>
      <c r="AV73" s="46"/>
      <c r="AW73" s="42" t="s">
        <v>23</v>
      </c>
      <c r="AX73" s="42">
        <f>X69+AM69+AU69</f>
        <v>0.58333333333333348</v>
      </c>
      <c r="AY73" s="50"/>
    </row>
    <row r="74" spans="1:51" ht="30">
      <c r="A74" s="258"/>
      <c r="B74" s="185" t="s">
        <v>11</v>
      </c>
      <c r="C74" s="186"/>
      <c r="D74" s="6" t="s">
        <v>12</v>
      </c>
      <c r="E74" s="6">
        <v>1</v>
      </c>
      <c r="F74" s="6">
        <v>2</v>
      </c>
      <c r="G74" s="6">
        <v>3</v>
      </c>
      <c r="H74" s="6">
        <v>4</v>
      </c>
      <c r="I74" s="6">
        <v>5</v>
      </c>
      <c r="J74" s="6">
        <v>6</v>
      </c>
      <c r="K74" s="6">
        <v>7</v>
      </c>
      <c r="L74" s="6">
        <v>9</v>
      </c>
      <c r="M74" s="6">
        <v>10</v>
      </c>
      <c r="N74" s="94"/>
      <c r="O74" s="57" t="s">
        <v>101</v>
      </c>
      <c r="P74" s="56" t="s">
        <v>104</v>
      </c>
      <c r="Q74" s="4"/>
      <c r="R74" s="4"/>
      <c r="S74" s="18"/>
      <c r="T74" s="18"/>
      <c r="U74" s="18"/>
      <c r="V74" s="4"/>
      <c r="W74" s="4"/>
      <c r="X74" s="4"/>
      <c r="Y74" s="176"/>
      <c r="AB74" s="30"/>
      <c r="AC74" s="30"/>
      <c r="AD74" s="4"/>
      <c r="AE74" s="29"/>
      <c r="AF74" s="25"/>
      <c r="AG74" s="25"/>
      <c r="AH74" s="25"/>
      <c r="AI74" s="25"/>
      <c r="AJ74" s="25"/>
      <c r="AK74" s="4"/>
      <c r="AL74" s="109" t="s">
        <v>35</v>
      </c>
      <c r="AM74" s="84" t="s">
        <v>88</v>
      </c>
      <c r="AN74" s="176"/>
      <c r="AO74" s="19"/>
      <c r="AP74" s="19"/>
      <c r="AQ74" s="19"/>
      <c r="AR74" s="19"/>
      <c r="AS74" s="4"/>
      <c r="AT74" s="29"/>
      <c r="AU74" s="29"/>
      <c r="AV74" s="46"/>
      <c r="AW74" s="42" t="s">
        <v>24</v>
      </c>
      <c r="AX74" s="42">
        <f>X70+AM70+AU70</f>
        <v>0.31666666666666665</v>
      </c>
      <c r="AY74" s="50"/>
    </row>
    <row r="75" spans="1:51">
      <c r="A75" s="258"/>
      <c r="B75" s="187"/>
      <c r="C75" s="188"/>
      <c r="D75" s="6" t="s">
        <v>13</v>
      </c>
      <c r="E75" s="35">
        <v>0</v>
      </c>
      <c r="F75" s="35">
        <v>0</v>
      </c>
      <c r="G75" s="35">
        <v>0.57999999999999996</v>
      </c>
      <c r="H75" s="35">
        <v>0.9</v>
      </c>
      <c r="I75" s="35">
        <v>1.1200000000000001</v>
      </c>
      <c r="J75" s="35">
        <v>1.24</v>
      </c>
      <c r="K75" s="35">
        <v>1.32</v>
      </c>
      <c r="L75" s="35">
        <v>1.46</v>
      </c>
      <c r="M75" s="35">
        <v>1.49</v>
      </c>
      <c r="N75" s="94"/>
      <c r="Q75" s="4"/>
      <c r="R75" s="4"/>
      <c r="S75" s="18"/>
      <c r="T75" s="18"/>
      <c r="U75" s="18"/>
      <c r="V75" s="4"/>
      <c r="W75" s="4"/>
      <c r="X75" s="4"/>
      <c r="Y75" s="176"/>
      <c r="AB75" s="30"/>
      <c r="AC75" s="30"/>
      <c r="AD75" s="4"/>
      <c r="AE75" s="29"/>
      <c r="AF75" s="25"/>
      <c r="AG75" s="25"/>
      <c r="AH75" s="25"/>
      <c r="AI75" s="25"/>
      <c r="AJ75" s="25"/>
      <c r="AK75" s="4"/>
      <c r="AL75" s="109" t="s">
        <v>36</v>
      </c>
      <c r="AM75" s="84" t="s">
        <v>89</v>
      </c>
      <c r="AN75" s="176"/>
      <c r="AO75" s="30"/>
      <c r="AP75" s="30"/>
      <c r="AQ75" s="30"/>
      <c r="AR75" s="30"/>
      <c r="AS75" s="4"/>
      <c r="AT75" s="29"/>
      <c r="AU75" s="29"/>
      <c r="AV75" s="46"/>
      <c r="AW75" s="41" t="s">
        <v>25</v>
      </c>
      <c r="AX75" s="41">
        <v>0</v>
      </c>
      <c r="AY75" s="50"/>
    </row>
    <row r="76" spans="1:51">
      <c r="A76" s="258"/>
      <c r="B76" s="189" t="s">
        <v>9</v>
      </c>
      <c r="C76" s="190"/>
      <c r="D76" s="7">
        <v>0.57999999999999996</v>
      </c>
      <c r="E76" s="191"/>
      <c r="F76" s="192"/>
      <c r="G76" s="192"/>
      <c r="H76" s="192"/>
      <c r="I76" s="192"/>
      <c r="J76" s="192"/>
      <c r="K76" s="48"/>
      <c r="L76" s="48"/>
      <c r="M76" s="48"/>
      <c r="N76" s="94"/>
      <c r="Q76" s="4"/>
      <c r="R76" s="4"/>
      <c r="S76" s="18"/>
      <c r="T76" s="18"/>
      <c r="U76" s="18"/>
      <c r="V76" s="4"/>
      <c r="W76" s="4"/>
      <c r="X76" s="4"/>
      <c r="Y76" s="176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109" t="s">
        <v>37</v>
      </c>
      <c r="AM76" s="84" t="s">
        <v>90</v>
      </c>
      <c r="AN76" s="176"/>
      <c r="AO76" s="156" t="s">
        <v>113</v>
      </c>
      <c r="AP76" s="157"/>
      <c r="AQ76" s="4"/>
      <c r="AR76" s="4"/>
      <c r="AS76" s="4"/>
      <c r="AT76" s="4"/>
      <c r="AU76" s="4"/>
      <c r="AV76" s="46"/>
      <c r="AW76" s="4"/>
      <c r="AX76" s="4"/>
      <c r="AY76" s="50"/>
    </row>
    <row r="77" spans="1:51" ht="30">
      <c r="A77" s="258"/>
      <c r="B77" s="52"/>
      <c r="C77" s="52"/>
      <c r="D77" s="52"/>
      <c r="E77" s="52"/>
      <c r="H77" s="52"/>
      <c r="I77" s="52"/>
      <c r="J77" s="52"/>
      <c r="K77" s="52"/>
      <c r="L77" s="52"/>
      <c r="M77" s="47"/>
      <c r="N77" s="94"/>
      <c r="Q77" s="4"/>
      <c r="R77" s="4"/>
      <c r="S77" s="18"/>
      <c r="T77" s="18"/>
      <c r="U77" s="18"/>
      <c r="V77" s="4"/>
      <c r="W77" s="4"/>
      <c r="X77" s="4"/>
      <c r="Y77" s="176"/>
      <c r="Z77" s="4"/>
      <c r="AC77" s="4"/>
      <c r="AD77" s="4"/>
      <c r="AE77" s="4"/>
      <c r="AF77" s="4"/>
      <c r="AG77" s="4"/>
      <c r="AH77" s="4"/>
      <c r="AI77" s="4"/>
      <c r="AJ77" s="4"/>
      <c r="AK77" s="4"/>
      <c r="AL77" s="58" t="s">
        <v>96</v>
      </c>
      <c r="AM77" s="56" t="s">
        <v>91</v>
      </c>
      <c r="AN77" s="176"/>
      <c r="AO77" s="44" t="s">
        <v>29</v>
      </c>
      <c r="AP77" s="44" t="s">
        <v>76</v>
      </c>
      <c r="AQ77" s="4"/>
      <c r="AR77" s="4"/>
      <c r="AS77" s="4"/>
      <c r="AT77" s="4"/>
      <c r="AU77" s="4"/>
      <c r="AV77" s="46"/>
      <c r="AW77" s="4"/>
      <c r="AX77" s="4"/>
      <c r="AY77" s="50"/>
    </row>
    <row r="78" spans="1:51" ht="30">
      <c r="A78" s="258"/>
      <c r="B78" s="161" t="s">
        <v>15</v>
      </c>
      <c r="C78" s="161"/>
      <c r="D78" s="161"/>
      <c r="E78" s="4"/>
      <c r="H78" s="4"/>
      <c r="I78" s="4"/>
      <c r="J78" s="4"/>
      <c r="K78" s="4"/>
      <c r="L78" s="4"/>
      <c r="M78" s="4"/>
      <c r="N78" s="94"/>
      <c r="Q78" s="4"/>
      <c r="R78" s="4"/>
      <c r="S78" s="18"/>
      <c r="T78" s="18"/>
      <c r="U78" s="18"/>
      <c r="V78" s="4"/>
      <c r="W78" s="4"/>
      <c r="X78" s="4"/>
      <c r="Y78" s="176"/>
      <c r="Z78" s="227" t="s">
        <v>182</v>
      </c>
      <c r="AA78" s="228"/>
      <c r="AC78" s="4"/>
      <c r="AD78" s="4"/>
      <c r="AE78" s="4"/>
      <c r="AF78" s="4"/>
      <c r="AG78" s="4"/>
      <c r="AH78" s="4"/>
      <c r="AI78" s="4"/>
      <c r="AJ78" s="4"/>
      <c r="AK78" s="4"/>
      <c r="AL78" s="109" t="s">
        <v>97</v>
      </c>
      <c r="AM78" s="84" t="s">
        <v>92</v>
      </c>
      <c r="AN78" s="176"/>
      <c r="AO78" s="44" t="s">
        <v>30</v>
      </c>
      <c r="AP78" s="44" t="s">
        <v>79</v>
      </c>
      <c r="AQ78" s="4"/>
      <c r="AR78" s="4"/>
      <c r="AS78" s="4"/>
      <c r="AT78" s="4"/>
      <c r="AU78" s="4"/>
      <c r="AV78" s="46"/>
      <c r="AW78" s="4"/>
      <c r="AX78" s="4"/>
      <c r="AY78" s="50"/>
    </row>
    <row r="79" spans="1:51" ht="30">
      <c r="A79" s="258"/>
      <c r="B79" s="5" t="s">
        <v>10</v>
      </c>
      <c r="C79" s="8">
        <f>(C72-3)/3</f>
        <v>0</v>
      </c>
      <c r="D79" s="77">
        <f>C79*100</f>
        <v>0</v>
      </c>
      <c r="E79" s="4"/>
      <c r="H79" s="4"/>
      <c r="I79" s="4"/>
      <c r="J79" s="4"/>
      <c r="K79" s="4"/>
      <c r="L79" s="4"/>
      <c r="M79" s="4"/>
      <c r="N79" s="94"/>
      <c r="Q79" s="4"/>
      <c r="R79" s="4"/>
      <c r="S79" s="18"/>
      <c r="T79" s="18"/>
      <c r="U79" s="18"/>
      <c r="V79" s="4"/>
      <c r="W79" s="4"/>
      <c r="X79" s="4"/>
      <c r="Y79" s="176"/>
      <c r="Z79" s="225" t="s">
        <v>224</v>
      </c>
      <c r="AA79" s="226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109" t="s">
        <v>98</v>
      </c>
      <c r="AM79" s="84" t="s">
        <v>93</v>
      </c>
      <c r="AN79" s="176"/>
      <c r="AO79" s="44" t="s">
        <v>31</v>
      </c>
      <c r="AP79" s="44" t="s">
        <v>82</v>
      </c>
      <c r="AQ79" s="4"/>
      <c r="AR79" s="4"/>
      <c r="AS79" s="4"/>
      <c r="AT79" s="4"/>
      <c r="AU79" s="4"/>
      <c r="AV79" s="46"/>
      <c r="AW79" s="4"/>
      <c r="AX79" s="4"/>
      <c r="AY79" s="50"/>
    </row>
    <row r="80" spans="1:51">
      <c r="A80" s="259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06"/>
      <c r="N80" s="49"/>
      <c r="O80" s="106"/>
      <c r="P80" s="106"/>
      <c r="Q80" s="106"/>
      <c r="R80" s="106"/>
      <c r="S80" s="79"/>
      <c r="T80" s="79"/>
      <c r="U80" s="79"/>
      <c r="V80" s="106"/>
      <c r="W80" s="106"/>
      <c r="X80" s="106"/>
      <c r="Y80" s="177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51"/>
    </row>
    <row r="82" spans="1:51" ht="20">
      <c r="A82" s="257"/>
      <c r="B82" s="168" t="s">
        <v>165</v>
      </c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  <c r="AY82" s="169"/>
    </row>
    <row r="83" spans="1:51" ht="20">
      <c r="A83" s="258"/>
      <c r="B83" s="35" t="s">
        <v>0</v>
      </c>
      <c r="C83" s="35" t="s">
        <v>1</v>
      </c>
      <c r="D83" s="35" t="s">
        <v>2</v>
      </c>
      <c r="E83" s="35" t="s">
        <v>3</v>
      </c>
      <c r="F83" s="170" t="s">
        <v>8</v>
      </c>
      <c r="G83" s="35" t="s">
        <v>0</v>
      </c>
      <c r="H83" s="35" t="s">
        <v>1</v>
      </c>
      <c r="I83" s="35" t="s">
        <v>2</v>
      </c>
      <c r="J83" s="35" t="s">
        <v>3</v>
      </c>
      <c r="K83" s="35" t="s">
        <v>4</v>
      </c>
      <c r="L83" s="10" t="s">
        <v>5</v>
      </c>
      <c r="M83" s="23"/>
      <c r="N83" s="94"/>
      <c r="O83" s="156" t="s">
        <v>114</v>
      </c>
      <c r="P83" s="157"/>
      <c r="Q83" s="3"/>
      <c r="R83" s="171" t="s">
        <v>46</v>
      </c>
      <c r="S83" s="172"/>
      <c r="T83" s="172"/>
      <c r="U83" s="173"/>
      <c r="V83" s="3"/>
      <c r="W83" s="174" t="s">
        <v>52</v>
      </c>
      <c r="X83" s="175"/>
      <c r="Y83" s="176"/>
      <c r="Z83" s="178" t="s">
        <v>48</v>
      </c>
      <c r="AA83" s="179"/>
      <c r="AB83" s="179"/>
      <c r="AC83" s="180"/>
      <c r="AD83" s="3"/>
      <c r="AE83" s="178" t="s">
        <v>54</v>
      </c>
      <c r="AF83" s="179"/>
      <c r="AG83" s="179"/>
      <c r="AH83" s="179"/>
      <c r="AI83" s="179"/>
      <c r="AJ83" s="180"/>
      <c r="AK83" s="3"/>
      <c r="AL83" s="174" t="s">
        <v>55</v>
      </c>
      <c r="AM83" s="175"/>
      <c r="AN83" s="176"/>
      <c r="AO83" s="178" t="s">
        <v>49</v>
      </c>
      <c r="AP83" s="179"/>
      <c r="AQ83" s="179"/>
      <c r="AR83" s="180"/>
      <c r="AS83" s="4"/>
      <c r="AT83" s="174" t="s">
        <v>51</v>
      </c>
      <c r="AU83" s="175"/>
      <c r="AV83" s="36"/>
      <c r="AW83" s="174" t="s">
        <v>27</v>
      </c>
      <c r="AX83" s="175"/>
      <c r="AY83" s="50"/>
    </row>
    <row r="84" spans="1:51" ht="30">
      <c r="A84" s="258"/>
      <c r="B84" s="35" t="s">
        <v>1</v>
      </c>
      <c r="C84" s="2">
        <v>1</v>
      </c>
      <c r="D84" s="37">
        <v>3</v>
      </c>
      <c r="E84" s="37">
        <v>3</v>
      </c>
      <c r="F84" s="170"/>
      <c r="G84" s="35" t="s">
        <v>1</v>
      </c>
      <c r="H84" s="38">
        <f>C84/C87</f>
        <v>0.60000000000000009</v>
      </c>
      <c r="I84" s="37">
        <f>D84/D87</f>
        <v>0.6</v>
      </c>
      <c r="J84" s="37">
        <f>E84/E87</f>
        <v>0.6</v>
      </c>
      <c r="K84" s="37">
        <f>SUM(H84:J84)</f>
        <v>1.8000000000000003</v>
      </c>
      <c r="L84" s="2">
        <f>K84/C89</f>
        <v>0.60000000000000009</v>
      </c>
      <c r="M84" s="24"/>
      <c r="N84" s="94"/>
      <c r="O84" s="58" t="s">
        <v>17</v>
      </c>
      <c r="P84" s="56" t="s">
        <v>78</v>
      </c>
      <c r="Q84" s="18"/>
      <c r="R84" s="17" t="s">
        <v>26</v>
      </c>
      <c r="S84" s="35" t="s">
        <v>1</v>
      </c>
      <c r="T84" s="35" t="s">
        <v>2</v>
      </c>
      <c r="U84" s="35" t="s">
        <v>3</v>
      </c>
      <c r="V84" s="13"/>
      <c r="W84" s="32" t="s">
        <v>26</v>
      </c>
      <c r="X84" s="107" t="s">
        <v>53</v>
      </c>
      <c r="Y84" s="176"/>
      <c r="Z84" s="35" t="s">
        <v>32</v>
      </c>
      <c r="AA84" s="108" t="s">
        <v>47</v>
      </c>
      <c r="AB84" s="178" t="s">
        <v>43</v>
      </c>
      <c r="AC84" s="180"/>
      <c r="AD84" s="4"/>
      <c r="AE84" s="10" t="s">
        <v>26</v>
      </c>
      <c r="AF84" s="35" t="s">
        <v>35</v>
      </c>
      <c r="AG84" s="35" t="s">
        <v>36</v>
      </c>
      <c r="AH84" s="35" t="s">
        <v>37</v>
      </c>
      <c r="AI84" s="35" t="s">
        <v>97</v>
      </c>
      <c r="AJ84" s="35" t="s">
        <v>98</v>
      </c>
      <c r="AK84" s="4"/>
      <c r="AL84" s="10" t="s">
        <v>26</v>
      </c>
      <c r="AM84" s="107" t="s">
        <v>53</v>
      </c>
      <c r="AN84" s="176"/>
      <c r="AO84" s="10" t="s">
        <v>28</v>
      </c>
      <c r="AP84" s="10" t="s">
        <v>47</v>
      </c>
      <c r="AQ84" s="181" t="s">
        <v>43</v>
      </c>
      <c r="AR84" s="182"/>
      <c r="AS84" s="4"/>
      <c r="AT84" s="35" t="s">
        <v>26</v>
      </c>
      <c r="AU84" s="107" t="s">
        <v>53</v>
      </c>
      <c r="AV84" s="36"/>
      <c r="AW84" s="108" t="s">
        <v>26</v>
      </c>
      <c r="AX84" s="108" t="s">
        <v>50</v>
      </c>
      <c r="AY84" s="50"/>
    </row>
    <row r="85" spans="1:51">
      <c r="A85" s="258"/>
      <c r="B85" s="35" t="s">
        <v>2</v>
      </c>
      <c r="C85" s="37">
        <f>1/D84</f>
        <v>0.33333333333333331</v>
      </c>
      <c r="D85" s="2">
        <v>1</v>
      </c>
      <c r="E85" s="37">
        <v>1</v>
      </c>
      <c r="F85" s="170"/>
      <c r="G85" s="35" t="s">
        <v>2</v>
      </c>
      <c r="H85" s="37">
        <f>C85/C87</f>
        <v>0.2</v>
      </c>
      <c r="I85" s="38">
        <f>D85/D87</f>
        <v>0.2</v>
      </c>
      <c r="J85" s="37">
        <f>E85/E87</f>
        <v>0.2</v>
      </c>
      <c r="K85" s="37">
        <f>SUM(H85:J85)</f>
        <v>0.60000000000000009</v>
      </c>
      <c r="L85" s="2">
        <f>K85/C89</f>
        <v>0.20000000000000004</v>
      </c>
      <c r="M85" s="24"/>
      <c r="N85" s="94"/>
      <c r="O85" s="58" t="s">
        <v>18</v>
      </c>
      <c r="P85" s="56" t="s">
        <v>77</v>
      </c>
      <c r="Q85" s="18"/>
      <c r="R85" s="11" t="s">
        <v>17</v>
      </c>
      <c r="S85" s="9">
        <v>1</v>
      </c>
      <c r="T85" s="9">
        <v>-0.5</v>
      </c>
      <c r="U85" s="9">
        <v>0</v>
      </c>
      <c r="V85" s="3"/>
      <c r="W85" s="11" t="s">
        <v>17</v>
      </c>
      <c r="X85" s="1">
        <f>(S85*L84)+(T85*L85)+(U85*L86)</f>
        <v>0.50000000000000011</v>
      </c>
      <c r="Y85" s="176"/>
      <c r="Z85" s="15" t="s">
        <v>34</v>
      </c>
      <c r="AA85" s="15">
        <v>2</v>
      </c>
      <c r="AB85" s="15">
        <f>1/(1+AA85)</f>
        <v>0.33333333333333331</v>
      </c>
      <c r="AC85" s="15"/>
      <c r="AD85" s="4"/>
      <c r="AE85" s="11" t="s">
        <v>17</v>
      </c>
      <c r="AF85" s="28">
        <v>1</v>
      </c>
      <c r="AG85" s="28">
        <v>0</v>
      </c>
      <c r="AH85" s="28">
        <v>0</v>
      </c>
      <c r="AI85" s="28">
        <v>-1</v>
      </c>
      <c r="AJ85" s="28">
        <v>0</v>
      </c>
      <c r="AK85" s="4"/>
      <c r="AL85" s="11" t="s">
        <v>17</v>
      </c>
      <c r="AM85" s="1">
        <f>(AF85*AC86)+(AG85*AC87)+(AC88*AH85)+(AI85*AC90)+(AC91*AJ85)</f>
        <v>-0.16666666666666669</v>
      </c>
      <c r="AN85" s="176"/>
      <c r="AO85" s="15" t="s">
        <v>29</v>
      </c>
      <c r="AP85" s="15">
        <v>3</v>
      </c>
      <c r="AQ85" s="15">
        <f>1/(1+AP85)</f>
        <v>0.25</v>
      </c>
      <c r="AR85" s="15"/>
      <c r="AS85" s="4"/>
      <c r="AT85" s="11" t="s">
        <v>17</v>
      </c>
      <c r="AU85" s="1">
        <f>AR86</f>
        <v>0.25</v>
      </c>
      <c r="AV85" s="36"/>
      <c r="AW85" s="40" t="s">
        <v>63</v>
      </c>
      <c r="AX85" s="40">
        <v>0</v>
      </c>
      <c r="AY85" s="50"/>
    </row>
    <row r="86" spans="1:51" ht="30">
      <c r="A86" s="258"/>
      <c r="B86" s="35" t="s">
        <v>3</v>
      </c>
      <c r="C86" s="37">
        <f>1/E84</f>
        <v>0.33333333333333331</v>
      </c>
      <c r="D86" s="37">
        <f>1/E85</f>
        <v>1</v>
      </c>
      <c r="E86" s="2">
        <v>1</v>
      </c>
      <c r="F86" s="170"/>
      <c r="G86" s="35" t="s">
        <v>3</v>
      </c>
      <c r="H86" s="37">
        <f>C86/C87</f>
        <v>0.2</v>
      </c>
      <c r="I86" s="37">
        <f>D86/D87</f>
        <v>0.2</v>
      </c>
      <c r="J86" s="38">
        <f>E86/E87</f>
        <v>0.2</v>
      </c>
      <c r="K86" s="37">
        <f>SUM(H86:J86)</f>
        <v>0.60000000000000009</v>
      </c>
      <c r="L86" s="2">
        <f>K86/C89</f>
        <v>0.20000000000000004</v>
      </c>
      <c r="M86" s="24"/>
      <c r="N86" s="94"/>
      <c r="O86" s="58" t="s">
        <v>20</v>
      </c>
      <c r="P86" s="56" t="s">
        <v>80</v>
      </c>
      <c r="Q86" s="18"/>
      <c r="R86" s="11" t="s">
        <v>18</v>
      </c>
      <c r="S86" s="9">
        <v>-0.5</v>
      </c>
      <c r="T86" s="9">
        <v>1</v>
      </c>
      <c r="U86" s="9">
        <v>0</v>
      </c>
      <c r="V86" s="19"/>
      <c r="W86" s="11" t="s">
        <v>18</v>
      </c>
      <c r="X86" s="1">
        <f>(S86*L84)+(T86*L85)+(U86*L86)</f>
        <v>-0.1</v>
      </c>
      <c r="Y86" s="176"/>
      <c r="Z86" s="16" t="s">
        <v>35</v>
      </c>
      <c r="AA86" s="16" t="s">
        <v>44</v>
      </c>
      <c r="AB86" s="16">
        <v>1</v>
      </c>
      <c r="AC86" s="16">
        <f>AB86*AB85</f>
        <v>0.33333333333333331</v>
      </c>
      <c r="AD86" s="4"/>
      <c r="AE86" s="11" t="s">
        <v>18</v>
      </c>
      <c r="AF86" s="28">
        <v>-1</v>
      </c>
      <c r="AG86" s="28">
        <v>0</v>
      </c>
      <c r="AH86" s="28">
        <v>0</v>
      </c>
      <c r="AI86" s="28">
        <v>1</v>
      </c>
      <c r="AJ86" s="28">
        <v>0</v>
      </c>
      <c r="AK86" s="4"/>
      <c r="AL86" s="11" t="s">
        <v>18</v>
      </c>
      <c r="AM86" s="1">
        <f>(AF86*AC86)+(AG86*AC87)+(AC88*AH86)+(AI86*AC90)+(AC91*AJ86)</f>
        <v>0.16666666666666669</v>
      </c>
      <c r="AN86" s="176"/>
      <c r="AO86" s="16" t="s">
        <v>45</v>
      </c>
      <c r="AP86" s="16" t="s">
        <v>44</v>
      </c>
      <c r="AQ86" s="16">
        <v>1</v>
      </c>
      <c r="AR86" s="16">
        <f>AQ86*AQ85</f>
        <v>0.25</v>
      </c>
      <c r="AS86" s="4"/>
      <c r="AT86" s="11" t="s">
        <v>18</v>
      </c>
      <c r="AU86" s="1">
        <f>AR87</f>
        <v>0.25</v>
      </c>
      <c r="AV86" s="36"/>
      <c r="AW86" s="40" t="s">
        <v>16</v>
      </c>
      <c r="AX86" s="41">
        <v>0</v>
      </c>
      <c r="AY86" s="50"/>
    </row>
    <row r="87" spans="1:51">
      <c r="A87" s="258"/>
      <c r="B87" s="107" t="s">
        <v>4</v>
      </c>
      <c r="C87" s="39">
        <f>SUM(C84:C86)</f>
        <v>1.6666666666666665</v>
      </c>
      <c r="D87" s="39">
        <f>SUM(D84:D86)</f>
        <v>5</v>
      </c>
      <c r="E87" s="39">
        <f>SUM(E84:E86)</f>
        <v>5</v>
      </c>
      <c r="F87" s="170"/>
      <c r="G87" s="107" t="s">
        <v>4</v>
      </c>
      <c r="H87" s="39">
        <f>SUM(H84:H86)</f>
        <v>1</v>
      </c>
      <c r="I87" s="39">
        <f>SUM(I84:I86)</f>
        <v>1</v>
      </c>
      <c r="J87" s="39">
        <f>SUM(J84:J86)</f>
        <v>1</v>
      </c>
      <c r="K87" s="39">
        <f>SUM(K84:K86)</f>
        <v>3.0000000000000004</v>
      </c>
      <c r="L87" s="39">
        <f>SUM(L84:L86)</f>
        <v>1.0000000000000002</v>
      </c>
      <c r="M87" s="25"/>
      <c r="N87" s="94"/>
      <c r="O87" s="58" t="s">
        <v>21</v>
      </c>
      <c r="P87" s="56" t="s">
        <v>81</v>
      </c>
      <c r="Q87" s="18"/>
      <c r="R87" s="11" t="s">
        <v>20</v>
      </c>
      <c r="S87" s="9">
        <v>0</v>
      </c>
      <c r="T87" s="9">
        <v>0.5</v>
      </c>
      <c r="U87" s="9">
        <v>0</v>
      </c>
      <c r="V87" s="19"/>
      <c r="W87" s="11" t="s">
        <v>20</v>
      </c>
      <c r="X87" s="1">
        <f>(S87*L84)+(T87*L85)+(U87*L86)</f>
        <v>0.10000000000000002</v>
      </c>
      <c r="Y87" s="176"/>
      <c r="Z87" s="16" t="s">
        <v>36</v>
      </c>
      <c r="AA87" s="16" t="s">
        <v>44</v>
      </c>
      <c r="AB87" s="16">
        <v>1</v>
      </c>
      <c r="AC87" s="16">
        <f>AB87*AB85</f>
        <v>0.33333333333333331</v>
      </c>
      <c r="AD87" s="4"/>
      <c r="AE87" s="11" t="s">
        <v>20</v>
      </c>
      <c r="AF87" s="28">
        <v>0</v>
      </c>
      <c r="AG87" s="28">
        <v>0</v>
      </c>
      <c r="AH87" s="28">
        <v>0</v>
      </c>
      <c r="AI87" s="28">
        <v>0</v>
      </c>
      <c r="AJ87" s="28">
        <v>0</v>
      </c>
      <c r="AK87" s="4"/>
      <c r="AL87" s="11" t="s">
        <v>20</v>
      </c>
      <c r="AM87" s="1">
        <f>(AF87*AC86)+(AG87*AC87)+(AH87*AC88)+(AI87*AC90)+(AJ87*AC91)</f>
        <v>0</v>
      </c>
      <c r="AN87" s="176"/>
      <c r="AO87" s="16" t="s">
        <v>58</v>
      </c>
      <c r="AP87" s="16" t="s">
        <v>44</v>
      </c>
      <c r="AQ87" s="16">
        <v>1</v>
      </c>
      <c r="AR87" s="16">
        <f>AQ87*AQ85</f>
        <v>0.25</v>
      </c>
      <c r="AS87" s="4"/>
      <c r="AT87" s="11" t="s">
        <v>20</v>
      </c>
      <c r="AU87" s="1">
        <f>AR89</f>
        <v>0.33333333333333331</v>
      </c>
      <c r="AV87" s="36"/>
      <c r="AW87" s="42" t="s">
        <v>17</v>
      </c>
      <c r="AX87" s="42">
        <f>X85+AM85+AU85</f>
        <v>0.58333333333333348</v>
      </c>
      <c r="AY87" s="50"/>
    </row>
    <row r="88" spans="1:51" ht="45">
      <c r="A88" s="258"/>
      <c r="B88" s="54"/>
      <c r="C88" s="54"/>
      <c r="D88" s="54"/>
      <c r="E88" s="54"/>
      <c r="F88" s="54"/>
      <c r="G88" s="54"/>
      <c r="H88" s="54"/>
      <c r="I88" s="54"/>
      <c r="J88" s="54"/>
      <c r="M88" s="47"/>
      <c r="N88" s="94"/>
      <c r="O88" s="58" t="s">
        <v>23</v>
      </c>
      <c r="P88" s="56" t="s">
        <v>83</v>
      </c>
      <c r="Q88" s="4"/>
      <c r="R88" s="11" t="s">
        <v>21</v>
      </c>
      <c r="S88" s="9">
        <v>0</v>
      </c>
      <c r="T88" s="9">
        <v>-0.5</v>
      </c>
      <c r="U88" s="9">
        <v>0</v>
      </c>
      <c r="V88" s="19"/>
      <c r="W88" s="11" t="s">
        <v>21</v>
      </c>
      <c r="X88" s="1">
        <f>(S88*L84)+(T88*L85)+(U88*L86)</f>
        <v>-0.10000000000000002</v>
      </c>
      <c r="Y88" s="176"/>
      <c r="Z88" s="16" t="s">
        <v>37</v>
      </c>
      <c r="AA88" s="16" t="s">
        <v>44</v>
      </c>
      <c r="AB88" s="16">
        <v>1</v>
      </c>
      <c r="AC88" s="16">
        <f>AB88*AB85</f>
        <v>0.33333333333333331</v>
      </c>
      <c r="AD88" s="4"/>
      <c r="AE88" s="11" t="s">
        <v>21</v>
      </c>
      <c r="AF88" s="28">
        <v>0</v>
      </c>
      <c r="AG88" s="28">
        <v>0</v>
      </c>
      <c r="AH88" s="28">
        <v>0</v>
      </c>
      <c r="AI88" s="28">
        <v>0</v>
      </c>
      <c r="AJ88" s="28">
        <v>0</v>
      </c>
      <c r="AK88" s="4"/>
      <c r="AL88" s="11" t="s">
        <v>21</v>
      </c>
      <c r="AM88" s="1">
        <f>(AF88*AC86)+(AG88*AC87)+(AH88*AC88)+(AI88*AC90)+(AJ88*AC91)</f>
        <v>0</v>
      </c>
      <c r="AN88" s="176"/>
      <c r="AO88" s="15" t="s">
        <v>30</v>
      </c>
      <c r="AP88" s="15">
        <v>2</v>
      </c>
      <c r="AQ88" s="15">
        <f>1/(1+AP88)</f>
        <v>0.33333333333333331</v>
      </c>
      <c r="AR88" s="15"/>
      <c r="AS88" s="4"/>
      <c r="AT88" s="11" t="s">
        <v>21</v>
      </c>
      <c r="AU88" s="1">
        <f>AR90</f>
        <v>0.33333333333333331</v>
      </c>
      <c r="AV88" s="36"/>
      <c r="AW88" s="42" t="s">
        <v>18</v>
      </c>
      <c r="AX88" s="42">
        <f>X86+AM86++AU86</f>
        <v>0.31666666666666665</v>
      </c>
      <c r="AY88" s="50"/>
    </row>
    <row r="89" spans="1:51" ht="30">
      <c r="A89" s="258"/>
      <c r="B89" s="108" t="s">
        <v>6</v>
      </c>
      <c r="C89" s="35">
        <v>3</v>
      </c>
      <c r="D89" s="4"/>
      <c r="E89" s="4"/>
      <c r="F89" s="4"/>
      <c r="G89" s="4"/>
      <c r="H89" s="4"/>
      <c r="I89" s="4"/>
      <c r="J89" s="4"/>
      <c r="M89" s="4"/>
      <c r="N89" s="94"/>
      <c r="O89" s="58" t="s">
        <v>24</v>
      </c>
      <c r="P89" s="56" t="s">
        <v>84</v>
      </c>
      <c r="Q89" s="4"/>
      <c r="R89" s="11" t="s">
        <v>23</v>
      </c>
      <c r="S89" s="9">
        <v>1</v>
      </c>
      <c r="T89" s="9">
        <v>0</v>
      </c>
      <c r="U89" s="9">
        <v>-0.5</v>
      </c>
      <c r="V89" s="19"/>
      <c r="W89" s="11" t="s">
        <v>23</v>
      </c>
      <c r="X89" s="1">
        <f>(S89*L84)+(T89*L85)+(U89*L86)</f>
        <v>0.50000000000000011</v>
      </c>
      <c r="Y89" s="176"/>
      <c r="Z89" s="31" t="s">
        <v>96</v>
      </c>
      <c r="AA89" s="31">
        <v>1</v>
      </c>
      <c r="AB89" s="31">
        <f>1/(1+AA89)</f>
        <v>0.5</v>
      </c>
      <c r="AC89" s="31"/>
      <c r="AD89" s="4"/>
      <c r="AE89" s="11" t="s">
        <v>23</v>
      </c>
      <c r="AF89" s="28">
        <v>1</v>
      </c>
      <c r="AG89" s="28">
        <v>0</v>
      </c>
      <c r="AH89" s="28">
        <v>0</v>
      </c>
      <c r="AI89" s="28">
        <v>-1</v>
      </c>
      <c r="AJ89" s="28">
        <v>0</v>
      </c>
      <c r="AK89" s="4"/>
      <c r="AL89" s="11" t="s">
        <v>23</v>
      </c>
      <c r="AM89" s="1">
        <f>(AC86*AF89)+(AG89*AC87)+(AC88*AH89)+(AI89*AC90)+(AC91*AJ89)</f>
        <v>-0.16666666666666669</v>
      </c>
      <c r="AN89" s="176"/>
      <c r="AO89" s="16" t="s">
        <v>59</v>
      </c>
      <c r="AP89" s="16" t="s">
        <v>44</v>
      </c>
      <c r="AQ89" s="16">
        <v>1</v>
      </c>
      <c r="AR89" s="16">
        <f>AQ89*AQ88</f>
        <v>0.33333333333333331</v>
      </c>
      <c r="AS89" s="4"/>
      <c r="AT89" s="11" t="s">
        <v>23</v>
      </c>
      <c r="AU89" s="1">
        <f>AR92</f>
        <v>0.5</v>
      </c>
      <c r="AV89" s="36"/>
      <c r="AW89" s="41" t="s">
        <v>19</v>
      </c>
      <c r="AX89" s="41">
        <v>0</v>
      </c>
      <c r="AY89" s="50"/>
    </row>
    <row r="90" spans="1:51">
      <c r="A90" s="258"/>
      <c r="B90" s="53"/>
      <c r="C90" s="53"/>
      <c r="D90" s="53"/>
      <c r="E90" s="53"/>
      <c r="F90" s="53"/>
      <c r="G90" s="53"/>
      <c r="H90" s="53"/>
      <c r="I90" s="53"/>
      <c r="J90" s="53"/>
      <c r="M90" s="26"/>
      <c r="N90" s="94"/>
      <c r="O90" s="4"/>
      <c r="P90" s="4"/>
      <c r="Q90" s="4"/>
      <c r="R90" s="11" t="s">
        <v>24</v>
      </c>
      <c r="S90" s="9">
        <v>-0.5</v>
      </c>
      <c r="T90" s="9">
        <v>0</v>
      </c>
      <c r="U90" s="9">
        <v>1</v>
      </c>
      <c r="V90" s="19"/>
      <c r="W90" s="11" t="s">
        <v>24</v>
      </c>
      <c r="X90" s="1">
        <f>(S90*L84)+(T90*67)+(U90*L86)</f>
        <v>-0.1</v>
      </c>
      <c r="Y90" s="176"/>
      <c r="Z90" s="16" t="s">
        <v>97</v>
      </c>
      <c r="AA90" s="16" t="s">
        <v>44</v>
      </c>
      <c r="AB90" s="16">
        <v>1</v>
      </c>
      <c r="AC90" s="16">
        <f>AB90*AB89</f>
        <v>0.5</v>
      </c>
      <c r="AD90" s="4"/>
      <c r="AE90" s="11" t="s">
        <v>24</v>
      </c>
      <c r="AF90" s="28">
        <v>-1</v>
      </c>
      <c r="AG90" s="28">
        <v>0</v>
      </c>
      <c r="AH90" s="28">
        <v>0</v>
      </c>
      <c r="AI90" s="28">
        <v>1</v>
      </c>
      <c r="AJ90" s="28">
        <v>0</v>
      </c>
      <c r="AK90" s="4"/>
      <c r="AL90" s="11" t="s">
        <v>24</v>
      </c>
      <c r="AM90" s="1">
        <f>(AC86*AF90)+(AC87*AG90)+(AC88*AH90)+(AI90*AC90)+(AC91*AJ90)</f>
        <v>0.16666666666666669</v>
      </c>
      <c r="AN90" s="176"/>
      <c r="AO90" s="16" t="s">
        <v>60</v>
      </c>
      <c r="AP90" s="16" t="s">
        <v>44</v>
      </c>
      <c r="AQ90" s="16">
        <v>1</v>
      </c>
      <c r="AR90" s="16">
        <f>AQ90*AQ88</f>
        <v>0.33333333333333331</v>
      </c>
      <c r="AS90" s="4"/>
      <c r="AT90" s="11" t="s">
        <v>24</v>
      </c>
      <c r="AU90" s="1">
        <f>AR93</f>
        <v>0.5</v>
      </c>
      <c r="AV90" s="36"/>
      <c r="AW90" s="42" t="s">
        <v>20</v>
      </c>
      <c r="AX90" s="42">
        <f>X87+AM87+AU87</f>
        <v>0.43333333333333335</v>
      </c>
      <c r="AY90" s="50"/>
    </row>
    <row r="91" spans="1:51">
      <c r="A91" s="258"/>
      <c r="B91" s="183" t="s">
        <v>14</v>
      </c>
      <c r="C91" s="183"/>
      <c r="D91" s="4"/>
      <c r="E91" s="35" t="s">
        <v>38</v>
      </c>
      <c r="F91" s="35" t="s">
        <v>39</v>
      </c>
      <c r="G91" s="35" t="s">
        <v>40</v>
      </c>
      <c r="H91" s="10" t="s">
        <v>41</v>
      </c>
      <c r="I91" s="10" t="s">
        <v>42</v>
      </c>
      <c r="J91" s="4"/>
      <c r="M91" s="4"/>
      <c r="N91" s="94"/>
      <c r="O91" s="156" t="s">
        <v>112</v>
      </c>
      <c r="P91" s="157"/>
      <c r="Q91" s="4"/>
      <c r="R91" s="33"/>
      <c r="S91" s="25"/>
      <c r="T91" s="25"/>
      <c r="U91" s="25"/>
      <c r="V91" s="30"/>
      <c r="W91" s="29"/>
      <c r="X91" s="29"/>
      <c r="Y91" s="176"/>
      <c r="Z91" s="16" t="s">
        <v>98</v>
      </c>
      <c r="AA91" s="16" t="s">
        <v>44</v>
      </c>
      <c r="AB91" s="16">
        <v>1</v>
      </c>
      <c r="AC91" s="16">
        <f>AB91*AB89</f>
        <v>0.5</v>
      </c>
      <c r="AD91" s="4"/>
      <c r="AE91" s="29"/>
      <c r="AF91" s="25"/>
      <c r="AG91" s="25"/>
      <c r="AH91" s="25"/>
      <c r="AI91" s="25"/>
      <c r="AJ91" s="25"/>
      <c r="AK91" s="4"/>
      <c r="AL91" s="29"/>
      <c r="AM91" s="29"/>
      <c r="AN91" s="176"/>
      <c r="AO91" s="15" t="s">
        <v>31</v>
      </c>
      <c r="AP91" s="15">
        <v>1</v>
      </c>
      <c r="AQ91" s="15">
        <f>1/(1+AP91)</f>
        <v>0.5</v>
      </c>
      <c r="AR91" s="15"/>
      <c r="AS91" s="4"/>
      <c r="AT91" s="29"/>
      <c r="AU91" s="29"/>
      <c r="AV91" s="46"/>
      <c r="AW91" s="42" t="s">
        <v>21</v>
      </c>
      <c r="AX91" s="42">
        <f>X88+AM88+AU88</f>
        <v>0.23333333333333328</v>
      </c>
      <c r="AY91" s="50"/>
    </row>
    <row r="92" spans="1:51" ht="30">
      <c r="A92" s="258"/>
      <c r="B92" s="108" t="s">
        <v>7</v>
      </c>
      <c r="C92" s="76">
        <f>SUM(L84*C87,L85*D87,L86*E87)</f>
        <v>3</v>
      </c>
      <c r="D92" s="4"/>
      <c r="E92" s="35">
        <v>1</v>
      </c>
      <c r="F92" s="35">
        <v>3</v>
      </c>
      <c r="G92" s="35">
        <v>5</v>
      </c>
      <c r="H92" s="35">
        <v>7</v>
      </c>
      <c r="I92" s="35">
        <v>9</v>
      </c>
      <c r="J92" s="4"/>
      <c r="M92" s="4"/>
      <c r="N92" s="94"/>
      <c r="O92" s="57" t="s">
        <v>99</v>
      </c>
      <c r="P92" s="56" t="s">
        <v>102</v>
      </c>
      <c r="Q92" s="4"/>
      <c r="R92" s="33"/>
      <c r="S92" s="25"/>
      <c r="T92" s="25"/>
      <c r="U92" s="25"/>
      <c r="V92" s="30"/>
      <c r="W92" s="29"/>
      <c r="X92" s="29"/>
      <c r="Y92" s="176"/>
      <c r="Z92" s="30"/>
      <c r="AA92" s="30"/>
      <c r="AB92" s="30"/>
      <c r="AC92" s="30"/>
      <c r="AD92" s="4"/>
      <c r="AE92" s="29"/>
      <c r="AF92" s="25"/>
      <c r="AG92" s="25"/>
      <c r="AH92" s="25"/>
      <c r="AI92" s="25"/>
      <c r="AJ92" s="25"/>
      <c r="AK92" s="4"/>
      <c r="AL92" s="156" t="s">
        <v>115</v>
      </c>
      <c r="AM92" s="157"/>
      <c r="AN92" s="176"/>
      <c r="AO92" s="16" t="s">
        <v>61</v>
      </c>
      <c r="AP92" s="16" t="s">
        <v>44</v>
      </c>
      <c r="AQ92" s="16">
        <v>1</v>
      </c>
      <c r="AR92" s="16">
        <f>AQ92*AQ91</f>
        <v>0.5</v>
      </c>
      <c r="AS92" s="4"/>
      <c r="AT92" s="29"/>
      <c r="AU92" s="29"/>
      <c r="AV92" s="46"/>
      <c r="AW92" s="41" t="s">
        <v>22</v>
      </c>
      <c r="AX92" s="41">
        <v>0</v>
      </c>
      <c r="AY92" s="50"/>
    </row>
    <row r="93" spans="1:51" ht="30">
      <c r="A93" s="258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26"/>
      <c r="N93" s="94"/>
      <c r="O93" s="57" t="s">
        <v>100</v>
      </c>
      <c r="P93" s="56" t="s">
        <v>103</v>
      </c>
      <c r="Q93" s="4"/>
      <c r="R93" s="4"/>
      <c r="S93" s="18"/>
      <c r="T93" s="18"/>
      <c r="U93" s="18"/>
      <c r="V93" s="19"/>
      <c r="W93" s="4"/>
      <c r="X93" s="4"/>
      <c r="Y93" s="176"/>
      <c r="Z93" s="30"/>
      <c r="AA93" s="30"/>
      <c r="AB93" s="30"/>
      <c r="AC93" s="30"/>
      <c r="AD93" s="4"/>
      <c r="AE93" s="29"/>
      <c r="AF93" s="25"/>
      <c r="AG93" s="25"/>
      <c r="AH93" s="25"/>
      <c r="AI93" s="25"/>
      <c r="AJ93" s="25"/>
      <c r="AK93" s="4"/>
      <c r="AL93" s="58" t="s">
        <v>34</v>
      </c>
      <c r="AM93" s="56" t="s">
        <v>87</v>
      </c>
      <c r="AN93" s="176"/>
      <c r="AO93" s="16" t="s">
        <v>62</v>
      </c>
      <c r="AP93" s="16" t="s">
        <v>44</v>
      </c>
      <c r="AQ93" s="16">
        <v>1</v>
      </c>
      <c r="AR93" s="16">
        <f>AQ93*AQ91</f>
        <v>0.5</v>
      </c>
      <c r="AS93" s="4"/>
      <c r="AT93" s="29"/>
      <c r="AU93" s="29"/>
      <c r="AV93" s="46"/>
      <c r="AW93" s="42" t="s">
        <v>23</v>
      </c>
      <c r="AX93" s="42">
        <f>X89+AM89+AU89</f>
        <v>0.83333333333333348</v>
      </c>
      <c r="AY93" s="50"/>
    </row>
    <row r="94" spans="1:51" ht="30">
      <c r="A94" s="258"/>
      <c r="B94" s="185" t="s">
        <v>11</v>
      </c>
      <c r="C94" s="186"/>
      <c r="D94" s="6" t="s">
        <v>12</v>
      </c>
      <c r="E94" s="6">
        <v>1</v>
      </c>
      <c r="F94" s="6">
        <v>2</v>
      </c>
      <c r="G94" s="6">
        <v>3</v>
      </c>
      <c r="H94" s="6">
        <v>4</v>
      </c>
      <c r="I94" s="6">
        <v>5</v>
      </c>
      <c r="J94" s="6">
        <v>6</v>
      </c>
      <c r="K94" s="6">
        <v>7</v>
      </c>
      <c r="L94" s="6">
        <v>9</v>
      </c>
      <c r="M94" s="6">
        <v>10</v>
      </c>
      <c r="N94" s="94"/>
      <c r="O94" s="57" t="s">
        <v>101</v>
      </c>
      <c r="P94" s="56" t="s">
        <v>104</v>
      </c>
      <c r="Q94" s="4"/>
      <c r="R94" s="4"/>
      <c r="S94" s="18"/>
      <c r="T94" s="18"/>
      <c r="U94" s="18"/>
      <c r="V94" s="4"/>
      <c r="W94" s="4"/>
      <c r="X94" s="4"/>
      <c r="Y94" s="176"/>
      <c r="AB94" s="30"/>
      <c r="AC94" s="30"/>
      <c r="AD94" s="4"/>
      <c r="AE94" s="29"/>
      <c r="AF94" s="25"/>
      <c r="AG94" s="25"/>
      <c r="AH94" s="25"/>
      <c r="AI94" s="25"/>
      <c r="AJ94" s="25"/>
      <c r="AK94" s="4"/>
      <c r="AL94" s="109" t="s">
        <v>35</v>
      </c>
      <c r="AM94" s="84" t="s">
        <v>88</v>
      </c>
      <c r="AN94" s="176"/>
      <c r="AO94" s="19"/>
      <c r="AP94" s="19"/>
      <c r="AQ94" s="19"/>
      <c r="AR94" s="19"/>
      <c r="AS94" s="4"/>
      <c r="AT94" s="29"/>
      <c r="AU94" s="29"/>
      <c r="AV94" s="46"/>
      <c r="AW94" s="42" t="s">
        <v>24</v>
      </c>
      <c r="AX94" s="42">
        <f>X90+AM90+AU90</f>
        <v>0.56666666666666665</v>
      </c>
      <c r="AY94" s="50"/>
    </row>
    <row r="95" spans="1:51">
      <c r="A95" s="258"/>
      <c r="B95" s="187"/>
      <c r="C95" s="188"/>
      <c r="D95" s="6" t="s">
        <v>13</v>
      </c>
      <c r="E95" s="35">
        <v>0</v>
      </c>
      <c r="F95" s="35">
        <v>0</v>
      </c>
      <c r="G95" s="35">
        <v>0.57999999999999996</v>
      </c>
      <c r="H95" s="35">
        <v>0.9</v>
      </c>
      <c r="I95" s="35">
        <v>1.1200000000000001</v>
      </c>
      <c r="J95" s="35">
        <v>1.24</v>
      </c>
      <c r="K95" s="35">
        <v>1.32</v>
      </c>
      <c r="L95" s="35">
        <v>1.46</v>
      </c>
      <c r="M95" s="35">
        <v>1.49</v>
      </c>
      <c r="N95" s="94"/>
      <c r="Q95" s="4"/>
      <c r="R95" s="4"/>
      <c r="S95" s="18"/>
      <c r="T95" s="18"/>
      <c r="U95" s="18"/>
      <c r="V95" s="4"/>
      <c r="W95" s="4"/>
      <c r="X95" s="4"/>
      <c r="Y95" s="176"/>
      <c r="AB95" s="30"/>
      <c r="AC95" s="30"/>
      <c r="AD95" s="4"/>
      <c r="AE95" s="29"/>
      <c r="AF95" s="25"/>
      <c r="AG95" s="25"/>
      <c r="AH95" s="25"/>
      <c r="AI95" s="25"/>
      <c r="AJ95" s="25"/>
      <c r="AK95" s="4"/>
      <c r="AL95" s="109" t="s">
        <v>36</v>
      </c>
      <c r="AM95" s="84" t="s">
        <v>89</v>
      </c>
      <c r="AN95" s="176"/>
      <c r="AO95" s="30"/>
      <c r="AP95" s="30"/>
      <c r="AQ95" s="30"/>
      <c r="AR95" s="30"/>
      <c r="AS95" s="4"/>
      <c r="AT95" s="29"/>
      <c r="AU95" s="29"/>
      <c r="AV95" s="46"/>
      <c r="AW95" s="41" t="s">
        <v>25</v>
      </c>
      <c r="AX95" s="41">
        <v>0</v>
      </c>
      <c r="AY95" s="50"/>
    </row>
    <row r="96" spans="1:51">
      <c r="A96" s="258"/>
      <c r="B96" s="189" t="s">
        <v>9</v>
      </c>
      <c r="C96" s="190"/>
      <c r="D96" s="7">
        <v>0.57999999999999996</v>
      </c>
      <c r="E96" s="191"/>
      <c r="F96" s="192"/>
      <c r="G96" s="192"/>
      <c r="H96" s="192"/>
      <c r="I96" s="192"/>
      <c r="J96" s="192"/>
      <c r="K96" s="48"/>
      <c r="L96" s="48"/>
      <c r="M96" s="48"/>
      <c r="N96" s="94"/>
      <c r="Q96" s="4"/>
      <c r="R96" s="4"/>
      <c r="S96" s="18"/>
      <c r="T96" s="18"/>
      <c r="U96" s="18"/>
      <c r="V96" s="4"/>
      <c r="W96" s="4"/>
      <c r="X96" s="4"/>
      <c r="Y96" s="176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109" t="s">
        <v>37</v>
      </c>
      <c r="AM96" s="84" t="s">
        <v>90</v>
      </c>
      <c r="AN96" s="176"/>
      <c r="AO96" s="156" t="s">
        <v>113</v>
      </c>
      <c r="AP96" s="157"/>
      <c r="AQ96" s="4"/>
      <c r="AR96" s="4"/>
      <c r="AS96" s="4"/>
      <c r="AT96" s="4"/>
      <c r="AU96" s="4"/>
      <c r="AV96" s="46"/>
      <c r="AW96" s="4"/>
      <c r="AX96" s="4"/>
      <c r="AY96" s="50"/>
    </row>
    <row r="97" spans="1:51" ht="30">
      <c r="A97" s="258"/>
      <c r="B97" s="52"/>
      <c r="C97" s="52"/>
      <c r="D97" s="52"/>
      <c r="E97" s="52"/>
      <c r="H97" s="52"/>
      <c r="I97" s="52"/>
      <c r="J97" s="52"/>
      <c r="K97" s="52"/>
      <c r="L97" s="52"/>
      <c r="M97" s="47"/>
      <c r="N97" s="94"/>
      <c r="Q97" s="4"/>
      <c r="R97" s="4"/>
      <c r="S97" s="18"/>
      <c r="T97" s="18"/>
      <c r="U97" s="18"/>
      <c r="V97" s="4"/>
      <c r="W97" s="4"/>
      <c r="X97" s="4"/>
      <c r="Y97" s="176"/>
      <c r="Z97" s="4"/>
      <c r="AC97" s="4"/>
      <c r="AD97" s="4"/>
      <c r="AE97" s="4"/>
      <c r="AF97" s="4"/>
      <c r="AG97" s="4"/>
      <c r="AH97" s="4"/>
      <c r="AI97" s="4"/>
      <c r="AJ97" s="4"/>
      <c r="AK97" s="4"/>
      <c r="AL97" s="58" t="s">
        <v>96</v>
      </c>
      <c r="AM97" s="56" t="s">
        <v>91</v>
      </c>
      <c r="AN97" s="176"/>
      <c r="AO97" s="44" t="s">
        <v>29</v>
      </c>
      <c r="AP97" s="44" t="s">
        <v>76</v>
      </c>
      <c r="AQ97" s="4"/>
      <c r="AR97" s="4"/>
      <c r="AS97" s="4"/>
      <c r="AT97" s="4"/>
      <c r="AU97" s="4"/>
      <c r="AV97" s="46"/>
      <c r="AW97" s="4"/>
      <c r="AX97" s="4"/>
      <c r="AY97" s="50"/>
    </row>
    <row r="98" spans="1:51" ht="30">
      <c r="A98" s="258"/>
      <c r="B98" s="161" t="s">
        <v>15</v>
      </c>
      <c r="C98" s="161"/>
      <c r="D98" s="161"/>
      <c r="E98" s="4"/>
      <c r="H98" s="4"/>
      <c r="I98" s="4"/>
      <c r="J98" s="4"/>
      <c r="K98" s="4"/>
      <c r="L98" s="4"/>
      <c r="M98" s="4"/>
      <c r="N98" s="94"/>
      <c r="Q98" s="4"/>
      <c r="R98" s="4"/>
      <c r="S98" s="18"/>
      <c r="T98" s="18"/>
      <c r="U98" s="18"/>
      <c r="V98" s="4"/>
      <c r="W98" s="4"/>
      <c r="X98" s="4"/>
      <c r="Y98" s="176"/>
      <c r="Z98" s="227" t="s">
        <v>182</v>
      </c>
      <c r="AA98" s="228"/>
      <c r="AC98" s="4"/>
      <c r="AD98" s="4"/>
      <c r="AE98" s="4"/>
      <c r="AF98" s="4"/>
      <c r="AG98" s="4"/>
      <c r="AH98" s="4"/>
      <c r="AI98" s="4"/>
      <c r="AJ98" s="4"/>
      <c r="AK98" s="4"/>
      <c r="AL98" s="109" t="s">
        <v>97</v>
      </c>
      <c r="AM98" s="84" t="s">
        <v>92</v>
      </c>
      <c r="AN98" s="176"/>
      <c r="AO98" s="44" t="s">
        <v>30</v>
      </c>
      <c r="AP98" s="44" t="s">
        <v>79</v>
      </c>
      <c r="AQ98" s="4"/>
      <c r="AR98" s="4"/>
      <c r="AS98" s="4"/>
      <c r="AT98" s="4"/>
      <c r="AU98" s="4"/>
      <c r="AV98" s="46"/>
      <c r="AW98" s="4"/>
      <c r="AX98" s="4"/>
      <c r="AY98" s="50"/>
    </row>
    <row r="99" spans="1:51" ht="30">
      <c r="A99" s="258"/>
      <c r="B99" s="5" t="s">
        <v>10</v>
      </c>
      <c r="C99" s="8">
        <f>(C92-3)/3</f>
        <v>0</v>
      </c>
      <c r="D99" s="77">
        <f>C99*100</f>
        <v>0</v>
      </c>
      <c r="E99" s="4"/>
      <c r="H99" s="4"/>
      <c r="I99" s="4"/>
      <c r="J99" s="4"/>
      <c r="K99" s="4"/>
      <c r="L99" s="4"/>
      <c r="M99" s="4"/>
      <c r="N99" s="94"/>
      <c r="Q99" s="4"/>
      <c r="R99" s="4"/>
      <c r="S99" s="18"/>
      <c r="T99" s="18"/>
      <c r="U99" s="18"/>
      <c r="V99" s="4"/>
      <c r="W99" s="4"/>
      <c r="X99" s="4"/>
      <c r="Y99" s="176"/>
      <c r="Z99" s="225" t="s">
        <v>224</v>
      </c>
      <c r="AA99" s="226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109" t="s">
        <v>98</v>
      </c>
      <c r="AM99" s="84" t="s">
        <v>93</v>
      </c>
      <c r="AN99" s="176"/>
      <c r="AO99" s="44" t="s">
        <v>31</v>
      </c>
      <c r="AP99" s="44" t="s">
        <v>82</v>
      </c>
      <c r="AQ99" s="4"/>
      <c r="AR99" s="4"/>
      <c r="AS99" s="4"/>
      <c r="AT99" s="4"/>
      <c r="AU99" s="4"/>
      <c r="AV99" s="46"/>
      <c r="AW99" s="4"/>
      <c r="AX99" s="4"/>
      <c r="AY99" s="50"/>
    </row>
    <row r="100" spans="1:51">
      <c r="A100" s="259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06"/>
      <c r="N100" s="49"/>
      <c r="O100" s="106"/>
      <c r="P100" s="106"/>
      <c r="Q100" s="106"/>
      <c r="R100" s="106"/>
      <c r="S100" s="79"/>
      <c r="T100" s="79"/>
      <c r="U100" s="79"/>
      <c r="V100" s="106"/>
      <c r="W100" s="106"/>
      <c r="X100" s="106"/>
      <c r="Y100" s="177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51"/>
    </row>
    <row r="102" spans="1:51" ht="20">
      <c r="A102" s="257"/>
      <c r="B102" s="168" t="s">
        <v>170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9"/>
    </row>
    <row r="103" spans="1:51" ht="20">
      <c r="A103" s="258"/>
      <c r="B103" s="35" t="s">
        <v>0</v>
      </c>
      <c r="C103" s="35" t="s">
        <v>1</v>
      </c>
      <c r="D103" s="35" t="s">
        <v>2</v>
      </c>
      <c r="E103" s="35" t="s">
        <v>3</v>
      </c>
      <c r="F103" s="170" t="s">
        <v>8</v>
      </c>
      <c r="G103" s="35" t="s">
        <v>0</v>
      </c>
      <c r="H103" s="35" t="s">
        <v>1</v>
      </c>
      <c r="I103" s="35" t="s">
        <v>2</v>
      </c>
      <c r="J103" s="35" t="s">
        <v>3</v>
      </c>
      <c r="K103" s="35" t="s">
        <v>4</v>
      </c>
      <c r="L103" s="10" t="s">
        <v>5</v>
      </c>
      <c r="M103" s="23"/>
      <c r="N103" s="94"/>
      <c r="O103" s="156" t="s">
        <v>114</v>
      </c>
      <c r="P103" s="157"/>
      <c r="Q103" s="3"/>
      <c r="R103" s="171" t="s">
        <v>46</v>
      </c>
      <c r="S103" s="172"/>
      <c r="T103" s="172"/>
      <c r="U103" s="173"/>
      <c r="V103" s="3"/>
      <c r="W103" s="174" t="s">
        <v>52</v>
      </c>
      <c r="X103" s="175"/>
      <c r="Y103" s="176"/>
      <c r="Z103" s="178" t="s">
        <v>48</v>
      </c>
      <c r="AA103" s="179"/>
      <c r="AB103" s="179"/>
      <c r="AC103" s="180"/>
      <c r="AD103" s="3"/>
      <c r="AE103" s="178" t="s">
        <v>54</v>
      </c>
      <c r="AF103" s="179"/>
      <c r="AG103" s="179"/>
      <c r="AH103" s="179"/>
      <c r="AI103" s="179"/>
      <c r="AJ103" s="180"/>
      <c r="AK103" s="3"/>
      <c r="AL103" s="174" t="s">
        <v>55</v>
      </c>
      <c r="AM103" s="175"/>
      <c r="AN103" s="176"/>
      <c r="AO103" s="178" t="s">
        <v>49</v>
      </c>
      <c r="AP103" s="179"/>
      <c r="AQ103" s="179"/>
      <c r="AR103" s="180"/>
      <c r="AS103" s="4"/>
      <c r="AT103" s="174" t="s">
        <v>51</v>
      </c>
      <c r="AU103" s="175"/>
      <c r="AV103" s="36"/>
      <c r="AW103" s="174" t="s">
        <v>27</v>
      </c>
      <c r="AX103" s="175"/>
      <c r="AY103" s="50"/>
    </row>
    <row r="104" spans="1:51" ht="30">
      <c r="A104" s="258"/>
      <c r="B104" s="35" t="s">
        <v>1</v>
      </c>
      <c r="C104" s="2">
        <v>1</v>
      </c>
      <c r="D104" s="37">
        <v>3</v>
      </c>
      <c r="E104" s="37">
        <v>3</v>
      </c>
      <c r="F104" s="170"/>
      <c r="G104" s="35" t="s">
        <v>1</v>
      </c>
      <c r="H104" s="38">
        <f>C104/C107</f>
        <v>0.60000000000000009</v>
      </c>
      <c r="I104" s="37">
        <f>D104/D107</f>
        <v>0.6</v>
      </c>
      <c r="J104" s="37">
        <f>E104/E107</f>
        <v>0.6</v>
      </c>
      <c r="K104" s="37">
        <f>SUM(H104:J104)</f>
        <v>1.8000000000000003</v>
      </c>
      <c r="L104" s="2">
        <f>K104/C109</f>
        <v>0.60000000000000009</v>
      </c>
      <c r="M104" s="24"/>
      <c r="N104" s="94"/>
      <c r="O104" s="58" t="s">
        <v>17</v>
      </c>
      <c r="P104" s="56" t="s">
        <v>78</v>
      </c>
      <c r="Q104" s="18"/>
      <c r="R104" s="17" t="s">
        <v>26</v>
      </c>
      <c r="S104" s="35" t="s">
        <v>1</v>
      </c>
      <c r="T104" s="35" t="s">
        <v>2</v>
      </c>
      <c r="U104" s="35" t="s">
        <v>3</v>
      </c>
      <c r="V104" s="13"/>
      <c r="W104" s="32" t="s">
        <v>26</v>
      </c>
      <c r="X104" s="107" t="s">
        <v>53</v>
      </c>
      <c r="Y104" s="176"/>
      <c r="Z104" s="35" t="s">
        <v>32</v>
      </c>
      <c r="AA104" s="108" t="s">
        <v>47</v>
      </c>
      <c r="AB104" s="178" t="s">
        <v>43</v>
      </c>
      <c r="AC104" s="180"/>
      <c r="AD104" s="4"/>
      <c r="AE104" s="10" t="s">
        <v>26</v>
      </c>
      <c r="AF104" s="35" t="s">
        <v>35</v>
      </c>
      <c r="AG104" s="35" t="s">
        <v>36</v>
      </c>
      <c r="AH104" s="35" t="s">
        <v>37</v>
      </c>
      <c r="AI104" s="35" t="s">
        <v>97</v>
      </c>
      <c r="AJ104" s="35" t="s">
        <v>98</v>
      </c>
      <c r="AK104" s="4"/>
      <c r="AL104" s="10" t="s">
        <v>26</v>
      </c>
      <c r="AM104" s="107" t="s">
        <v>53</v>
      </c>
      <c r="AN104" s="176"/>
      <c r="AO104" s="10" t="s">
        <v>28</v>
      </c>
      <c r="AP104" s="10" t="s">
        <v>47</v>
      </c>
      <c r="AQ104" s="181" t="s">
        <v>43</v>
      </c>
      <c r="AR104" s="182"/>
      <c r="AS104" s="4"/>
      <c r="AT104" s="35" t="s">
        <v>26</v>
      </c>
      <c r="AU104" s="107" t="s">
        <v>53</v>
      </c>
      <c r="AV104" s="36"/>
      <c r="AW104" s="108" t="s">
        <v>26</v>
      </c>
      <c r="AX104" s="108" t="s">
        <v>50</v>
      </c>
      <c r="AY104" s="50"/>
    </row>
    <row r="105" spans="1:51">
      <c r="A105" s="258"/>
      <c r="B105" s="35" t="s">
        <v>2</v>
      </c>
      <c r="C105" s="37">
        <f>1/D104</f>
        <v>0.33333333333333331</v>
      </c>
      <c r="D105" s="2">
        <v>1</v>
      </c>
      <c r="E105" s="37">
        <v>1</v>
      </c>
      <c r="F105" s="170"/>
      <c r="G105" s="35" t="s">
        <v>2</v>
      </c>
      <c r="H105" s="37">
        <f>C105/C107</f>
        <v>0.2</v>
      </c>
      <c r="I105" s="38">
        <f>D105/D107</f>
        <v>0.2</v>
      </c>
      <c r="J105" s="37">
        <f>E105/E107</f>
        <v>0.2</v>
      </c>
      <c r="K105" s="37">
        <f>SUM(H105:J105)</f>
        <v>0.60000000000000009</v>
      </c>
      <c r="L105" s="2">
        <f>K105/C109</f>
        <v>0.20000000000000004</v>
      </c>
      <c r="M105" s="24"/>
      <c r="N105" s="94"/>
      <c r="O105" s="58" t="s">
        <v>18</v>
      </c>
      <c r="P105" s="56" t="s">
        <v>77</v>
      </c>
      <c r="Q105" s="18"/>
      <c r="R105" s="11" t="s">
        <v>17</v>
      </c>
      <c r="S105" s="9">
        <v>1</v>
      </c>
      <c r="T105" s="9">
        <v>-0.5</v>
      </c>
      <c r="U105" s="9">
        <v>0</v>
      </c>
      <c r="V105" s="3"/>
      <c r="W105" s="11" t="s">
        <v>17</v>
      </c>
      <c r="X105" s="1">
        <f>(S105*L104)+(T105*L105)+(U105*L106)</f>
        <v>0.50000000000000011</v>
      </c>
      <c r="Y105" s="176"/>
      <c r="Z105" s="15" t="s">
        <v>34</v>
      </c>
      <c r="AA105" s="15">
        <v>2</v>
      </c>
      <c r="AB105" s="15">
        <f>1/(1+AA105)</f>
        <v>0.33333333333333331</v>
      </c>
      <c r="AC105" s="15"/>
      <c r="AD105" s="4"/>
      <c r="AE105" s="11" t="s">
        <v>17</v>
      </c>
      <c r="AF105" s="28">
        <v>1</v>
      </c>
      <c r="AG105" s="28">
        <v>0</v>
      </c>
      <c r="AH105" s="28">
        <v>0</v>
      </c>
      <c r="AI105" s="28">
        <v>-1</v>
      </c>
      <c r="AJ105" s="28">
        <v>0</v>
      </c>
      <c r="AK105" s="4"/>
      <c r="AL105" s="11" t="s">
        <v>17</v>
      </c>
      <c r="AM105" s="1">
        <f>(AF105*AC106)+(AG105*AC107)+(AC108*AH105)+(AI105*AC110)+(AC111*AJ105)</f>
        <v>-0.16666666666666669</v>
      </c>
      <c r="AN105" s="176"/>
      <c r="AO105" s="15" t="s">
        <v>29</v>
      </c>
      <c r="AP105" s="15">
        <v>3</v>
      </c>
      <c r="AQ105" s="15">
        <f>1/(1+AP105)</f>
        <v>0.25</v>
      </c>
      <c r="AR105" s="15"/>
      <c r="AS105" s="4"/>
      <c r="AT105" s="11" t="s">
        <v>17</v>
      </c>
      <c r="AU105" s="1">
        <f>AR106</f>
        <v>0.25</v>
      </c>
      <c r="AV105" s="36"/>
      <c r="AW105" s="40" t="s">
        <v>63</v>
      </c>
      <c r="AX105" s="40">
        <v>0</v>
      </c>
      <c r="AY105" s="50"/>
    </row>
    <row r="106" spans="1:51" ht="30">
      <c r="A106" s="258"/>
      <c r="B106" s="35" t="s">
        <v>3</v>
      </c>
      <c r="C106" s="37">
        <f>1/E104</f>
        <v>0.33333333333333331</v>
      </c>
      <c r="D106" s="37">
        <f>1/E105</f>
        <v>1</v>
      </c>
      <c r="E106" s="2">
        <v>1</v>
      </c>
      <c r="F106" s="170"/>
      <c r="G106" s="35" t="s">
        <v>3</v>
      </c>
      <c r="H106" s="37">
        <f>C106/C107</f>
        <v>0.2</v>
      </c>
      <c r="I106" s="37">
        <f>D106/D107</f>
        <v>0.2</v>
      </c>
      <c r="J106" s="38">
        <f>E106/E107</f>
        <v>0.2</v>
      </c>
      <c r="K106" s="37">
        <f>SUM(H106:J106)</f>
        <v>0.60000000000000009</v>
      </c>
      <c r="L106" s="2">
        <f>K106/C109</f>
        <v>0.20000000000000004</v>
      </c>
      <c r="M106" s="24"/>
      <c r="N106" s="94"/>
      <c r="O106" s="58" t="s">
        <v>20</v>
      </c>
      <c r="P106" s="56" t="s">
        <v>80</v>
      </c>
      <c r="Q106" s="18"/>
      <c r="R106" s="11" t="s">
        <v>18</v>
      </c>
      <c r="S106" s="9">
        <v>-0.5</v>
      </c>
      <c r="T106" s="9">
        <v>1</v>
      </c>
      <c r="U106" s="9">
        <v>0</v>
      </c>
      <c r="V106" s="19"/>
      <c r="W106" s="11" t="s">
        <v>18</v>
      </c>
      <c r="X106" s="1">
        <f>(S106*L104)+(T106*L105)+(U106*L106)</f>
        <v>-0.1</v>
      </c>
      <c r="Y106" s="176"/>
      <c r="Z106" s="16" t="s">
        <v>35</v>
      </c>
      <c r="AA106" s="16" t="s">
        <v>44</v>
      </c>
      <c r="AB106" s="16">
        <v>1</v>
      </c>
      <c r="AC106" s="16">
        <f>AB106*AB105</f>
        <v>0.33333333333333331</v>
      </c>
      <c r="AD106" s="4"/>
      <c r="AE106" s="11" t="s">
        <v>18</v>
      </c>
      <c r="AF106" s="28">
        <v>-1</v>
      </c>
      <c r="AG106" s="28">
        <v>0</v>
      </c>
      <c r="AH106" s="28">
        <v>0</v>
      </c>
      <c r="AI106" s="28">
        <v>1</v>
      </c>
      <c r="AJ106" s="28">
        <v>0</v>
      </c>
      <c r="AK106" s="4"/>
      <c r="AL106" s="11" t="s">
        <v>18</v>
      </c>
      <c r="AM106" s="1">
        <f>(AF106*AC106)+(AG106*AC107)+(AC108*AH106)+(AI106*AC110)+(AC111*AJ106)</f>
        <v>0.16666666666666669</v>
      </c>
      <c r="AN106" s="176"/>
      <c r="AO106" s="16" t="s">
        <v>45</v>
      </c>
      <c r="AP106" s="16" t="s">
        <v>44</v>
      </c>
      <c r="AQ106" s="16">
        <v>1</v>
      </c>
      <c r="AR106" s="16">
        <f>AQ106*AQ105</f>
        <v>0.25</v>
      </c>
      <c r="AS106" s="4"/>
      <c r="AT106" s="11" t="s">
        <v>18</v>
      </c>
      <c r="AU106" s="1">
        <f>AR107</f>
        <v>0.25</v>
      </c>
      <c r="AV106" s="36"/>
      <c r="AW106" s="40" t="s">
        <v>16</v>
      </c>
      <c r="AX106" s="41">
        <v>0</v>
      </c>
      <c r="AY106" s="50"/>
    </row>
    <row r="107" spans="1:51">
      <c r="A107" s="258"/>
      <c r="B107" s="107" t="s">
        <v>4</v>
      </c>
      <c r="C107" s="39">
        <f>SUM(C104:C106)</f>
        <v>1.6666666666666665</v>
      </c>
      <c r="D107" s="39">
        <f>SUM(D104:D106)</f>
        <v>5</v>
      </c>
      <c r="E107" s="39">
        <f>SUM(E104:E106)</f>
        <v>5</v>
      </c>
      <c r="F107" s="170"/>
      <c r="G107" s="107" t="s">
        <v>4</v>
      </c>
      <c r="H107" s="39">
        <f>SUM(H104:H106)</f>
        <v>1</v>
      </c>
      <c r="I107" s="39">
        <f>SUM(I104:I106)</f>
        <v>1</v>
      </c>
      <c r="J107" s="39">
        <f>SUM(J104:J106)</f>
        <v>1</v>
      </c>
      <c r="K107" s="39">
        <f>SUM(K104:K106)</f>
        <v>3.0000000000000004</v>
      </c>
      <c r="L107" s="39">
        <f>SUM(L104:L106)</f>
        <v>1.0000000000000002</v>
      </c>
      <c r="M107" s="25"/>
      <c r="N107" s="94"/>
      <c r="O107" s="58" t="s">
        <v>21</v>
      </c>
      <c r="P107" s="56" t="s">
        <v>81</v>
      </c>
      <c r="Q107" s="18"/>
      <c r="R107" s="11" t="s">
        <v>20</v>
      </c>
      <c r="S107" s="9">
        <v>0</v>
      </c>
      <c r="T107" s="9">
        <v>0.5</v>
      </c>
      <c r="U107" s="9">
        <v>0</v>
      </c>
      <c r="V107" s="19"/>
      <c r="W107" s="11" t="s">
        <v>20</v>
      </c>
      <c r="X107" s="1">
        <f>(S107*L104)+(T107*L105)+(U107*L106)</f>
        <v>0.10000000000000002</v>
      </c>
      <c r="Y107" s="176"/>
      <c r="Z107" s="16" t="s">
        <v>36</v>
      </c>
      <c r="AA107" s="16" t="s">
        <v>44</v>
      </c>
      <c r="AB107" s="16">
        <v>1</v>
      </c>
      <c r="AC107" s="16">
        <f>AB107*AB105</f>
        <v>0.33333333333333331</v>
      </c>
      <c r="AD107" s="4"/>
      <c r="AE107" s="11" t="s">
        <v>20</v>
      </c>
      <c r="AF107" s="28">
        <v>0</v>
      </c>
      <c r="AG107" s="28">
        <v>0</v>
      </c>
      <c r="AH107" s="28">
        <v>0</v>
      </c>
      <c r="AI107" s="28">
        <v>0</v>
      </c>
      <c r="AJ107" s="28">
        <v>0</v>
      </c>
      <c r="AK107" s="4"/>
      <c r="AL107" s="11" t="s">
        <v>20</v>
      </c>
      <c r="AM107" s="1">
        <f>(AF107*AC106)+(AG107*AC107)+(AH107*AC108)+(AI107*AC110)+(AJ107*AC111)</f>
        <v>0</v>
      </c>
      <c r="AN107" s="176"/>
      <c r="AO107" s="16" t="s">
        <v>58</v>
      </c>
      <c r="AP107" s="16" t="s">
        <v>44</v>
      </c>
      <c r="AQ107" s="16">
        <v>1</v>
      </c>
      <c r="AR107" s="16">
        <f>AQ107*AQ105</f>
        <v>0.25</v>
      </c>
      <c r="AS107" s="4"/>
      <c r="AT107" s="11" t="s">
        <v>20</v>
      </c>
      <c r="AU107" s="1">
        <f>AR109</f>
        <v>0.5</v>
      </c>
      <c r="AV107" s="36"/>
      <c r="AW107" s="42" t="s">
        <v>17</v>
      </c>
      <c r="AX107" s="42">
        <f>X105+AM105+AU105</f>
        <v>0.58333333333333348</v>
      </c>
      <c r="AY107" s="50"/>
    </row>
    <row r="108" spans="1:51" ht="45">
      <c r="A108" s="258"/>
      <c r="B108" s="54"/>
      <c r="C108" s="54"/>
      <c r="D108" s="54"/>
      <c r="E108" s="54"/>
      <c r="F108" s="54"/>
      <c r="G108" s="54"/>
      <c r="H108" s="54"/>
      <c r="I108" s="54"/>
      <c r="J108" s="54"/>
      <c r="M108" s="47"/>
      <c r="N108" s="94"/>
      <c r="O108" s="58" t="s">
        <v>23</v>
      </c>
      <c r="P108" s="56" t="s">
        <v>83</v>
      </c>
      <c r="Q108" s="4"/>
      <c r="R108" s="11" t="s">
        <v>21</v>
      </c>
      <c r="S108" s="9">
        <v>0</v>
      </c>
      <c r="T108" s="9">
        <v>-0.5</v>
      </c>
      <c r="U108" s="9">
        <v>0</v>
      </c>
      <c r="V108" s="19"/>
      <c r="W108" s="11" t="s">
        <v>21</v>
      </c>
      <c r="X108" s="1">
        <f>(S108*L104)+(T108*L105)+(U108*L106)</f>
        <v>-0.10000000000000002</v>
      </c>
      <c r="Y108" s="176"/>
      <c r="Z108" s="16" t="s">
        <v>37</v>
      </c>
      <c r="AA108" s="16" t="s">
        <v>44</v>
      </c>
      <c r="AB108" s="16">
        <v>1</v>
      </c>
      <c r="AC108" s="16">
        <f>AB108*AB105</f>
        <v>0.33333333333333331</v>
      </c>
      <c r="AD108" s="4"/>
      <c r="AE108" s="11" t="s">
        <v>21</v>
      </c>
      <c r="AF108" s="28">
        <v>0</v>
      </c>
      <c r="AG108" s="28">
        <v>0</v>
      </c>
      <c r="AH108" s="28">
        <v>0</v>
      </c>
      <c r="AI108" s="28">
        <v>0</v>
      </c>
      <c r="AJ108" s="28">
        <v>0</v>
      </c>
      <c r="AK108" s="4"/>
      <c r="AL108" s="11" t="s">
        <v>21</v>
      </c>
      <c r="AM108" s="1">
        <f>(AF108*AC106)+(AG108*AC107)+(AH108*AC108)+(AI108*AC110)+(AJ108*AC111)</f>
        <v>0</v>
      </c>
      <c r="AN108" s="176"/>
      <c r="AO108" s="15" t="s">
        <v>30</v>
      </c>
      <c r="AP108" s="15">
        <v>1</v>
      </c>
      <c r="AQ108" s="15">
        <f>1/(1+AP108)</f>
        <v>0.5</v>
      </c>
      <c r="AR108" s="15"/>
      <c r="AS108" s="4"/>
      <c r="AT108" s="11" t="s">
        <v>21</v>
      </c>
      <c r="AU108" s="1">
        <f>AR110</f>
        <v>0.5</v>
      </c>
      <c r="AV108" s="36"/>
      <c r="AW108" s="42" t="s">
        <v>18</v>
      </c>
      <c r="AX108" s="42">
        <f>X106+AM106++AU106</f>
        <v>0.31666666666666665</v>
      </c>
      <c r="AY108" s="50"/>
    </row>
    <row r="109" spans="1:51" ht="30">
      <c r="A109" s="258"/>
      <c r="B109" s="108" t="s">
        <v>6</v>
      </c>
      <c r="C109" s="35">
        <v>3</v>
      </c>
      <c r="D109" s="4"/>
      <c r="E109" s="4"/>
      <c r="F109" s="4"/>
      <c r="G109" s="4"/>
      <c r="H109" s="4"/>
      <c r="I109" s="4"/>
      <c r="J109" s="4"/>
      <c r="M109" s="4"/>
      <c r="N109" s="94"/>
      <c r="O109" s="58" t="s">
        <v>24</v>
      </c>
      <c r="P109" s="56" t="s">
        <v>84</v>
      </c>
      <c r="Q109" s="4"/>
      <c r="R109" s="11" t="s">
        <v>23</v>
      </c>
      <c r="S109" s="9">
        <v>1</v>
      </c>
      <c r="T109" s="9">
        <v>0</v>
      </c>
      <c r="U109" s="9">
        <v>-0.5</v>
      </c>
      <c r="V109" s="19"/>
      <c r="W109" s="11" t="s">
        <v>23</v>
      </c>
      <c r="X109" s="1">
        <f>(S109*L104)+(T109*L105)+(U109*L106)</f>
        <v>0.50000000000000011</v>
      </c>
      <c r="Y109" s="176"/>
      <c r="Z109" s="31" t="s">
        <v>96</v>
      </c>
      <c r="AA109" s="31">
        <v>1</v>
      </c>
      <c r="AB109" s="31">
        <f>1/(1+AA109)</f>
        <v>0.5</v>
      </c>
      <c r="AC109" s="31"/>
      <c r="AD109" s="4"/>
      <c r="AE109" s="11" t="s">
        <v>23</v>
      </c>
      <c r="AF109" s="28">
        <v>1</v>
      </c>
      <c r="AG109" s="28">
        <v>0</v>
      </c>
      <c r="AH109" s="28">
        <v>0</v>
      </c>
      <c r="AI109" s="28">
        <v>-1</v>
      </c>
      <c r="AJ109" s="28">
        <v>0</v>
      </c>
      <c r="AK109" s="4"/>
      <c r="AL109" s="11" t="s">
        <v>23</v>
      </c>
      <c r="AM109" s="1">
        <f>(AC106*AF109)+(AG109*AC107)+(AC108*AH109)+(AI109*AC110)+(AC111*AJ109)</f>
        <v>-0.16666666666666669</v>
      </c>
      <c r="AN109" s="176"/>
      <c r="AO109" s="16" t="s">
        <v>59</v>
      </c>
      <c r="AP109" s="16" t="s">
        <v>44</v>
      </c>
      <c r="AQ109" s="16">
        <v>1</v>
      </c>
      <c r="AR109" s="16">
        <f>AQ109*AQ108</f>
        <v>0.5</v>
      </c>
      <c r="AS109" s="4"/>
      <c r="AT109" s="11" t="s">
        <v>23</v>
      </c>
      <c r="AU109" s="1">
        <f>AR112</f>
        <v>0.33333333333333331</v>
      </c>
      <c r="AV109" s="36"/>
      <c r="AW109" s="41" t="s">
        <v>19</v>
      </c>
      <c r="AX109" s="41">
        <v>0</v>
      </c>
      <c r="AY109" s="50"/>
    </row>
    <row r="110" spans="1:51">
      <c r="A110" s="258"/>
      <c r="B110" s="53"/>
      <c r="C110" s="53"/>
      <c r="D110" s="53"/>
      <c r="E110" s="53"/>
      <c r="F110" s="53"/>
      <c r="G110" s="53"/>
      <c r="H110" s="53"/>
      <c r="I110" s="53"/>
      <c r="J110" s="53"/>
      <c r="M110" s="26"/>
      <c r="N110" s="94"/>
      <c r="O110" s="4"/>
      <c r="P110" s="4"/>
      <c r="Q110" s="4"/>
      <c r="R110" s="11" t="s">
        <v>24</v>
      </c>
      <c r="S110" s="9">
        <v>-0.5</v>
      </c>
      <c r="T110" s="9">
        <v>0</v>
      </c>
      <c r="U110" s="9">
        <v>1</v>
      </c>
      <c r="V110" s="19"/>
      <c r="W110" s="11" t="s">
        <v>24</v>
      </c>
      <c r="X110" s="1">
        <f>(S110*L104)+(T110*67)+(U110*L106)</f>
        <v>-0.1</v>
      </c>
      <c r="Y110" s="176"/>
      <c r="Z110" s="16" t="s">
        <v>97</v>
      </c>
      <c r="AA110" s="16" t="s">
        <v>44</v>
      </c>
      <c r="AB110" s="16">
        <v>1</v>
      </c>
      <c r="AC110" s="16">
        <f>AB110*AB109</f>
        <v>0.5</v>
      </c>
      <c r="AD110" s="4"/>
      <c r="AE110" s="11" t="s">
        <v>24</v>
      </c>
      <c r="AF110" s="28">
        <v>-1</v>
      </c>
      <c r="AG110" s="28">
        <v>0</v>
      </c>
      <c r="AH110" s="28">
        <v>0</v>
      </c>
      <c r="AI110" s="28">
        <v>1</v>
      </c>
      <c r="AJ110" s="28">
        <v>0</v>
      </c>
      <c r="AK110" s="4"/>
      <c r="AL110" s="11" t="s">
        <v>24</v>
      </c>
      <c r="AM110" s="1">
        <f>(AC106*AF110)+(AC107*AG110)+(AC108*AH110)+(AI110*AC110)+(AC111*AJ110)</f>
        <v>0.16666666666666669</v>
      </c>
      <c r="AN110" s="176"/>
      <c r="AO110" s="16" t="s">
        <v>60</v>
      </c>
      <c r="AP110" s="16" t="s">
        <v>44</v>
      </c>
      <c r="AQ110" s="16">
        <v>1</v>
      </c>
      <c r="AR110" s="16">
        <f>AQ110*AQ108</f>
        <v>0.5</v>
      </c>
      <c r="AS110" s="4"/>
      <c r="AT110" s="11" t="s">
        <v>24</v>
      </c>
      <c r="AU110" s="1">
        <f>AR113</f>
        <v>0.33333333333333331</v>
      </c>
      <c r="AV110" s="36"/>
      <c r="AW110" s="42" t="s">
        <v>20</v>
      </c>
      <c r="AX110" s="42">
        <f>X107+AM107+AU107</f>
        <v>0.6</v>
      </c>
      <c r="AY110" s="50"/>
    </row>
    <row r="111" spans="1:51">
      <c r="A111" s="258"/>
      <c r="B111" s="183" t="s">
        <v>14</v>
      </c>
      <c r="C111" s="183"/>
      <c r="D111" s="4"/>
      <c r="E111" s="35" t="s">
        <v>38</v>
      </c>
      <c r="F111" s="35" t="s">
        <v>39</v>
      </c>
      <c r="G111" s="35" t="s">
        <v>40</v>
      </c>
      <c r="H111" s="10" t="s">
        <v>41</v>
      </c>
      <c r="I111" s="10" t="s">
        <v>42</v>
      </c>
      <c r="J111" s="4"/>
      <c r="M111" s="4"/>
      <c r="N111" s="94"/>
      <c r="O111" s="156" t="s">
        <v>112</v>
      </c>
      <c r="P111" s="157"/>
      <c r="Q111" s="4"/>
      <c r="R111" s="33"/>
      <c r="S111" s="25"/>
      <c r="T111" s="25"/>
      <c r="U111" s="25"/>
      <c r="V111" s="30"/>
      <c r="W111" s="29"/>
      <c r="X111" s="29"/>
      <c r="Y111" s="176"/>
      <c r="Z111" s="16" t="s">
        <v>98</v>
      </c>
      <c r="AA111" s="16" t="s">
        <v>44</v>
      </c>
      <c r="AB111" s="16">
        <v>1</v>
      </c>
      <c r="AC111" s="16">
        <f>AB111*AB109</f>
        <v>0.5</v>
      </c>
      <c r="AD111" s="4"/>
      <c r="AE111" s="29"/>
      <c r="AF111" s="25"/>
      <c r="AG111" s="25"/>
      <c r="AH111" s="25"/>
      <c r="AI111" s="25"/>
      <c r="AJ111" s="25"/>
      <c r="AK111" s="4"/>
      <c r="AL111" s="29"/>
      <c r="AM111" s="29"/>
      <c r="AN111" s="176"/>
      <c r="AO111" s="15" t="s">
        <v>31</v>
      </c>
      <c r="AP111" s="15">
        <v>2</v>
      </c>
      <c r="AQ111" s="15">
        <f>1/(1+AP111)</f>
        <v>0.33333333333333331</v>
      </c>
      <c r="AR111" s="15"/>
      <c r="AS111" s="4"/>
      <c r="AT111" s="29"/>
      <c r="AU111" s="29"/>
      <c r="AV111" s="46"/>
      <c r="AW111" s="42" t="s">
        <v>21</v>
      </c>
      <c r="AX111" s="42">
        <f>X108+AM108+AU108</f>
        <v>0.39999999999999997</v>
      </c>
      <c r="AY111" s="50"/>
    </row>
    <row r="112" spans="1:51" ht="30">
      <c r="A112" s="258"/>
      <c r="B112" s="108" t="s">
        <v>7</v>
      </c>
      <c r="C112" s="76">
        <f>SUM(L104*C107,L105*D107,L106*E107)</f>
        <v>3</v>
      </c>
      <c r="D112" s="4"/>
      <c r="E112" s="35">
        <v>1</v>
      </c>
      <c r="F112" s="35">
        <v>3</v>
      </c>
      <c r="G112" s="35">
        <v>5</v>
      </c>
      <c r="H112" s="35">
        <v>7</v>
      </c>
      <c r="I112" s="35">
        <v>9</v>
      </c>
      <c r="J112" s="4"/>
      <c r="M112" s="4"/>
      <c r="N112" s="94"/>
      <c r="O112" s="57" t="s">
        <v>99</v>
      </c>
      <c r="P112" s="56" t="s">
        <v>102</v>
      </c>
      <c r="Q112" s="4"/>
      <c r="R112" s="33"/>
      <c r="S112" s="25"/>
      <c r="T112" s="25"/>
      <c r="U112" s="25"/>
      <c r="V112" s="30"/>
      <c r="W112" s="29"/>
      <c r="X112" s="29"/>
      <c r="Y112" s="176"/>
      <c r="Z112" s="30"/>
      <c r="AA112" s="30"/>
      <c r="AB112" s="30"/>
      <c r="AC112" s="30"/>
      <c r="AD112" s="4"/>
      <c r="AE112" s="29"/>
      <c r="AF112" s="25"/>
      <c r="AG112" s="25"/>
      <c r="AH112" s="25"/>
      <c r="AI112" s="25"/>
      <c r="AJ112" s="25"/>
      <c r="AK112" s="4"/>
      <c r="AL112" s="156" t="s">
        <v>115</v>
      </c>
      <c r="AM112" s="157"/>
      <c r="AN112" s="176"/>
      <c r="AO112" s="16" t="s">
        <v>61</v>
      </c>
      <c r="AP112" s="16" t="s">
        <v>44</v>
      </c>
      <c r="AQ112" s="16">
        <v>1</v>
      </c>
      <c r="AR112" s="16">
        <f>AQ112*AQ111</f>
        <v>0.33333333333333331</v>
      </c>
      <c r="AS112" s="4"/>
      <c r="AT112" s="29"/>
      <c r="AU112" s="29"/>
      <c r="AV112" s="46"/>
      <c r="AW112" s="41" t="s">
        <v>22</v>
      </c>
      <c r="AX112" s="41">
        <v>0</v>
      </c>
      <c r="AY112" s="50"/>
    </row>
    <row r="113" spans="1:51" ht="30">
      <c r="A113" s="258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26"/>
      <c r="N113" s="94"/>
      <c r="O113" s="57" t="s">
        <v>100</v>
      </c>
      <c r="P113" s="56" t="s">
        <v>103</v>
      </c>
      <c r="Q113" s="4"/>
      <c r="R113" s="4"/>
      <c r="S113" s="18"/>
      <c r="T113" s="18"/>
      <c r="U113" s="18"/>
      <c r="V113" s="19"/>
      <c r="W113" s="4"/>
      <c r="X113" s="4"/>
      <c r="Y113" s="176"/>
      <c r="Z113" s="30"/>
      <c r="AA113" s="30"/>
      <c r="AB113" s="30"/>
      <c r="AC113" s="30"/>
      <c r="AD113" s="4"/>
      <c r="AE113" s="29"/>
      <c r="AF113" s="25"/>
      <c r="AG113" s="25"/>
      <c r="AH113" s="25"/>
      <c r="AI113" s="25"/>
      <c r="AJ113" s="25"/>
      <c r="AK113" s="4"/>
      <c r="AL113" s="58" t="s">
        <v>34</v>
      </c>
      <c r="AM113" s="56" t="s">
        <v>87</v>
      </c>
      <c r="AN113" s="176"/>
      <c r="AO113" s="16" t="s">
        <v>62</v>
      </c>
      <c r="AP113" s="16" t="s">
        <v>44</v>
      </c>
      <c r="AQ113" s="16">
        <v>1</v>
      </c>
      <c r="AR113" s="16">
        <f>AQ113*AQ111</f>
        <v>0.33333333333333331</v>
      </c>
      <c r="AS113" s="4"/>
      <c r="AT113" s="29"/>
      <c r="AU113" s="29"/>
      <c r="AV113" s="46"/>
      <c r="AW113" s="42" t="s">
        <v>23</v>
      </c>
      <c r="AX113" s="42">
        <f>X109+AM109+AU109</f>
        <v>0.66666666666666674</v>
      </c>
      <c r="AY113" s="50"/>
    </row>
    <row r="114" spans="1:51" ht="30">
      <c r="A114" s="258"/>
      <c r="B114" s="185" t="s">
        <v>11</v>
      </c>
      <c r="C114" s="186"/>
      <c r="D114" s="6" t="s">
        <v>12</v>
      </c>
      <c r="E114" s="6">
        <v>1</v>
      </c>
      <c r="F114" s="6">
        <v>2</v>
      </c>
      <c r="G114" s="6">
        <v>3</v>
      </c>
      <c r="H114" s="6">
        <v>4</v>
      </c>
      <c r="I114" s="6">
        <v>5</v>
      </c>
      <c r="J114" s="6">
        <v>6</v>
      </c>
      <c r="K114" s="6">
        <v>7</v>
      </c>
      <c r="L114" s="6">
        <v>9</v>
      </c>
      <c r="M114" s="6">
        <v>10</v>
      </c>
      <c r="N114" s="94"/>
      <c r="O114" s="57" t="s">
        <v>101</v>
      </c>
      <c r="P114" s="56" t="s">
        <v>104</v>
      </c>
      <c r="Q114" s="4"/>
      <c r="R114" s="4"/>
      <c r="S114" s="18"/>
      <c r="T114" s="18"/>
      <c r="U114" s="18"/>
      <c r="V114" s="4"/>
      <c r="W114" s="4"/>
      <c r="X114" s="4"/>
      <c r="Y114" s="176"/>
      <c r="AB114" s="30"/>
      <c r="AC114" s="30"/>
      <c r="AD114" s="4"/>
      <c r="AE114" s="29"/>
      <c r="AF114" s="25"/>
      <c r="AG114" s="25"/>
      <c r="AH114" s="25"/>
      <c r="AI114" s="25"/>
      <c r="AJ114" s="25"/>
      <c r="AK114" s="4"/>
      <c r="AL114" s="109" t="s">
        <v>35</v>
      </c>
      <c r="AM114" s="84" t="s">
        <v>88</v>
      </c>
      <c r="AN114" s="176"/>
      <c r="AO114" s="19"/>
      <c r="AP114" s="19"/>
      <c r="AQ114" s="19"/>
      <c r="AR114" s="19"/>
      <c r="AS114" s="4"/>
      <c r="AT114" s="29"/>
      <c r="AU114" s="29"/>
      <c r="AV114" s="46"/>
      <c r="AW114" s="42" t="s">
        <v>24</v>
      </c>
      <c r="AX114" s="42">
        <f>X110+AM110+AU110</f>
        <v>0.4</v>
      </c>
      <c r="AY114" s="50"/>
    </row>
    <row r="115" spans="1:51">
      <c r="A115" s="258"/>
      <c r="B115" s="187"/>
      <c r="C115" s="188"/>
      <c r="D115" s="6" t="s">
        <v>13</v>
      </c>
      <c r="E115" s="35">
        <v>0</v>
      </c>
      <c r="F115" s="35">
        <v>0</v>
      </c>
      <c r="G115" s="35">
        <v>0.57999999999999996</v>
      </c>
      <c r="H115" s="35">
        <v>0.9</v>
      </c>
      <c r="I115" s="35">
        <v>1.1200000000000001</v>
      </c>
      <c r="J115" s="35">
        <v>1.24</v>
      </c>
      <c r="K115" s="35">
        <v>1.32</v>
      </c>
      <c r="L115" s="35">
        <v>1.46</v>
      </c>
      <c r="M115" s="35">
        <v>1.49</v>
      </c>
      <c r="N115" s="94"/>
      <c r="Q115" s="4"/>
      <c r="R115" s="4"/>
      <c r="S115" s="18"/>
      <c r="T115" s="18"/>
      <c r="U115" s="18"/>
      <c r="V115" s="4"/>
      <c r="W115" s="4"/>
      <c r="X115" s="4"/>
      <c r="Y115" s="176"/>
      <c r="AB115" s="30"/>
      <c r="AC115" s="30"/>
      <c r="AD115" s="4"/>
      <c r="AE115" s="29"/>
      <c r="AF115" s="25"/>
      <c r="AG115" s="25"/>
      <c r="AH115" s="25"/>
      <c r="AI115" s="25"/>
      <c r="AJ115" s="25"/>
      <c r="AK115" s="4"/>
      <c r="AL115" s="109" t="s">
        <v>36</v>
      </c>
      <c r="AM115" s="84" t="s">
        <v>89</v>
      </c>
      <c r="AN115" s="176"/>
      <c r="AO115" s="30"/>
      <c r="AP115" s="30"/>
      <c r="AQ115" s="30"/>
      <c r="AR115" s="30"/>
      <c r="AS115" s="4"/>
      <c r="AT115" s="29"/>
      <c r="AU115" s="29"/>
      <c r="AV115" s="46"/>
      <c r="AW115" s="41" t="s">
        <v>25</v>
      </c>
      <c r="AX115" s="41">
        <v>0</v>
      </c>
      <c r="AY115" s="50"/>
    </row>
    <row r="116" spans="1:51">
      <c r="A116" s="258"/>
      <c r="B116" s="189" t="s">
        <v>9</v>
      </c>
      <c r="C116" s="190"/>
      <c r="D116" s="7">
        <v>0.57999999999999996</v>
      </c>
      <c r="E116" s="191"/>
      <c r="F116" s="192"/>
      <c r="G116" s="192"/>
      <c r="H116" s="192"/>
      <c r="I116" s="192"/>
      <c r="J116" s="192"/>
      <c r="K116" s="48"/>
      <c r="L116" s="48"/>
      <c r="M116" s="48"/>
      <c r="N116" s="94"/>
      <c r="Q116" s="4"/>
      <c r="R116" s="4"/>
      <c r="S116" s="18"/>
      <c r="T116" s="18"/>
      <c r="U116" s="18"/>
      <c r="V116" s="4"/>
      <c r="W116" s="4"/>
      <c r="X116" s="4"/>
      <c r="Y116" s="176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109" t="s">
        <v>37</v>
      </c>
      <c r="AM116" s="84" t="s">
        <v>90</v>
      </c>
      <c r="AN116" s="176"/>
      <c r="AO116" s="156" t="s">
        <v>113</v>
      </c>
      <c r="AP116" s="157"/>
      <c r="AQ116" s="4"/>
      <c r="AR116" s="4"/>
      <c r="AS116" s="4"/>
      <c r="AT116" s="4"/>
      <c r="AU116" s="4"/>
      <c r="AV116" s="46"/>
      <c r="AW116" s="4"/>
      <c r="AX116" s="4"/>
      <c r="AY116" s="50"/>
    </row>
    <row r="117" spans="1:51" ht="30">
      <c r="A117" s="258"/>
      <c r="B117" s="52"/>
      <c r="C117" s="52"/>
      <c r="D117" s="52"/>
      <c r="E117" s="52"/>
      <c r="H117" s="52"/>
      <c r="I117" s="52"/>
      <c r="J117" s="52"/>
      <c r="K117" s="52"/>
      <c r="L117" s="52"/>
      <c r="M117" s="47"/>
      <c r="N117" s="94"/>
      <c r="Q117" s="4"/>
      <c r="R117" s="4"/>
      <c r="S117" s="18"/>
      <c r="T117" s="18"/>
      <c r="U117" s="18"/>
      <c r="V117" s="4"/>
      <c r="W117" s="4"/>
      <c r="X117" s="4"/>
      <c r="Y117" s="176"/>
      <c r="Z117" s="4"/>
      <c r="AC117" s="4"/>
      <c r="AD117" s="4"/>
      <c r="AE117" s="4"/>
      <c r="AF117" s="4"/>
      <c r="AG117" s="4"/>
      <c r="AH117" s="4"/>
      <c r="AI117" s="4"/>
      <c r="AJ117" s="4"/>
      <c r="AK117" s="4"/>
      <c r="AL117" s="58" t="s">
        <v>96</v>
      </c>
      <c r="AM117" s="56" t="s">
        <v>91</v>
      </c>
      <c r="AN117" s="176"/>
      <c r="AO117" s="44" t="s">
        <v>29</v>
      </c>
      <c r="AP117" s="44" t="s">
        <v>76</v>
      </c>
      <c r="AQ117" s="4"/>
      <c r="AR117" s="4"/>
      <c r="AS117" s="4"/>
      <c r="AT117" s="4"/>
      <c r="AU117" s="4"/>
      <c r="AV117" s="46"/>
      <c r="AW117" s="4"/>
      <c r="AX117" s="4"/>
      <c r="AY117" s="50"/>
    </row>
    <row r="118" spans="1:51" ht="30">
      <c r="A118" s="258"/>
      <c r="B118" s="161" t="s">
        <v>15</v>
      </c>
      <c r="C118" s="161"/>
      <c r="D118" s="161"/>
      <c r="E118" s="4"/>
      <c r="H118" s="4"/>
      <c r="I118" s="4"/>
      <c r="J118" s="4"/>
      <c r="K118" s="4"/>
      <c r="L118" s="4"/>
      <c r="M118" s="4"/>
      <c r="N118" s="94"/>
      <c r="Q118" s="4"/>
      <c r="R118" s="4"/>
      <c r="S118" s="18"/>
      <c r="T118" s="18"/>
      <c r="U118" s="18"/>
      <c r="V118" s="4"/>
      <c r="W118" s="4"/>
      <c r="X118" s="4"/>
      <c r="Y118" s="176"/>
      <c r="Z118" s="227" t="s">
        <v>182</v>
      </c>
      <c r="AA118" s="228"/>
      <c r="AC118" s="4"/>
      <c r="AD118" s="4"/>
      <c r="AE118" s="4"/>
      <c r="AF118" s="4"/>
      <c r="AG118" s="4"/>
      <c r="AH118" s="4"/>
      <c r="AI118" s="4"/>
      <c r="AJ118" s="4"/>
      <c r="AK118" s="4"/>
      <c r="AL118" s="109" t="s">
        <v>97</v>
      </c>
      <c r="AM118" s="84" t="s">
        <v>92</v>
      </c>
      <c r="AN118" s="176"/>
      <c r="AO118" s="44" t="s">
        <v>30</v>
      </c>
      <c r="AP118" s="44" t="s">
        <v>79</v>
      </c>
      <c r="AQ118" s="4"/>
      <c r="AR118" s="4"/>
      <c r="AS118" s="4"/>
      <c r="AT118" s="4"/>
      <c r="AU118" s="4"/>
      <c r="AV118" s="46"/>
      <c r="AW118" s="4"/>
      <c r="AX118" s="4"/>
      <c r="AY118" s="50"/>
    </row>
    <row r="119" spans="1:51" ht="30">
      <c r="A119" s="258"/>
      <c r="B119" s="5" t="s">
        <v>10</v>
      </c>
      <c r="C119" s="8">
        <f>(C112-3)/3</f>
        <v>0</v>
      </c>
      <c r="D119" s="77">
        <f>C119*100</f>
        <v>0</v>
      </c>
      <c r="E119" s="4"/>
      <c r="H119" s="4"/>
      <c r="I119" s="4"/>
      <c r="J119" s="4"/>
      <c r="K119" s="4"/>
      <c r="L119" s="4"/>
      <c r="M119" s="4"/>
      <c r="N119" s="94"/>
      <c r="Q119" s="4"/>
      <c r="R119" s="4"/>
      <c r="S119" s="18"/>
      <c r="T119" s="18"/>
      <c r="U119" s="18"/>
      <c r="V119" s="4"/>
      <c r="W119" s="4"/>
      <c r="X119" s="4"/>
      <c r="Y119" s="176"/>
      <c r="Z119" s="225" t="s">
        <v>224</v>
      </c>
      <c r="AA119" s="226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109" t="s">
        <v>98</v>
      </c>
      <c r="AM119" s="84" t="s">
        <v>93</v>
      </c>
      <c r="AN119" s="176"/>
      <c r="AO119" s="44" t="s">
        <v>31</v>
      </c>
      <c r="AP119" s="44" t="s">
        <v>82</v>
      </c>
      <c r="AQ119" s="4"/>
      <c r="AR119" s="4"/>
      <c r="AS119" s="4"/>
      <c r="AT119" s="4"/>
      <c r="AU119" s="4"/>
      <c r="AV119" s="46"/>
      <c r="AW119" s="4"/>
      <c r="AX119" s="4"/>
      <c r="AY119" s="50"/>
    </row>
    <row r="120" spans="1:51">
      <c r="A120" s="259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06"/>
      <c r="N120" s="49"/>
      <c r="O120" s="106"/>
      <c r="P120" s="106"/>
      <c r="Q120" s="106"/>
      <c r="R120" s="106"/>
      <c r="S120" s="79"/>
      <c r="T120" s="79"/>
      <c r="U120" s="79"/>
      <c r="V120" s="106"/>
      <c r="W120" s="106"/>
      <c r="X120" s="106"/>
      <c r="Y120" s="177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51"/>
    </row>
  </sheetData>
  <mergeCells count="169">
    <mergeCell ref="AO3:AR3"/>
    <mergeCell ref="AT3:AU3"/>
    <mergeCell ref="AW3:AX3"/>
    <mergeCell ref="AB4:AC4"/>
    <mergeCell ref="AQ4:AR4"/>
    <mergeCell ref="AO16:AP16"/>
    <mergeCell ref="A1:AY1"/>
    <mergeCell ref="A2:A20"/>
    <mergeCell ref="B2:AY2"/>
    <mergeCell ref="F3:F7"/>
    <mergeCell ref="O3:P3"/>
    <mergeCell ref="R3:U3"/>
    <mergeCell ref="W3:X3"/>
    <mergeCell ref="Y3:Y20"/>
    <mergeCell ref="Z3:AC3"/>
    <mergeCell ref="AE3:AJ3"/>
    <mergeCell ref="B11:C11"/>
    <mergeCell ref="O11:P11"/>
    <mergeCell ref="AL12:AM12"/>
    <mergeCell ref="B13:L13"/>
    <mergeCell ref="B14:C15"/>
    <mergeCell ref="B16:C16"/>
    <mergeCell ref="E16:J16"/>
    <mergeCell ref="AL3:AM3"/>
    <mergeCell ref="AN3:AN19"/>
    <mergeCell ref="B18:D18"/>
    <mergeCell ref="Z18:AA18"/>
    <mergeCell ref="Z19:AA19"/>
    <mergeCell ref="B20:L20"/>
    <mergeCell ref="A22:A40"/>
    <mergeCell ref="B22:AY22"/>
    <mergeCell ref="F23:F27"/>
    <mergeCell ref="O23:P23"/>
    <mergeCell ref="R23:U23"/>
    <mergeCell ref="W23:X23"/>
    <mergeCell ref="B33:L33"/>
    <mergeCell ref="B34:C35"/>
    <mergeCell ref="B36:C36"/>
    <mergeCell ref="E36:J36"/>
    <mergeCell ref="AO36:AP36"/>
    <mergeCell ref="B38:D38"/>
    <mergeCell ref="Z38:AA38"/>
    <mergeCell ref="AT23:AU23"/>
    <mergeCell ref="AW23:AX23"/>
    <mergeCell ref="AB24:AC24"/>
    <mergeCell ref="AQ24:AR24"/>
    <mergeCell ref="B31:C31"/>
    <mergeCell ref="O31:P31"/>
    <mergeCell ref="Y23:Y40"/>
    <mergeCell ref="Z23:AC23"/>
    <mergeCell ref="AE23:AJ23"/>
    <mergeCell ref="AL23:AM23"/>
    <mergeCell ref="AN23:AN39"/>
    <mergeCell ref="AO23:AR23"/>
    <mergeCell ref="AL32:AM32"/>
    <mergeCell ref="Z39:AA39"/>
    <mergeCell ref="AO43:AR43"/>
    <mergeCell ref="AT43:AU43"/>
    <mergeCell ref="AW43:AX43"/>
    <mergeCell ref="AB44:AC44"/>
    <mergeCell ref="AQ44:AR44"/>
    <mergeCell ref="AO56:AP56"/>
    <mergeCell ref="B40:L40"/>
    <mergeCell ref="A42:A60"/>
    <mergeCell ref="B42:AY42"/>
    <mergeCell ref="F43:F47"/>
    <mergeCell ref="O43:P43"/>
    <mergeCell ref="R43:U43"/>
    <mergeCell ref="W43:X43"/>
    <mergeCell ref="Y43:Y60"/>
    <mergeCell ref="Z43:AC43"/>
    <mergeCell ref="AE43:AJ43"/>
    <mergeCell ref="B51:C51"/>
    <mergeCell ref="O51:P51"/>
    <mergeCell ref="AL52:AM52"/>
    <mergeCell ref="B53:L53"/>
    <mergeCell ref="B54:C55"/>
    <mergeCell ref="B56:C56"/>
    <mergeCell ref="E56:J56"/>
    <mergeCell ref="AL43:AM43"/>
    <mergeCell ref="AN43:AN59"/>
    <mergeCell ref="B58:D58"/>
    <mergeCell ref="Z58:AA58"/>
    <mergeCell ref="Z59:AA59"/>
    <mergeCell ref="B60:L60"/>
    <mergeCell ref="A62:A80"/>
    <mergeCell ref="B62:AY62"/>
    <mergeCell ref="F63:F67"/>
    <mergeCell ref="O63:P63"/>
    <mergeCell ref="R63:U63"/>
    <mergeCell ref="W63:X63"/>
    <mergeCell ref="B73:L73"/>
    <mergeCell ref="B74:C75"/>
    <mergeCell ref="B76:C76"/>
    <mergeCell ref="E76:J76"/>
    <mergeCell ref="AO76:AP76"/>
    <mergeCell ref="B78:D78"/>
    <mergeCell ref="Z78:AA78"/>
    <mergeCell ref="AT63:AU63"/>
    <mergeCell ref="AW63:AX63"/>
    <mergeCell ref="AB64:AC64"/>
    <mergeCell ref="AQ64:AR64"/>
    <mergeCell ref="B71:C71"/>
    <mergeCell ref="O71:P71"/>
    <mergeCell ref="Y63:Y80"/>
    <mergeCell ref="Z63:AC63"/>
    <mergeCell ref="AE63:AJ63"/>
    <mergeCell ref="AL63:AM63"/>
    <mergeCell ref="AN63:AN79"/>
    <mergeCell ref="AO63:AR63"/>
    <mergeCell ref="AL72:AM72"/>
    <mergeCell ref="Z79:AA79"/>
    <mergeCell ref="AO83:AR83"/>
    <mergeCell ref="AT83:AU83"/>
    <mergeCell ref="AW83:AX83"/>
    <mergeCell ref="AB84:AC84"/>
    <mergeCell ref="AQ84:AR84"/>
    <mergeCell ref="AO96:AP96"/>
    <mergeCell ref="B80:L80"/>
    <mergeCell ref="A82:A100"/>
    <mergeCell ref="B82:AY82"/>
    <mergeCell ref="F83:F87"/>
    <mergeCell ref="O83:P83"/>
    <mergeCell ref="R83:U83"/>
    <mergeCell ref="W83:X83"/>
    <mergeCell ref="Y83:Y100"/>
    <mergeCell ref="Z83:AC83"/>
    <mergeCell ref="AE83:AJ83"/>
    <mergeCell ref="B91:C91"/>
    <mergeCell ref="O91:P91"/>
    <mergeCell ref="AL92:AM92"/>
    <mergeCell ref="B93:L93"/>
    <mergeCell ref="B94:C95"/>
    <mergeCell ref="B96:C96"/>
    <mergeCell ref="E96:J96"/>
    <mergeCell ref="AL83:AM83"/>
    <mergeCell ref="AN83:AN99"/>
    <mergeCell ref="B98:D98"/>
    <mergeCell ref="A102:A120"/>
    <mergeCell ref="B102:AY102"/>
    <mergeCell ref="F103:F107"/>
    <mergeCell ref="O103:P103"/>
    <mergeCell ref="R103:U103"/>
    <mergeCell ref="W103:X103"/>
    <mergeCell ref="AW103:AX103"/>
    <mergeCell ref="AB104:AC104"/>
    <mergeCell ref="AQ104:AR104"/>
    <mergeCell ref="B111:C111"/>
    <mergeCell ref="O111:P111"/>
    <mergeCell ref="Y103:Y120"/>
    <mergeCell ref="Z103:AC103"/>
    <mergeCell ref="AE103:AJ103"/>
    <mergeCell ref="AL103:AM103"/>
    <mergeCell ref="AN103:AN119"/>
    <mergeCell ref="AO103:AR103"/>
    <mergeCell ref="AL112:AM112"/>
    <mergeCell ref="Z119:AA119"/>
    <mergeCell ref="B120:L120"/>
    <mergeCell ref="B113:L113"/>
    <mergeCell ref="B114:C115"/>
    <mergeCell ref="B116:C116"/>
    <mergeCell ref="E116:J116"/>
    <mergeCell ref="AO116:AP116"/>
    <mergeCell ref="B118:D118"/>
    <mergeCell ref="Z118:AA118"/>
    <mergeCell ref="AT103:AU103"/>
    <mergeCell ref="Z98:AA98"/>
    <mergeCell ref="Z99:AA99"/>
    <mergeCell ref="B100:L10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9" sqref="F9"/>
    </sheetView>
  </sheetViews>
  <sheetFormatPr baseColWidth="10" defaultRowHeight="15" x14ac:dyDescent="0"/>
  <sheetData>
    <row r="1" spans="1:7">
      <c r="A1" s="234" t="s">
        <v>128</v>
      </c>
      <c r="B1" s="234" t="s">
        <v>114</v>
      </c>
      <c r="C1" s="234"/>
      <c r="D1" s="234"/>
      <c r="E1" s="234"/>
      <c r="F1" s="234"/>
      <c r="G1" s="235"/>
    </row>
    <row r="2" spans="1:7">
      <c r="A2" s="234"/>
      <c r="B2" s="236" t="s">
        <v>76</v>
      </c>
      <c r="C2" s="236"/>
      <c r="D2" s="236" t="s">
        <v>79</v>
      </c>
      <c r="E2" s="236"/>
      <c r="F2" s="236" t="s">
        <v>82</v>
      </c>
      <c r="G2" s="237"/>
    </row>
    <row r="3" spans="1:7" ht="60">
      <c r="A3" s="6" t="s">
        <v>57</v>
      </c>
      <c r="B3" s="105" t="s">
        <v>143</v>
      </c>
      <c r="C3" s="105" t="s">
        <v>144</v>
      </c>
      <c r="D3" s="105" t="s">
        <v>145</v>
      </c>
      <c r="E3" s="105" t="s">
        <v>146</v>
      </c>
      <c r="F3" s="105" t="s">
        <v>154</v>
      </c>
      <c r="G3" s="89" t="s">
        <v>155</v>
      </c>
    </row>
    <row r="4" spans="1:7">
      <c r="A4" s="35" t="s">
        <v>131</v>
      </c>
      <c r="B4" s="122" t="s">
        <v>121</v>
      </c>
      <c r="C4" s="122"/>
      <c r="D4" s="122" t="s">
        <v>121</v>
      </c>
      <c r="E4" s="37"/>
      <c r="F4" s="122" t="s">
        <v>121</v>
      </c>
      <c r="G4" s="90"/>
    </row>
    <row r="5" spans="1:7">
      <c r="A5" s="35" t="s">
        <v>129</v>
      </c>
      <c r="B5" s="122" t="s">
        <v>121</v>
      </c>
      <c r="C5" s="37"/>
      <c r="D5" s="122" t="s">
        <v>121</v>
      </c>
      <c r="E5" s="37"/>
      <c r="F5" s="122" t="s">
        <v>121</v>
      </c>
      <c r="G5" s="90"/>
    </row>
    <row r="6" spans="1:7">
      <c r="A6" s="35" t="s">
        <v>130</v>
      </c>
      <c r="B6" s="122" t="s">
        <v>121</v>
      </c>
      <c r="C6" s="37"/>
      <c r="D6" s="122" t="s">
        <v>121</v>
      </c>
      <c r="E6" s="37"/>
      <c r="F6" s="122" t="s">
        <v>121</v>
      </c>
      <c r="G6" s="90"/>
    </row>
    <row r="7" spans="1:7">
      <c r="A7" s="35" t="s">
        <v>132</v>
      </c>
      <c r="B7" s="122" t="s">
        <v>121</v>
      </c>
      <c r="C7" s="37"/>
      <c r="D7" s="122" t="s">
        <v>121</v>
      </c>
      <c r="E7" s="37"/>
      <c r="F7" s="122" t="s">
        <v>121</v>
      </c>
      <c r="G7" s="90"/>
    </row>
    <row r="8" spans="1:7">
      <c r="A8" s="35" t="s">
        <v>133</v>
      </c>
      <c r="B8" s="122" t="s">
        <v>121</v>
      </c>
      <c r="C8" s="37"/>
      <c r="D8" s="122" t="s">
        <v>121</v>
      </c>
      <c r="E8" s="37"/>
      <c r="F8" s="122" t="s">
        <v>121</v>
      </c>
      <c r="G8" s="90"/>
    </row>
    <row r="9" spans="1:7">
      <c r="A9" s="81" t="s">
        <v>134</v>
      </c>
      <c r="B9" s="122" t="s">
        <v>121</v>
      </c>
      <c r="C9" s="37"/>
      <c r="D9" s="122" t="s">
        <v>121</v>
      </c>
      <c r="E9" s="37"/>
      <c r="F9" s="122" t="s">
        <v>121</v>
      </c>
      <c r="G9" s="90"/>
    </row>
    <row r="10" spans="1:7">
      <c r="G10" s="78"/>
    </row>
    <row r="11" spans="1:7">
      <c r="A11" s="243" t="s">
        <v>128</v>
      </c>
      <c r="B11" s="245" t="s">
        <v>127</v>
      </c>
      <c r="C11" s="246"/>
      <c r="D11" s="246"/>
      <c r="E11" s="246"/>
      <c r="F11" s="246"/>
      <c r="G11" s="246"/>
    </row>
    <row r="12" spans="1:7">
      <c r="A12" s="244"/>
      <c r="B12" s="248"/>
      <c r="C12" s="249"/>
      <c r="D12" s="249"/>
      <c r="E12" s="249"/>
      <c r="F12" s="249"/>
      <c r="G12" s="249"/>
    </row>
    <row r="13" spans="1:7">
      <c r="A13" s="105" t="s">
        <v>57</v>
      </c>
      <c r="B13" s="251"/>
      <c r="C13" s="252"/>
      <c r="D13" s="252"/>
      <c r="E13" s="252"/>
      <c r="F13" s="252"/>
      <c r="G13" s="252"/>
    </row>
    <row r="14" spans="1:7">
      <c r="A14" s="108" t="s">
        <v>131</v>
      </c>
      <c r="B14" s="239" t="s">
        <v>142</v>
      </c>
      <c r="C14" s="240"/>
      <c r="D14" s="241"/>
      <c r="E14" s="11" t="s">
        <v>323</v>
      </c>
      <c r="F14" s="11" t="s">
        <v>201</v>
      </c>
      <c r="G14" s="9" t="s">
        <v>207</v>
      </c>
    </row>
    <row r="15" spans="1:7">
      <c r="A15" s="108" t="s">
        <v>129</v>
      </c>
      <c r="B15" s="239" t="s">
        <v>142</v>
      </c>
      <c r="C15" s="240"/>
      <c r="D15" s="241"/>
      <c r="E15" s="11" t="s">
        <v>323</v>
      </c>
      <c r="F15" s="11" t="s">
        <v>201</v>
      </c>
      <c r="G15" s="9" t="s">
        <v>239</v>
      </c>
    </row>
    <row r="16" spans="1:7">
      <c r="A16" s="108" t="s">
        <v>130</v>
      </c>
      <c r="B16" s="239" t="s">
        <v>142</v>
      </c>
      <c r="C16" s="240"/>
      <c r="D16" s="241"/>
      <c r="E16" s="11" t="s">
        <v>323</v>
      </c>
      <c r="F16" s="11" t="s">
        <v>201</v>
      </c>
      <c r="G16" s="9" t="s">
        <v>240</v>
      </c>
    </row>
    <row r="17" spans="1:7">
      <c r="A17" s="108" t="s">
        <v>132</v>
      </c>
      <c r="B17" s="239" t="s">
        <v>142</v>
      </c>
      <c r="C17" s="240"/>
      <c r="D17" s="241"/>
      <c r="E17" s="11" t="s">
        <v>323</v>
      </c>
      <c r="F17" s="11" t="s">
        <v>201</v>
      </c>
      <c r="G17" s="9" t="s">
        <v>243</v>
      </c>
    </row>
    <row r="18" spans="1:7">
      <c r="A18" s="108" t="s">
        <v>133</v>
      </c>
      <c r="B18" s="239" t="s">
        <v>142</v>
      </c>
      <c r="C18" s="240"/>
      <c r="D18" s="241"/>
      <c r="E18" s="11" t="s">
        <v>323</v>
      </c>
      <c r="F18" s="11" t="s">
        <v>201</v>
      </c>
      <c r="G18" s="9" t="s">
        <v>241</v>
      </c>
    </row>
    <row r="19" spans="1:7">
      <c r="A19" s="108" t="s">
        <v>134</v>
      </c>
      <c r="B19" s="239" t="s">
        <v>142</v>
      </c>
      <c r="C19" s="240"/>
      <c r="D19" s="241"/>
      <c r="E19" s="11" t="s">
        <v>323</v>
      </c>
      <c r="F19" s="11" t="s">
        <v>201</v>
      </c>
      <c r="G19" s="9" t="s">
        <v>242</v>
      </c>
    </row>
  </sheetData>
  <mergeCells count="13">
    <mergeCell ref="A1:A2"/>
    <mergeCell ref="B1:G1"/>
    <mergeCell ref="B2:C2"/>
    <mergeCell ref="D2:E2"/>
    <mergeCell ref="F2:G2"/>
    <mergeCell ref="B19:D19"/>
    <mergeCell ref="B16:D16"/>
    <mergeCell ref="B17:D17"/>
    <mergeCell ref="B18:D18"/>
    <mergeCell ref="A11:A12"/>
    <mergeCell ref="B11:G13"/>
    <mergeCell ref="B14:D14"/>
    <mergeCell ref="B15:D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0"/>
  <sheetViews>
    <sheetView topLeftCell="AQ97" workbookViewId="0">
      <selection activeCell="AX114" sqref="AX114"/>
    </sheetView>
  </sheetViews>
  <sheetFormatPr baseColWidth="10" defaultRowHeight="15" x14ac:dyDescent="0"/>
  <sheetData>
    <row r="1" spans="1:51" ht="25">
      <c r="A1" s="231" t="s">
        <v>331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3"/>
    </row>
    <row r="2" spans="1:51" ht="20">
      <c r="A2" s="257"/>
      <c r="B2" s="168" t="s">
        <v>137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9"/>
    </row>
    <row r="3" spans="1:51" ht="20">
      <c r="A3" s="258"/>
      <c r="B3" s="35" t="s">
        <v>0</v>
      </c>
      <c r="C3" s="35" t="s">
        <v>1</v>
      </c>
      <c r="D3" s="35" t="s">
        <v>2</v>
      </c>
      <c r="E3" s="35" t="s">
        <v>3</v>
      </c>
      <c r="F3" s="170" t="s">
        <v>8</v>
      </c>
      <c r="G3" s="35" t="s">
        <v>0</v>
      </c>
      <c r="H3" s="35" t="s">
        <v>1</v>
      </c>
      <c r="I3" s="35" t="s">
        <v>2</v>
      </c>
      <c r="J3" s="35" t="s">
        <v>3</v>
      </c>
      <c r="K3" s="35" t="s">
        <v>4</v>
      </c>
      <c r="L3" s="10" t="s">
        <v>5</v>
      </c>
      <c r="M3" s="23"/>
      <c r="N3" s="94"/>
      <c r="O3" s="156" t="s">
        <v>114</v>
      </c>
      <c r="P3" s="157"/>
      <c r="Q3" s="3"/>
      <c r="R3" s="171" t="s">
        <v>46</v>
      </c>
      <c r="S3" s="172"/>
      <c r="T3" s="172"/>
      <c r="U3" s="173"/>
      <c r="V3" s="3"/>
      <c r="W3" s="174" t="s">
        <v>52</v>
      </c>
      <c r="X3" s="175"/>
      <c r="Y3" s="176"/>
      <c r="Z3" s="178" t="s">
        <v>48</v>
      </c>
      <c r="AA3" s="179"/>
      <c r="AB3" s="179"/>
      <c r="AC3" s="180"/>
      <c r="AD3" s="3"/>
      <c r="AE3" s="178" t="s">
        <v>54</v>
      </c>
      <c r="AF3" s="179"/>
      <c r="AG3" s="179"/>
      <c r="AH3" s="179"/>
      <c r="AI3" s="179"/>
      <c r="AJ3" s="180"/>
      <c r="AK3" s="3"/>
      <c r="AL3" s="174" t="s">
        <v>55</v>
      </c>
      <c r="AM3" s="175"/>
      <c r="AN3" s="176"/>
      <c r="AO3" s="178" t="s">
        <v>49</v>
      </c>
      <c r="AP3" s="179"/>
      <c r="AQ3" s="179"/>
      <c r="AR3" s="180"/>
      <c r="AS3" s="4"/>
      <c r="AT3" s="174" t="s">
        <v>51</v>
      </c>
      <c r="AU3" s="175"/>
      <c r="AV3" s="36"/>
      <c r="AW3" s="174" t="s">
        <v>27</v>
      </c>
      <c r="AX3" s="175"/>
      <c r="AY3" s="50"/>
    </row>
    <row r="4" spans="1:51" ht="30">
      <c r="A4" s="258"/>
      <c r="B4" s="35" t="s">
        <v>1</v>
      </c>
      <c r="C4" s="2">
        <v>1</v>
      </c>
      <c r="D4" s="37">
        <v>3</v>
      </c>
      <c r="E4" s="37">
        <v>3</v>
      </c>
      <c r="F4" s="170"/>
      <c r="G4" s="35" t="s">
        <v>1</v>
      </c>
      <c r="H4" s="38">
        <f>C4/C7</f>
        <v>0.60000000000000009</v>
      </c>
      <c r="I4" s="37">
        <f>D4/D7</f>
        <v>0.6</v>
      </c>
      <c r="J4" s="37">
        <f>E4/E7</f>
        <v>0.6</v>
      </c>
      <c r="K4" s="37">
        <f>SUM(H4:J4)</f>
        <v>1.8000000000000003</v>
      </c>
      <c r="L4" s="2">
        <f>K4/C9</f>
        <v>0.60000000000000009</v>
      </c>
      <c r="M4" s="24"/>
      <c r="N4" s="94"/>
      <c r="O4" s="58" t="s">
        <v>17</v>
      </c>
      <c r="P4" s="56" t="s">
        <v>78</v>
      </c>
      <c r="Q4" s="18"/>
      <c r="R4" s="17" t="s">
        <v>26</v>
      </c>
      <c r="S4" s="35" t="s">
        <v>1</v>
      </c>
      <c r="T4" s="35" t="s">
        <v>2</v>
      </c>
      <c r="U4" s="35" t="s">
        <v>3</v>
      </c>
      <c r="V4" s="13"/>
      <c r="W4" s="32" t="s">
        <v>26</v>
      </c>
      <c r="X4" s="107" t="s">
        <v>53</v>
      </c>
      <c r="Y4" s="176"/>
      <c r="Z4" s="35" t="s">
        <v>32</v>
      </c>
      <c r="AA4" s="108" t="s">
        <v>47</v>
      </c>
      <c r="AB4" s="178" t="s">
        <v>43</v>
      </c>
      <c r="AC4" s="180"/>
      <c r="AD4" s="4"/>
      <c r="AE4" s="10" t="s">
        <v>26</v>
      </c>
      <c r="AF4" s="35" t="s">
        <v>35</v>
      </c>
      <c r="AG4" s="35" t="s">
        <v>36</v>
      </c>
      <c r="AH4" s="35" t="s">
        <v>37</v>
      </c>
      <c r="AI4" s="35" t="s">
        <v>97</v>
      </c>
      <c r="AJ4" s="35" t="s">
        <v>98</v>
      </c>
      <c r="AK4" s="4"/>
      <c r="AL4" s="10" t="s">
        <v>26</v>
      </c>
      <c r="AM4" s="107" t="s">
        <v>53</v>
      </c>
      <c r="AN4" s="176"/>
      <c r="AO4" s="10" t="s">
        <v>28</v>
      </c>
      <c r="AP4" s="10" t="s">
        <v>47</v>
      </c>
      <c r="AQ4" s="181" t="s">
        <v>43</v>
      </c>
      <c r="AR4" s="182"/>
      <c r="AS4" s="4"/>
      <c r="AT4" s="35" t="s">
        <v>26</v>
      </c>
      <c r="AU4" s="107" t="s">
        <v>53</v>
      </c>
      <c r="AV4" s="36"/>
      <c r="AW4" s="108" t="s">
        <v>26</v>
      </c>
      <c r="AX4" s="108" t="s">
        <v>50</v>
      </c>
      <c r="AY4" s="50"/>
    </row>
    <row r="5" spans="1:51">
      <c r="A5" s="258"/>
      <c r="B5" s="35" t="s">
        <v>2</v>
      </c>
      <c r="C5" s="37">
        <f>1/D4</f>
        <v>0.33333333333333331</v>
      </c>
      <c r="D5" s="2">
        <v>1</v>
      </c>
      <c r="E5" s="37">
        <v>1</v>
      </c>
      <c r="F5" s="170"/>
      <c r="G5" s="35" t="s">
        <v>2</v>
      </c>
      <c r="H5" s="37">
        <f>C5/C7</f>
        <v>0.2</v>
      </c>
      <c r="I5" s="38">
        <f>D5/D7</f>
        <v>0.2</v>
      </c>
      <c r="J5" s="37">
        <f>E5/E7</f>
        <v>0.2</v>
      </c>
      <c r="K5" s="37">
        <f>SUM(H5:J5)</f>
        <v>0.60000000000000009</v>
      </c>
      <c r="L5" s="2">
        <f>K5/C9</f>
        <v>0.20000000000000004</v>
      </c>
      <c r="M5" s="24"/>
      <c r="N5" s="94"/>
      <c r="O5" s="58" t="s">
        <v>18</v>
      </c>
      <c r="P5" s="56" t="s">
        <v>77</v>
      </c>
      <c r="Q5" s="18"/>
      <c r="R5" s="11" t="s">
        <v>17</v>
      </c>
      <c r="S5" s="9">
        <v>1</v>
      </c>
      <c r="T5" s="9">
        <v>-0.5</v>
      </c>
      <c r="U5" s="9">
        <v>0</v>
      </c>
      <c r="V5" s="3"/>
      <c r="W5" s="11" t="s">
        <v>17</v>
      </c>
      <c r="X5" s="1">
        <f>(S5*L4)+(T5*L5)+(U5*L6)</f>
        <v>0.50000000000000011</v>
      </c>
      <c r="Y5" s="176"/>
      <c r="Z5" s="15" t="s">
        <v>34</v>
      </c>
      <c r="AA5" s="15">
        <v>1</v>
      </c>
      <c r="AB5" s="15">
        <f>1/(1+AA5)</f>
        <v>0.5</v>
      </c>
      <c r="AC5" s="15"/>
      <c r="AD5" s="4"/>
      <c r="AE5" s="11" t="s">
        <v>17</v>
      </c>
      <c r="AF5" s="28">
        <v>0</v>
      </c>
      <c r="AG5" s="28">
        <v>0</v>
      </c>
      <c r="AH5" s="28">
        <v>0</v>
      </c>
      <c r="AI5" s="28">
        <v>-1</v>
      </c>
      <c r="AJ5" s="28">
        <v>0</v>
      </c>
      <c r="AK5" s="4"/>
      <c r="AL5" s="11" t="s">
        <v>17</v>
      </c>
      <c r="AM5" s="1">
        <f>(AF5*AC6)+(AG5*AC7)+(AC8*AH5)+(AI5*AC10)+(AC11*AJ5)</f>
        <v>-0.33333333333333331</v>
      </c>
      <c r="AN5" s="176"/>
      <c r="AO5" s="15" t="s">
        <v>29</v>
      </c>
      <c r="AP5" s="15">
        <v>1</v>
      </c>
      <c r="AQ5" s="15">
        <f>1/(1+AP5)</f>
        <v>0.5</v>
      </c>
      <c r="AR5" s="15"/>
      <c r="AS5" s="4"/>
      <c r="AT5" s="11" t="s">
        <v>17</v>
      </c>
      <c r="AU5" s="1">
        <f>AR6</f>
        <v>0.5</v>
      </c>
      <c r="AV5" s="36"/>
      <c r="AW5" s="40" t="s">
        <v>63</v>
      </c>
      <c r="AX5" s="40">
        <v>0</v>
      </c>
      <c r="AY5" s="50"/>
    </row>
    <row r="6" spans="1:51" ht="30">
      <c r="A6" s="258"/>
      <c r="B6" s="35" t="s">
        <v>3</v>
      </c>
      <c r="C6" s="37">
        <f>1/E4</f>
        <v>0.33333333333333331</v>
      </c>
      <c r="D6" s="37">
        <f>1/E5</f>
        <v>1</v>
      </c>
      <c r="E6" s="2">
        <v>1</v>
      </c>
      <c r="F6" s="170"/>
      <c r="G6" s="35" t="s">
        <v>3</v>
      </c>
      <c r="H6" s="37">
        <f>C6/C7</f>
        <v>0.2</v>
      </c>
      <c r="I6" s="37">
        <f>D6/D7</f>
        <v>0.2</v>
      </c>
      <c r="J6" s="38">
        <f>E6/E7</f>
        <v>0.2</v>
      </c>
      <c r="K6" s="37">
        <f>SUM(H6:J6)</f>
        <v>0.60000000000000009</v>
      </c>
      <c r="L6" s="2">
        <f>K6/C9</f>
        <v>0.20000000000000004</v>
      </c>
      <c r="M6" s="24"/>
      <c r="N6" s="94"/>
      <c r="O6" s="58" t="s">
        <v>20</v>
      </c>
      <c r="P6" s="56" t="s">
        <v>80</v>
      </c>
      <c r="Q6" s="18"/>
      <c r="R6" s="11" t="s">
        <v>18</v>
      </c>
      <c r="S6" s="9">
        <v>-0.5</v>
      </c>
      <c r="T6" s="9">
        <v>1</v>
      </c>
      <c r="U6" s="9">
        <v>0</v>
      </c>
      <c r="V6" s="19"/>
      <c r="W6" s="11" t="s">
        <v>18</v>
      </c>
      <c r="X6" s="1">
        <f>(S6*L4)+(T6*L5)+(U6*L6)</f>
        <v>-0.1</v>
      </c>
      <c r="Y6" s="176"/>
      <c r="Z6" s="16" t="s">
        <v>35</v>
      </c>
      <c r="AA6" s="16" t="s">
        <v>44</v>
      </c>
      <c r="AB6" s="16">
        <v>1</v>
      </c>
      <c r="AC6" s="16">
        <f>AB6*AB5</f>
        <v>0.5</v>
      </c>
      <c r="AD6" s="4"/>
      <c r="AE6" s="11" t="s">
        <v>18</v>
      </c>
      <c r="AF6" s="28">
        <v>0</v>
      </c>
      <c r="AG6" s="28">
        <v>0</v>
      </c>
      <c r="AH6" s="28">
        <v>0</v>
      </c>
      <c r="AI6" s="28">
        <v>1</v>
      </c>
      <c r="AJ6" s="28">
        <v>0</v>
      </c>
      <c r="AK6" s="4"/>
      <c r="AL6" s="11" t="s">
        <v>18</v>
      </c>
      <c r="AM6" s="1">
        <f>(AF6*AC6)+(AG6*AC7)+(AC8*AH6)+(AI6*AC10)+(AC11*AJ6)</f>
        <v>0.33333333333333331</v>
      </c>
      <c r="AN6" s="176"/>
      <c r="AO6" s="16" t="s">
        <v>45</v>
      </c>
      <c r="AP6" s="16" t="s">
        <v>44</v>
      </c>
      <c r="AQ6" s="16">
        <v>1</v>
      </c>
      <c r="AR6" s="16">
        <f>AQ6*AQ5</f>
        <v>0.5</v>
      </c>
      <c r="AS6" s="4"/>
      <c r="AT6" s="11" t="s">
        <v>18</v>
      </c>
      <c r="AU6" s="1">
        <f>AR7</f>
        <v>0.5</v>
      </c>
      <c r="AV6" s="36"/>
      <c r="AW6" s="40" t="s">
        <v>16</v>
      </c>
      <c r="AX6" s="41">
        <v>0</v>
      </c>
      <c r="AY6" s="50"/>
    </row>
    <row r="7" spans="1:51">
      <c r="A7" s="258"/>
      <c r="B7" s="107" t="s">
        <v>4</v>
      </c>
      <c r="C7" s="39">
        <f>SUM(C4:C6)</f>
        <v>1.6666666666666665</v>
      </c>
      <c r="D7" s="39">
        <f>SUM(D4:D6)</f>
        <v>5</v>
      </c>
      <c r="E7" s="39">
        <f>SUM(E4:E6)</f>
        <v>5</v>
      </c>
      <c r="F7" s="170"/>
      <c r="G7" s="107" t="s">
        <v>4</v>
      </c>
      <c r="H7" s="39">
        <f>SUM(H4:H6)</f>
        <v>1</v>
      </c>
      <c r="I7" s="39">
        <f>SUM(I4:I6)</f>
        <v>1</v>
      </c>
      <c r="J7" s="39">
        <f>SUM(J4:J6)</f>
        <v>1</v>
      </c>
      <c r="K7" s="39">
        <f>SUM(K4:K6)</f>
        <v>3.0000000000000004</v>
      </c>
      <c r="L7" s="39">
        <f>SUM(L4:L6)</f>
        <v>1.0000000000000002</v>
      </c>
      <c r="M7" s="25"/>
      <c r="N7" s="94"/>
      <c r="O7" s="58" t="s">
        <v>21</v>
      </c>
      <c r="P7" s="56" t="s">
        <v>81</v>
      </c>
      <c r="Q7" s="18"/>
      <c r="R7" s="11" t="s">
        <v>20</v>
      </c>
      <c r="S7" s="9">
        <v>0</v>
      </c>
      <c r="T7" s="9">
        <v>0.5</v>
      </c>
      <c r="U7" s="9">
        <v>0</v>
      </c>
      <c r="V7" s="19"/>
      <c r="W7" s="11" t="s">
        <v>20</v>
      </c>
      <c r="X7" s="1">
        <f>(S7*L4)+(T7*L5)+(U7*L6)</f>
        <v>0.10000000000000002</v>
      </c>
      <c r="Y7" s="176"/>
      <c r="Z7" s="16" t="s">
        <v>36</v>
      </c>
      <c r="AA7" s="16" t="s">
        <v>44</v>
      </c>
      <c r="AB7" s="16">
        <v>1</v>
      </c>
      <c r="AC7" s="16">
        <f>AB7*AB5</f>
        <v>0.5</v>
      </c>
      <c r="AD7" s="4"/>
      <c r="AE7" s="11" t="s">
        <v>20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4"/>
      <c r="AL7" s="11" t="s">
        <v>20</v>
      </c>
      <c r="AM7" s="1">
        <f>(AF7*AC6)+(AG7*AC7)+(AH7*AC8)+(AI7*AC10)+(AJ7*AC11)</f>
        <v>0</v>
      </c>
      <c r="AN7" s="176"/>
      <c r="AO7" s="16" t="s">
        <v>58</v>
      </c>
      <c r="AP7" s="16" t="s">
        <v>44</v>
      </c>
      <c r="AQ7" s="16">
        <v>1</v>
      </c>
      <c r="AR7" s="16">
        <f>AQ7*AQ5</f>
        <v>0.5</v>
      </c>
      <c r="AS7" s="4"/>
      <c r="AT7" s="11" t="s">
        <v>20</v>
      </c>
      <c r="AU7" s="1">
        <f>AR9</f>
        <v>0.33333333333333331</v>
      </c>
      <c r="AV7" s="36"/>
      <c r="AW7" s="42" t="s">
        <v>17</v>
      </c>
      <c r="AX7" s="42">
        <f>X5+AM5+AU5</f>
        <v>0.66666666666666674</v>
      </c>
      <c r="AY7" s="50"/>
    </row>
    <row r="8" spans="1:51" ht="45">
      <c r="A8" s="258"/>
      <c r="B8" s="54"/>
      <c r="C8" s="54"/>
      <c r="D8" s="54"/>
      <c r="E8" s="54"/>
      <c r="F8" s="54"/>
      <c r="G8" s="54"/>
      <c r="H8" s="54"/>
      <c r="I8" s="54"/>
      <c r="J8" s="54"/>
      <c r="M8" s="47"/>
      <c r="N8" s="94"/>
      <c r="O8" s="58" t="s">
        <v>23</v>
      </c>
      <c r="P8" s="56" t="s">
        <v>83</v>
      </c>
      <c r="Q8" s="4"/>
      <c r="R8" s="11" t="s">
        <v>21</v>
      </c>
      <c r="S8" s="9">
        <v>0</v>
      </c>
      <c r="T8" s="9">
        <v>-0.5</v>
      </c>
      <c r="U8" s="9">
        <v>0</v>
      </c>
      <c r="V8" s="19"/>
      <c r="W8" s="11" t="s">
        <v>21</v>
      </c>
      <c r="X8" s="1">
        <f>(S8*L4)+(T8*L5)+(U8*L6)</f>
        <v>-0.10000000000000002</v>
      </c>
      <c r="Y8" s="176"/>
      <c r="Z8" s="16" t="s">
        <v>37</v>
      </c>
      <c r="AA8" s="16" t="s">
        <v>44</v>
      </c>
      <c r="AB8" s="16">
        <v>1</v>
      </c>
      <c r="AC8" s="16">
        <f>AB8*AB5</f>
        <v>0.5</v>
      </c>
      <c r="AD8" s="4"/>
      <c r="AE8" s="11" t="s">
        <v>21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4"/>
      <c r="AL8" s="11" t="s">
        <v>21</v>
      </c>
      <c r="AM8" s="1">
        <f>(AF8*AC6)+(AG8*AC7)+(AH8*AC8)+(AI8*AC10)+(AJ8*AC11)</f>
        <v>0</v>
      </c>
      <c r="AN8" s="176"/>
      <c r="AO8" s="15" t="s">
        <v>30</v>
      </c>
      <c r="AP8" s="15">
        <v>2</v>
      </c>
      <c r="AQ8" s="15">
        <f>1/(1+AP8)</f>
        <v>0.33333333333333331</v>
      </c>
      <c r="AR8" s="15"/>
      <c r="AS8" s="4"/>
      <c r="AT8" s="11" t="s">
        <v>21</v>
      </c>
      <c r="AU8" s="1">
        <f>AR10</f>
        <v>0.33333333333333331</v>
      </c>
      <c r="AV8" s="36"/>
      <c r="AW8" s="42" t="s">
        <v>18</v>
      </c>
      <c r="AX8" s="42">
        <f>X6+AM6++AU6</f>
        <v>0.73333333333333328</v>
      </c>
      <c r="AY8" s="50"/>
    </row>
    <row r="9" spans="1:51" ht="30">
      <c r="A9" s="258"/>
      <c r="B9" s="108" t="s">
        <v>6</v>
      </c>
      <c r="C9" s="35">
        <v>3</v>
      </c>
      <c r="D9" s="4"/>
      <c r="E9" s="4"/>
      <c r="F9" s="4"/>
      <c r="G9" s="4"/>
      <c r="H9" s="4"/>
      <c r="I9" s="4"/>
      <c r="J9" s="4"/>
      <c r="M9" s="4"/>
      <c r="N9" s="94"/>
      <c r="O9" s="58" t="s">
        <v>24</v>
      </c>
      <c r="P9" s="56" t="s">
        <v>84</v>
      </c>
      <c r="Q9" s="4"/>
      <c r="R9" s="11" t="s">
        <v>23</v>
      </c>
      <c r="S9" s="9">
        <v>1</v>
      </c>
      <c r="T9" s="9">
        <v>0</v>
      </c>
      <c r="U9" s="9">
        <v>-0.5</v>
      </c>
      <c r="V9" s="19"/>
      <c r="W9" s="11" t="s">
        <v>23</v>
      </c>
      <c r="X9" s="1">
        <f>(S9*L4)+(T9*L5)+(U9*L6)</f>
        <v>0.50000000000000011</v>
      </c>
      <c r="Y9" s="176"/>
      <c r="Z9" s="31" t="s">
        <v>96</v>
      </c>
      <c r="AA9" s="31">
        <v>2</v>
      </c>
      <c r="AB9" s="31">
        <f>1/(1+AA9)</f>
        <v>0.33333333333333331</v>
      </c>
      <c r="AC9" s="31"/>
      <c r="AD9" s="4"/>
      <c r="AE9" s="11" t="s">
        <v>23</v>
      </c>
      <c r="AF9" s="28">
        <v>0</v>
      </c>
      <c r="AG9" s="28">
        <v>-1</v>
      </c>
      <c r="AH9" s="28">
        <v>0</v>
      </c>
      <c r="AI9" s="28">
        <v>-1</v>
      </c>
      <c r="AJ9" s="28">
        <v>0</v>
      </c>
      <c r="AK9" s="4"/>
      <c r="AL9" s="11" t="s">
        <v>23</v>
      </c>
      <c r="AM9" s="1">
        <f>(AC6*AF9)+(AG9*AC7)+(AC8*AH9)+(AI9*AC10)+(AC11*AJ9)</f>
        <v>-0.83333333333333326</v>
      </c>
      <c r="AN9" s="176"/>
      <c r="AO9" s="16" t="s">
        <v>59</v>
      </c>
      <c r="AP9" s="16" t="s">
        <v>44</v>
      </c>
      <c r="AQ9" s="16">
        <v>1</v>
      </c>
      <c r="AR9" s="16">
        <f>AQ9*AQ8</f>
        <v>0.33333333333333331</v>
      </c>
      <c r="AS9" s="4"/>
      <c r="AT9" s="11" t="s">
        <v>23</v>
      </c>
      <c r="AU9" s="1">
        <f>AR12</f>
        <v>0.25</v>
      </c>
      <c r="AV9" s="36"/>
      <c r="AW9" s="41" t="s">
        <v>19</v>
      </c>
      <c r="AX9" s="41">
        <v>0</v>
      </c>
      <c r="AY9" s="50"/>
    </row>
    <row r="10" spans="1:51">
      <c r="A10" s="258"/>
      <c r="B10" s="53"/>
      <c r="C10" s="53"/>
      <c r="D10" s="53"/>
      <c r="E10" s="53"/>
      <c r="F10" s="53"/>
      <c r="G10" s="53"/>
      <c r="H10" s="53"/>
      <c r="I10" s="53"/>
      <c r="J10" s="53"/>
      <c r="M10" s="26"/>
      <c r="N10" s="94"/>
      <c r="O10" s="4"/>
      <c r="P10" s="4"/>
      <c r="Q10" s="4"/>
      <c r="R10" s="11" t="s">
        <v>24</v>
      </c>
      <c r="S10" s="9">
        <v>-0.5</v>
      </c>
      <c r="T10" s="9">
        <v>0</v>
      </c>
      <c r="U10" s="9">
        <v>1</v>
      </c>
      <c r="V10" s="19"/>
      <c r="W10" s="11" t="s">
        <v>24</v>
      </c>
      <c r="X10" s="1">
        <f>(S10*L4)+(T10*67)+(U10*L6)</f>
        <v>-0.1</v>
      </c>
      <c r="Y10" s="176"/>
      <c r="Z10" s="16" t="s">
        <v>97</v>
      </c>
      <c r="AA10" s="16" t="s">
        <v>44</v>
      </c>
      <c r="AB10" s="16">
        <v>1</v>
      </c>
      <c r="AC10" s="16">
        <f>AB10*AB9</f>
        <v>0.33333333333333331</v>
      </c>
      <c r="AD10" s="4"/>
      <c r="AE10" s="11" t="s">
        <v>24</v>
      </c>
      <c r="AF10" s="28">
        <v>0</v>
      </c>
      <c r="AG10" s="28">
        <v>1</v>
      </c>
      <c r="AH10" s="28">
        <v>0</v>
      </c>
      <c r="AI10" s="28">
        <v>1</v>
      </c>
      <c r="AJ10" s="28">
        <v>0</v>
      </c>
      <c r="AK10" s="4"/>
      <c r="AL10" s="11" t="s">
        <v>24</v>
      </c>
      <c r="AM10" s="1">
        <f>(AC6*AF10)+(AC7*AG10)+(AC8*AH10)+(AI10*AC10)+(AC11*AJ10)</f>
        <v>0.83333333333333326</v>
      </c>
      <c r="AN10" s="176"/>
      <c r="AO10" s="16" t="s">
        <v>60</v>
      </c>
      <c r="AP10" s="16" t="s">
        <v>44</v>
      </c>
      <c r="AQ10" s="16">
        <v>1</v>
      </c>
      <c r="AR10" s="16">
        <f>AQ10*AQ8</f>
        <v>0.33333333333333331</v>
      </c>
      <c r="AS10" s="4"/>
      <c r="AT10" s="11" t="s">
        <v>24</v>
      </c>
      <c r="AU10" s="1">
        <f>AR13</f>
        <v>0.25</v>
      </c>
      <c r="AV10" s="36"/>
      <c r="AW10" s="42" t="s">
        <v>20</v>
      </c>
      <c r="AX10" s="42">
        <f>X7+AM7+AU7</f>
        <v>0.43333333333333335</v>
      </c>
      <c r="AY10" s="50"/>
    </row>
    <row r="11" spans="1:51">
      <c r="A11" s="258"/>
      <c r="B11" s="183" t="s">
        <v>14</v>
      </c>
      <c r="C11" s="183"/>
      <c r="D11" s="4"/>
      <c r="E11" s="35" t="s">
        <v>38</v>
      </c>
      <c r="F11" s="35" t="s">
        <v>39</v>
      </c>
      <c r="G11" s="35" t="s">
        <v>40</v>
      </c>
      <c r="H11" s="10" t="s">
        <v>41</v>
      </c>
      <c r="I11" s="10" t="s">
        <v>42</v>
      </c>
      <c r="J11" s="4"/>
      <c r="M11" s="4"/>
      <c r="N11" s="94"/>
      <c r="O11" s="156" t="s">
        <v>112</v>
      </c>
      <c r="P11" s="157"/>
      <c r="Q11" s="4"/>
      <c r="R11" s="33"/>
      <c r="S11" s="25"/>
      <c r="T11" s="25"/>
      <c r="U11" s="25"/>
      <c r="V11" s="30"/>
      <c r="W11" s="29"/>
      <c r="X11" s="29"/>
      <c r="Y11" s="176"/>
      <c r="Z11" s="16" t="s">
        <v>98</v>
      </c>
      <c r="AA11" s="16" t="s">
        <v>44</v>
      </c>
      <c r="AB11" s="16">
        <v>1</v>
      </c>
      <c r="AC11" s="16">
        <f>AB11*AB9</f>
        <v>0.33333333333333331</v>
      </c>
      <c r="AD11" s="4"/>
      <c r="AE11" s="29"/>
      <c r="AF11" s="25"/>
      <c r="AG11" s="25"/>
      <c r="AH11" s="25"/>
      <c r="AI11" s="25"/>
      <c r="AJ11" s="25"/>
      <c r="AK11" s="4"/>
      <c r="AL11" s="29"/>
      <c r="AM11" s="29"/>
      <c r="AN11" s="176"/>
      <c r="AO11" s="15" t="s">
        <v>31</v>
      </c>
      <c r="AP11" s="15">
        <v>3</v>
      </c>
      <c r="AQ11" s="15">
        <f>1/(1+AP11)</f>
        <v>0.25</v>
      </c>
      <c r="AR11" s="15"/>
      <c r="AS11" s="4"/>
      <c r="AT11" s="29"/>
      <c r="AU11" s="29"/>
      <c r="AV11" s="46"/>
      <c r="AW11" s="42" t="s">
        <v>21</v>
      </c>
      <c r="AX11" s="42">
        <f>X8+AM8+AU8</f>
        <v>0.23333333333333328</v>
      </c>
      <c r="AY11" s="50"/>
    </row>
    <row r="12" spans="1:51" ht="30">
      <c r="A12" s="258"/>
      <c r="B12" s="108" t="s">
        <v>7</v>
      </c>
      <c r="C12" s="76">
        <f>SUM(L4*C7,L5*D7,L6*E7)</f>
        <v>3</v>
      </c>
      <c r="D12" s="4"/>
      <c r="E12" s="35">
        <v>1</v>
      </c>
      <c r="F12" s="35">
        <v>3</v>
      </c>
      <c r="G12" s="35">
        <v>5</v>
      </c>
      <c r="H12" s="35">
        <v>7</v>
      </c>
      <c r="I12" s="35">
        <v>9</v>
      </c>
      <c r="J12" s="4"/>
      <c r="M12" s="4"/>
      <c r="N12" s="94"/>
      <c r="O12" s="57" t="s">
        <v>99</v>
      </c>
      <c r="P12" s="56" t="s">
        <v>102</v>
      </c>
      <c r="Q12" s="4"/>
      <c r="R12" s="33"/>
      <c r="S12" s="25"/>
      <c r="T12" s="25"/>
      <c r="U12" s="25"/>
      <c r="V12" s="30"/>
      <c r="W12" s="29"/>
      <c r="X12" s="29"/>
      <c r="Y12" s="176"/>
      <c r="Z12" s="30"/>
      <c r="AA12" s="30"/>
      <c r="AB12" s="30"/>
      <c r="AC12" s="30"/>
      <c r="AD12" s="4"/>
      <c r="AE12" s="29"/>
      <c r="AF12" s="25"/>
      <c r="AG12" s="25"/>
      <c r="AH12" s="25"/>
      <c r="AI12" s="25"/>
      <c r="AJ12" s="25"/>
      <c r="AK12" s="4"/>
      <c r="AL12" s="156" t="s">
        <v>115</v>
      </c>
      <c r="AM12" s="157"/>
      <c r="AN12" s="176"/>
      <c r="AO12" s="16" t="s">
        <v>61</v>
      </c>
      <c r="AP12" s="16" t="s">
        <v>44</v>
      </c>
      <c r="AQ12" s="16">
        <v>1</v>
      </c>
      <c r="AR12" s="16">
        <f>AQ12*AQ11</f>
        <v>0.25</v>
      </c>
      <c r="AS12" s="4"/>
      <c r="AT12" s="29"/>
      <c r="AU12" s="29"/>
      <c r="AV12" s="46"/>
      <c r="AW12" s="41" t="s">
        <v>22</v>
      </c>
      <c r="AX12" s="41">
        <v>0</v>
      </c>
      <c r="AY12" s="50"/>
    </row>
    <row r="13" spans="1:51" ht="30">
      <c r="A13" s="258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26"/>
      <c r="N13" s="94"/>
      <c r="O13" s="57" t="s">
        <v>100</v>
      </c>
      <c r="P13" s="56" t="s">
        <v>103</v>
      </c>
      <c r="Q13" s="4"/>
      <c r="R13" s="4"/>
      <c r="S13" s="18"/>
      <c r="T13" s="18"/>
      <c r="U13" s="18"/>
      <c r="V13" s="19"/>
      <c r="W13" s="4"/>
      <c r="X13" s="4"/>
      <c r="Y13" s="176"/>
      <c r="Z13" s="30"/>
      <c r="AA13" s="30"/>
      <c r="AB13" s="30"/>
      <c r="AC13" s="30"/>
      <c r="AD13" s="4"/>
      <c r="AE13" s="29"/>
      <c r="AF13" s="25"/>
      <c r="AG13" s="25"/>
      <c r="AH13" s="25"/>
      <c r="AI13" s="25"/>
      <c r="AJ13" s="25"/>
      <c r="AK13" s="4"/>
      <c r="AL13" s="58" t="s">
        <v>34</v>
      </c>
      <c r="AM13" s="56" t="s">
        <v>87</v>
      </c>
      <c r="AN13" s="176"/>
      <c r="AO13" s="16" t="s">
        <v>62</v>
      </c>
      <c r="AP13" s="16" t="s">
        <v>44</v>
      </c>
      <c r="AQ13" s="16">
        <v>1</v>
      </c>
      <c r="AR13" s="16">
        <f>AQ13*AQ11</f>
        <v>0.25</v>
      </c>
      <c r="AS13" s="4"/>
      <c r="AT13" s="29"/>
      <c r="AU13" s="29"/>
      <c r="AV13" s="46"/>
      <c r="AW13" s="42" t="s">
        <v>23</v>
      </c>
      <c r="AX13" s="42">
        <f>X9+AM9+AU9</f>
        <v>-8.3333333333333148E-2</v>
      </c>
      <c r="AY13" s="50"/>
    </row>
    <row r="14" spans="1:51" ht="30">
      <c r="A14" s="258"/>
      <c r="B14" s="185" t="s">
        <v>11</v>
      </c>
      <c r="C14" s="186"/>
      <c r="D14" s="6" t="s">
        <v>12</v>
      </c>
      <c r="E14" s="6">
        <v>1</v>
      </c>
      <c r="F14" s="6">
        <v>2</v>
      </c>
      <c r="G14" s="6">
        <v>3</v>
      </c>
      <c r="H14" s="6">
        <v>4</v>
      </c>
      <c r="I14" s="6">
        <v>5</v>
      </c>
      <c r="J14" s="6">
        <v>6</v>
      </c>
      <c r="K14" s="6">
        <v>7</v>
      </c>
      <c r="L14" s="6">
        <v>9</v>
      </c>
      <c r="M14" s="6">
        <v>10</v>
      </c>
      <c r="N14" s="94"/>
      <c r="O14" s="57" t="s">
        <v>101</v>
      </c>
      <c r="P14" s="56" t="s">
        <v>104</v>
      </c>
      <c r="Q14" s="4"/>
      <c r="R14" s="4"/>
      <c r="S14" s="18"/>
      <c r="T14" s="18"/>
      <c r="U14" s="18"/>
      <c r="V14" s="4"/>
      <c r="W14" s="4"/>
      <c r="X14" s="4"/>
      <c r="Y14" s="176"/>
      <c r="AB14" s="30"/>
      <c r="AC14" s="30"/>
      <c r="AD14" s="4"/>
      <c r="AE14" s="29"/>
      <c r="AF14" s="25"/>
      <c r="AG14" s="25"/>
      <c r="AH14" s="25"/>
      <c r="AI14" s="25"/>
      <c r="AJ14" s="25"/>
      <c r="AK14" s="4"/>
      <c r="AL14" s="109" t="s">
        <v>35</v>
      </c>
      <c r="AM14" s="84" t="s">
        <v>88</v>
      </c>
      <c r="AN14" s="176"/>
      <c r="AO14" s="19"/>
      <c r="AP14" s="19"/>
      <c r="AQ14" s="19"/>
      <c r="AR14" s="19"/>
      <c r="AS14" s="4"/>
      <c r="AT14" s="29"/>
      <c r="AU14" s="29"/>
      <c r="AV14" s="46"/>
      <c r="AW14" s="42" t="s">
        <v>24</v>
      </c>
      <c r="AX14" s="42">
        <f>X10+AM10+AU10</f>
        <v>0.98333333333333328</v>
      </c>
      <c r="AY14" s="50"/>
    </row>
    <row r="15" spans="1:51">
      <c r="A15" s="258"/>
      <c r="B15" s="187"/>
      <c r="C15" s="188"/>
      <c r="D15" s="6" t="s">
        <v>13</v>
      </c>
      <c r="E15" s="35">
        <v>0</v>
      </c>
      <c r="F15" s="35">
        <v>0</v>
      </c>
      <c r="G15" s="35">
        <v>0.57999999999999996</v>
      </c>
      <c r="H15" s="35">
        <v>0.9</v>
      </c>
      <c r="I15" s="35">
        <v>1.1200000000000001</v>
      </c>
      <c r="J15" s="35">
        <v>1.24</v>
      </c>
      <c r="K15" s="35">
        <v>1.32</v>
      </c>
      <c r="L15" s="35">
        <v>1.46</v>
      </c>
      <c r="M15" s="35">
        <v>1.49</v>
      </c>
      <c r="N15" s="94"/>
      <c r="Q15" s="4"/>
      <c r="R15" s="4"/>
      <c r="S15" s="18"/>
      <c r="T15" s="18"/>
      <c r="U15" s="18"/>
      <c r="V15" s="4"/>
      <c r="W15" s="4"/>
      <c r="X15" s="4"/>
      <c r="Y15" s="176"/>
      <c r="AB15" s="30"/>
      <c r="AC15" s="30"/>
      <c r="AD15" s="4"/>
      <c r="AE15" s="29"/>
      <c r="AF15" s="25"/>
      <c r="AG15" s="25"/>
      <c r="AH15" s="25"/>
      <c r="AI15" s="25"/>
      <c r="AJ15" s="25"/>
      <c r="AK15" s="4"/>
      <c r="AL15" s="109" t="s">
        <v>36</v>
      </c>
      <c r="AM15" s="84" t="s">
        <v>89</v>
      </c>
      <c r="AN15" s="176"/>
      <c r="AO15" s="30"/>
      <c r="AP15" s="30"/>
      <c r="AQ15" s="30"/>
      <c r="AR15" s="30"/>
      <c r="AS15" s="4"/>
      <c r="AT15" s="29"/>
      <c r="AU15" s="29"/>
      <c r="AV15" s="46"/>
      <c r="AW15" s="41" t="s">
        <v>25</v>
      </c>
      <c r="AX15" s="41">
        <v>0</v>
      </c>
      <c r="AY15" s="50"/>
    </row>
    <row r="16" spans="1:51">
      <c r="A16" s="258"/>
      <c r="B16" s="189" t="s">
        <v>9</v>
      </c>
      <c r="C16" s="190"/>
      <c r="D16" s="7">
        <v>0.57999999999999996</v>
      </c>
      <c r="E16" s="191"/>
      <c r="F16" s="192"/>
      <c r="G16" s="192"/>
      <c r="H16" s="192"/>
      <c r="I16" s="192"/>
      <c r="J16" s="192"/>
      <c r="K16" s="48"/>
      <c r="L16" s="48"/>
      <c r="M16" s="48"/>
      <c r="N16" s="94"/>
      <c r="Q16" s="4"/>
      <c r="R16" s="4"/>
      <c r="S16" s="18"/>
      <c r="T16" s="18"/>
      <c r="U16" s="18"/>
      <c r="V16" s="4"/>
      <c r="W16" s="4"/>
      <c r="X16" s="4"/>
      <c r="Y16" s="17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109" t="s">
        <v>37</v>
      </c>
      <c r="AM16" s="84" t="s">
        <v>90</v>
      </c>
      <c r="AN16" s="176"/>
      <c r="AO16" s="156" t="s">
        <v>113</v>
      </c>
      <c r="AP16" s="157"/>
      <c r="AQ16" s="4"/>
      <c r="AR16" s="4"/>
      <c r="AS16" s="4"/>
      <c r="AT16" s="4"/>
      <c r="AU16" s="4"/>
      <c r="AV16" s="46"/>
      <c r="AW16" s="4"/>
      <c r="AX16" s="4"/>
      <c r="AY16" s="50"/>
    </row>
    <row r="17" spans="1:51" ht="30">
      <c r="A17" s="258"/>
      <c r="B17" s="52"/>
      <c r="C17" s="52"/>
      <c r="D17" s="52"/>
      <c r="E17" s="52"/>
      <c r="H17" s="52"/>
      <c r="I17" s="52"/>
      <c r="J17" s="52"/>
      <c r="K17" s="52"/>
      <c r="L17" s="52"/>
      <c r="M17" s="47"/>
      <c r="N17" s="94"/>
      <c r="Q17" s="4"/>
      <c r="R17" s="4"/>
      <c r="S17" s="18"/>
      <c r="T17" s="18"/>
      <c r="U17" s="18"/>
      <c r="V17" s="4"/>
      <c r="W17" s="4"/>
      <c r="X17" s="4"/>
      <c r="Y17" s="176"/>
      <c r="Z17" s="4"/>
      <c r="AC17" s="4"/>
      <c r="AD17" s="4"/>
      <c r="AE17" s="4"/>
      <c r="AF17" s="4"/>
      <c r="AG17" s="4"/>
      <c r="AH17" s="4"/>
      <c r="AI17" s="4"/>
      <c r="AJ17" s="4"/>
      <c r="AK17" s="4"/>
      <c r="AL17" s="58" t="s">
        <v>96</v>
      </c>
      <c r="AM17" s="56" t="s">
        <v>91</v>
      </c>
      <c r="AN17" s="176"/>
      <c r="AO17" s="44" t="s">
        <v>29</v>
      </c>
      <c r="AP17" s="44" t="s">
        <v>76</v>
      </c>
      <c r="AQ17" s="4"/>
      <c r="AR17" s="4"/>
      <c r="AS17" s="4"/>
      <c r="AT17" s="4"/>
      <c r="AU17" s="4"/>
      <c r="AV17" s="46"/>
      <c r="AW17" s="4"/>
      <c r="AX17" s="4"/>
      <c r="AY17" s="50"/>
    </row>
    <row r="18" spans="1:51" ht="30">
      <c r="A18" s="258"/>
      <c r="B18" s="161" t="s">
        <v>15</v>
      </c>
      <c r="C18" s="161"/>
      <c r="D18" s="161"/>
      <c r="E18" s="4"/>
      <c r="H18" s="4"/>
      <c r="I18" s="4"/>
      <c r="J18" s="4"/>
      <c r="K18" s="4"/>
      <c r="L18" s="4"/>
      <c r="M18" s="4"/>
      <c r="N18" s="94"/>
      <c r="Q18" s="4"/>
      <c r="R18" s="4"/>
      <c r="S18" s="18"/>
      <c r="T18" s="18"/>
      <c r="U18" s="18"/>
      <c r="V18" s="4"/>
      <c r="W18" s="4"/>
      <c r="X18" s="4"/>
      <c r="Y18" s="176"/>
      <c r="Z18" s="227" t="s">
        <v>182</v>
      </c>
      <c r="AA18" s="228"/>
      <c r="AC18" s="4"/>
      <c r="AD18" s="4"/>
      <c r="AE18" s="4"/>
      <c r="AF18" s="4"/>
      <c r="AG18" s="4"/>
      <c r="AH18" s="4"/>
      <c r="AI18" s="4"/>
      <c r="AJ18" s="4"/>
      <c r="AK18" s="4"/>
      <c r="AL18" s="109" t="s">
        <v>97</v>
      </c>
      <c r="AM18" s="84" t="s">
        <v>92</v>
      </c>
      <c r="AN18" s="176"/>
      <c r="AO18" s="44" t="s">
        <v>30</v>
      </c>
      <c r="AP18" s="44" t="s">
        <v>79</v>
      </c>
      <c r="AQ18" s="4"/>
      <c r="AR18" s="4"/>
      <c r="AS18" s="4"/>
      <c r="AT18" s="4"/>
      <c r="AU18" s="4"/>
      <c r="AV18" s="46"/>
      <c r="AW18" s="4"/>
      <c r="AX18" s="4"/>
      <c r="AY18" s="50"/>
    </row>
    <row r="19" spans="1:51" ht="30">
      <c r="A19" s="258"/>
      <c r="B19" s="5" t="s">
        <v>10</v>
      </c>
      <c r="C19" s="8">
        <f>(C12-3)/3</f>
        <v>0</v>
      </c>
      <c r="D19" s="77">
        <f>C19*100</f>
        <v>0</v>
      </c>
      <c r="E19" s="4"/>
      <c r="H19" s="4"/>
      <c r="I19" s="4"/>
      <c r="J19" s="4"/>
      <c r="K19" s="4"/>
      <c r="L19" s="4"/>
      <c r="M19" s="4"/>
      <c r="N19" s="94"/>
      <c r="Q19" s="4"/>
      <c r="R19" s="4"/>
      <c r="S19" s="18"/>
      <c r="T19" s="18"/>
      <c r="U19" s="18"/>
      <c r="V19" s="4"/>
      <c r="W19" s="4"/>
      <c r="X19" s="4"/>
      <c r="Y19" s="176"/>
      <c r="Z19" s="225" t="s">
        <v>224</v>
      </c>
      <c r="AA19" s="226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109" t="s">
        <v>98</v>
      </c>
      <c r="AM19" s="84" t="s">
        <v>93</v>
      </c>
      <c r="AN19" s="176"/>
      <c r="AO19" s="44" t="s">
        <v>31</v>
      </c>
      <c r="AP19" s="44" t="s">
        <v>82</v>
      </c>
      <c r="AQ19" s="4"/>
      <c r="AR19" s="4"/>
      <c r="AS19" s="4"/>
      <c r="AT19" s="4"/>
      <c r="AU19" s="4"/>
      <c r="AV19" s="46"/>
      <c r="AW19" s="4"/>
      <c r="AX19" s="4"/>
      <c r="AY19" s="50"/>
    </row>
    <row r="20" spans="1:51">
      <c r="A20" s="259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06"/>
      <c r="N20" s="49"/>
      <c r="O20" s="106"/>
      <c r="P20" s="106"/>
      <c r="Q20" s="106"/>
      <c r="R20" s="106"/>
      <c r="S20" s="79"/>
      <c r="T20" s="79"/>
      <c r="U20" s="79"/>
      <c r="V20" s="106"/>
      <c r="W20" s="106"/>
      <c r="X20" s="106"/>
      <c r="Y20" s="177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51"/>
    </row>
    <row r="22" spans="1:51" ht="20">
      <c r="A22" s="257"/>
      <c r="B22" s="168" t="s">
        <v>140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9"/>
    </row>
    <row r="23" spans="1:51" ht="20">
      <c r="A23" s="258"/>
      <c r="B23" s="35" t="s">
        <v>0</v>
      </c>
      <c r="C23" s="35" t="s">
        <v>1</v>
      </c>
      <c r="D23" s="35" t="s">
        <v>2</v>
      </c>
      <c r="E23" s="35" t="s">
        <v>3</v>
      </c>
      <c r="F23" s="170" t="s">
        <v>8</v>
      </c>
      <c r="G23" s="35" t="s">
        <v>0</v>
      </c>
      <c r="H23" s="35" t="s">
        <v>1</v>
      </c>
      <c r="I23" s="35" t="s">
        <v>2</v>
      </c>
      <c r="J23" s="35" t="s">
        <v>3</v>
      </c>
      <c r="K23" s="35" t="s">
        <v>4</v>
      </c>
      <c r="L23" s="10" t="s">
        <v>5</v>
      </c>
      <c r="M23" s="23"/>
      <c r="N23" s="94"/>
      <c r="O23" s="156" t="s">
        <v>114</v>
      </c>
      <c r="P23" s="157"/>
      <c r="Q23" s="3"/>
      <c r="R23" s="171" t="s">
        <v>46</v>
      </c>
      <c r="S23" s="172"/>
      <c r="T23" s="172"/>
      <c r="U23" s="173"/>
      <c r="V23" s="3"/>
      <c r="W23" s="174" t="s">
        <v>52</v>
      </c>
      <c r="X23" s="175"/>
      <c r="Y23" s="176"/>
      <c r="Z23" s="178" t="s">
        <v>48</v>
      </c>
      <c r="AA23" s="179"/>
      <c r="AB23" s="179"/>
      <c r="AC23" s="180"/>
      <c r="AD23" s="3"/>
      <c r="AE23" s="178" t="s">
        <v>54</v>
      </c>
      <c r="AF23" s="179"/>
      <c r="AG23" s="179"/>
      <c r="AH23" s="179"/>
      <c r="AI23" s="179"/>
      <c r="AJ23" s="180"/>
      <c r="AK23" s="3"/>
      <c r="AL23" s="174" t="s">
        <v>55</v>
      </c>
      <c r="AM23" s="175"/>
      <c r="AN23" s="176"/>
      <c r="AO23" s="178" t="s">
        <v>49</v>
      </c>
      <c r="AP23" s="179"/>
      <c r="AQ23" s="179"/>
      <c r="AR23" s="180"/>
      <c r="AS23" s="4"/>
      <c r="AT23" s="174" t="s">
        <v>51</v>
      </c>
      <c r="AU23" s="175"/>
      <c r="AV23" s="36"/>
      <c r="AW23" s="174" t="s">
        <v>27</v>
      </c>
      <c r="AX23" s="175"/>
      <c r="AY23" s="50"/>
    </row>
    <row r="24" spans="1:51" ht="30">
      <c r="A24" s="258"/>
      <c r="B24" s="35" t="s">
        <v>1</v>
      </c>
      <c r="C24" s="2">
        <v>1</v>
      </c>
      <c r="D24" s="37">
        <v>3</v>
      </c>
      <c r="E24" s="37">
        <v>3</v>
      </c>
      <c r="F24" s="170"/>
      <c r="G24" s="35" t="s">
        <v>1</v>
      </c>
      <c r="H24" s="38">
        <f>C24/C27</f>
        <v>0.60000000000000009</v>
      </c>
      <c r="I24" s="37">
        <f>D24/D27</f>
        <v>0.6</v>
      </c>
      <c r="J24" s="37">
        <f>E24/E27</f>
        <v>0.6</v>
      </c>
      <c r="K24" s="37">
        <f>SUM(H24:J24)</f>
        <v>1.8000000000000003</v>
      </c>
      <c r="L24" s="2">
        <f>K24/C29</f>
        <v>0.60000000000000009</v>
      </c>
      <c r="M24" s="24"/>
      <c r="N24" s="94"/>
      <c r="O24" s="58" t="s">
        <v>17</v>
      </c>
      <c r="P24" s="56" t="s">
        <v>78</v>
      </c>
      <c r="Q24" s="18"/>
      <c r="R24" s="17" t="s">
        <v>26</v>
      </c>
      <c r="S24" s="35" t="s">
        <v>1</v>
      </c>
      <c r="T24" s="35" t="s">
        <v>2</v>
      </c>
      <c r="U24" s="35" t="s">
        <v>3</v>
      </c>
      <c r="V24" s="13"/>
      <c r="W24" s="32" t="s">
        <v>26</v>
      </c>
      <c r="X24" s="107" t="s">
        <v>53</v>
      </c>
      <c r="Y24" s="176"/>
      <c r="Z24" s="35" t="s">
        <v>32</v>
      </c>
      <c r="AA24" s="108" t="s">
        <v>47</v>
      </c>
      <c r="AB24" s="178" t="s">
        <v>43</v>
      </c>
      <c r="AC24" s="180"/>
      <c r="AD24" s="4"/>
      <c r="AE24" s="10" t="s">
        <v>26</v>
      </c>
      <c r="AF24" s="35" t="s">
        <v>35</v>
      </c>
      <c r="AG24" s="35" t="s">
        <v>36</v>
      </c>
      <c r="AH24" s="35" t="s">
        <v>37</v>
      </c>
      <c r="AI24" s="35" t="s">
        <v>97</v>
      </c>
      <c r="AJ24" s="35" t="s">
        <v>98</v>
      </c>
      <c r="AK24" s="4"/>
      <c r="AL24" s="10" t="s">
        <v>26</v>
      </c>
      <c r="AM24" s="107" t="s">
        <v>53</v>
      </c>
      <c r="AN24" s="176"/>
      <c r="AO24" s="10" t="s">
        <v>28</v>
      </c>
      <c r="AP24" s="10" t="s">
        <v>47</v>
      </c>
      <c r="AQ24" s="181" t="s">
        <v>43</v>
      </c>
      <c r="AR24" s="182"/>
      <c r="AS24" s="4"/>
      <c r="AT24" s="35" t="s">
        <v>26</v>
      </c>
      <c r="AU24" s="107" t="s">
        <v>53</v>
      </c>
      <c r="AV24" s="36"/>
      <c r="AW24" s="108" t="s">
        <v>26</v>
      </c>
      <c r="AX24" s="108" t="s">
        <v>50</v>
      </c>
      <c r="AY24" s="50"/>
    </row>
    <row r="25" spans="1:51">
      <c r="A25" s="258"/>
      <c r="B25" s="35" t="s">
        <v>2</v>
      </c>
      <c r="C25" s="37">
        <f>1/D24</f>
        <v>0.33333333333333331</v>
      </c>
      <c r="D25" s="2">
        <v>1</v>
      </c>
      <c r="E25" s="37">
        <v>1</v>
      </c>
      <c r="F25" s="170"/>
      <c r="G25" s="35" t="s">
        <v>2</v>
      </c>
      <c r="H25" s="37">
        <f>C25/C27</f>
        <v>0.2</v>
      </c>
      <c r="I25" s="38">
        <f>D25/D27</f>
        <v>0.2</v>
      </c>
      <c r="J25" s="37">
        <f>E25/E27</f>
        <v>0.2</v>
      </c>
      <c r="K25" s="37">
        <f>SUM(H25:J25)</f>
        <v>0.60000000000000009</v>
      </c>
      <c r="L25" s="2">
        <f>K25/C29</f>
        <v>0.20000000000000004</v>
      </c>
      <c r="M25" s="24"/>
      <c r="N25" s="94"/>
      <c r="O25" s="58" t="s">
        <v>18</v>
      </c>
      <c r="P25" s="56" t="s">
        <v>77</v>
      </c>
      <c r="Q25" s="18"/>
      <c r="R25" s="11" t="s">
        <v>17</v>
      </c>
      <c r="S25" s="9">
        <v>1</v>
      </c>
      <c r="T25" s="9">
        <v>-0.5</v>
      </c>
      <c r="U25" s="9">
        <v>0</v>
      </c>
      <c r="V25" s="3"/>
      <c r="W25" s="11" t="s">
        <v>17</v>
      </c>
      <c r="X25" s="1">
        <f>(S25*L24)+(T25*L25)+(U25*L26)</f>
        <v>0.50000000000000011</v>
      </c>
      <c r="Y25" s="176"/>
      <c r="Z25" s="15" t="s">
        <v>34</v>
      </c>
      <c r="AA25" s="15">
        <v>1</v>
      </c>
      <c r="AB25" s="15">
        <f>1/(1+AA25)</f>
        <v>0.5</v>
      </c>
      <c r="AC25" s="15"/>
      <c r="AD25" s="4"/>
      <c r="AE25" s="11" t="s">
        <v>17</v>
      </c>
      <c r="AF25" s="28">
        <v>0</v>
      </c>
      <c r="AG25" s="28">
        <v>0</v>
      </c>
      <c r="AH25" s="28">
        <v>0</v>
      </c>
      <c r="AI25" s="28">
        <v>-1</v>
      </c>
      <c r="AJ25" s="28">
        <v>0</v>
      </c>
      <c r="AK25" s="4"/>
      <c r="AL25" s="11" t="s">
        <v>17</v>
      </c>
      <c r="AM25" s="1">
        <f>(AF25*AC26)+(AG25*AC27)+(AC28*AH25)+(AI25*AC30)+(AC31*AJ25)</f>
        <v>-0.33333333333333331</v>
      </c>
      <c r="AN25" s="176"/>
      <c r="AO25" s="15" t="s">
        <v>29</v>
      </c>
      <c r="AP25" s="15">
        <v>1</v>
      </c>
      <c r="AQ25" s="15">
        <f>1/(1+AP25)</f>
        <v>0.5</v>
      </c>
      <c r="AR25" s="15"/>
      <c r="AS25" s="4"/>
      <c r="AT25" s="11" t="s">
        <v>17</v>
      </c>
      <c r="AU25" s="1">
        <f>AR26</f>
        <v>0.5</v>
      </c>
      <c r="AV25" s="36"/>
      <c r="AW25" s="40" t="s">
        <v>63</v>
      </c>
      <c r="AX25" s="40">
        <v>0</v>
      </c>
      <c r="AY25" s="50"/>
    </row>
    <row r="26" spans="1:51" ht="30">
      <c r="A26" s="258"/>
      <c r="B26" s="35" t="s">
        <v>3</v>
      </c>
      <c r="C26" s="37">
        <f>1/E24</f>
        <v>0.33333333333333331</v>
      </c>
      <c r="D26" s="37">
        <f>1/E25</f>
        <v>1</v>
      </c>
      <c r="E26" s="2">
        <v>1</v>
      </c>
      <c r="F26" s="170"/>
      <c r="G26" s="35" t="s">
        <v>3</v>
      </c>
      <c r="H26" s="37">
        <f>C26/C27</f>
        <v>0.2</v>
      </c>
      <c r="I26" s="37">
        <f>D26/D27</f>
        <v>0.2</v>
      </c>
      <c r="J26" s="38">
        <f>E26/E27</f>
        <v>0.2</v>
      </c>
      <c r="K26" s="37">
        <f>SUM(H26:J26)</f>
        <v>0.60000000000000009</v>
      </c>
      <c r="L26" s="2">
        <f>K26/C29</f>
        <v>0.20000000000000004</v>
      </c>
      <c r="M26" s="24"/>
      <c r="N26" s="94"/>
      <c r="O26" s="58" t="s">
        <v>20</v>
      </c>
      <c r="P26" s="56" t="s">
        <v>80</v>
      </c>
      <c r="Q26" s="18"/>
      <c r="R26" s="11" t="s">
        <v>18</v>
      </c>
      <c r="S26" s="9">
        <v>-0.5</v>
      </c>
      <c r="T26" s="9">
        <v>1</v>
      </c>
      <c r="U26" s="9">
        <v>0</v>
      </c>
      <c r="V26" s="19"/>
      <c r="W26" s="11" t="s">
        <v>18</v>
      </c>
      <c r="X26" s="1">
        <f>(S26*L24)+(T26*L25)+(U26*L26)</f>
        <v>-0.1</v>
      </c>
      <c r="Y26" s="176"/>
      <c r="Z26" s="16" t="s">
        <v>35</v>
      </c>
      <c r="AA26" s="16" t="s">
        <v>44</v>
      </c>
      <c r="AB26" s="16">
        <v>1</v>
      </c>
      <c r="AC26" s="16">
        <f>AB26*AB25</f>
        <v>0.5</v>
      </c>
      <c r="AD26" s="4"/>
      <c r="AE26" s="11" t="s">
        <v>18</v>
      </c>
      <c r="AF26" s="28">
        <v>0</v>
      </c>
      <c r="AG26" s="28">
        <v>0</v>
      </c>
      <c r="AH26" s="28">
        <v>0</v>
      </c>
      <c r="AI26" s="28">
        <v>1</v>
      </c>
      <c r="AJ26" s="28">
        <v>0</v>
      </c>
      <c r="AK26" s="4"/>
      <c r="AL26" s="11" t="s">
        <v>18</v>
      </c>
      <c r="AM26" s="1">
        <f>(AF26*AC26)+(AG26*AC27)+(AC28*AH26)+(AI26*AC30)+(AC31*AJ26)</f>
        <v>0.33333333333333331</v>
      </c>
      <c r="AN26" s="176"/>
      <c r="AO26" s="16" t="s">
        <v>45</v>
      </c>
      <c r="AP26" s="16" t="s">
        <v>44</v>
      </c>
      <c r="AQ26" s="16">
        <v>1</v>
      </c>
      <c r="AR26" s="16">
        <f>AQ26*AQ25</f>
        <v>0.5</v>
      </c>
      <c r="AS26" s="4"/>
      <c r="AT26" s="11" t="s">
        <v>18</v>
      </c>
      <c r="AU26" s="1">
        <f>AR27</f>
        <v>0.5</v>
      </c>
      <c r="AV26" s="36"/>
      <c r="AW26" s="40" t="s">
        <v>16</v>
      </c>
      <c r="AX26" s="41">
        <v>0</v>
      </c>
      <c r="AY26" s="50"/>
    </row>
    <row r="27" spans="1:51">
      <c r="A27" s="258"/>
      <c r="B27" s="107" t="s">
        <v>4</v>
      </c>
      <c r="C27" s="39">
        <f>SUM(C24:C26)</f>
        <v>1.6666666666666665</v>
      </c>
      <c r="D27" s="39">
        <f>SUM(D24:D26)</f>
        <v>5</v>
      </c>
      <c r="E27" s="39">
        <f>SUM(E24:E26)</f>
        <v>5</v>
      </c>
      <c r="F27" s="170"/>
      <c r="G27" s="107" t="s">
        <v>4</v>
      </c>
      <c r="H27" s="39">
        <f>SUM(H24:H26)</f>
        <v>1</v>
      </c>
      <c r="I27" s="39">
        <f>SUM(I24:I26)</f>
        <v>1</v>
      </c>
      <c r="J27" s="39">
        <f>SUM(J24:J26)</f>
        <v>1</v>
      </c>
      <c r="K27" s="39">
        <f>SUM(K24:K26)</f>
        <v>3.0000000000000004</v>
      </c>
      <c r="L27" s="39">
        <f>SUM(L24:L26)</f>
        <v>1.0000000000000002</v>
      </c>
      <c r="M27" s="25"/>
      <c r="N27" s="94"/>
      <c r="O27" s="58" t="s">
        <v>21</v>
      </c>
      <c r="P27" s="56" t="s">
        <v>81</v>
      </c>
      <c r="Q27" s="18"/>
      <c r="R27" s="11" t="s">
        <v>20</v>
      </c>
      <c r="S27" s="9">
        <v>0</v>
      </c>
      <c r="T27" s="9">
        <v>0.5</v>
      </c>
      <c r="U27" s="9">
        <v>0</v>
      </c>
      <c r="V27" s="19"/>
      <c r="W27" s="11" t="s">
        <v>20</v>
      </c>
      <c r="X27" s="1">
        <f>(S27*L24)+(T27*L25)+(U27*L26)</f>
        <v>0.10000000000000002</v>
      </c>
      <c r="Y27" s="176"/>
      <c r="Z27" s="16" t="s">
        <v>36</v>
      </c>
      <c r="AA27" s="16" t="s">
        <v>44</v>
      </c>
      <c r="AB27" s="16">
        <v>1</v>
      </c>
      <c r="AC27" s="16">
        <f>AB27*AB25</f>
        <v>0.5</v>
      </c>
      <c r="AD27" s="4"/>
      <c r="AE27" s="11" t="s">
        <v>20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4"/>
      <c r="AL27" s="11" t="s">
        <v>20</v>
      </c>
      <c r="AM27" s="1">
        <f>(AF27*AC26)+(AG27*AC27)+(AH27*AC28)+(AI27*AC30)+(AJ27*AC31)</f>
        <v>0</v>
      </c>
      <c r="AN27" s="176"/>
      <c r="AO27" s="16" t="s">
        <v>58</v>
      </c>
      <c r="AP27" s="16" t="s">
        <v>44</v>
      </c>
      <c r="AQ27" s="16">
        <v>1</v>
      </c>
      <c r="AR27" s="16">
        <f>AQ27*AQ25</f>
        <v>0.5</v>
      </c>
      <c r="AS27" s="4"/>
      <c r="AT27" s="11" t="s">
        <v>20</v>
      </c>
      <c r="AU27" s="1">
        <f>AR29</f>
        <v>0.25</v>
      </c>
      <c r="AV27" s="36"/>
      <c r="AW27" s="42" t="s">
        <v>17</v>
      </c>
      <c r="AX27" s="42">
        <f>X25+AM25+AU25</f>
        <v>0.66666666666666674</v>
      </c>
      <c r="AY27" s="50"/>
    </row>
    <row r="28" spans="1:51" ht="45">
      <c r="A28" s="258"/>
      <c r="B28" s="54"/>
      <c r="C28" s="54"/>
      <c r="D28" s="54"/>
      <c r="E28" s="54"/>
      <c r="F28" s="54"/>
      <c r="G28" s="54"/>
      <c r="H28" s="54"/>
      <c r="I28" s="54"/>
      <c r="J28" s="54"/>
      <c r="M28" s="47"/>
      <c r="N28" s="94"/>
      <c r="O28" s="58" t="s">
        <v>23</v>
      </c>
      <c r="P28" s="56" t="s">
        <v>83</v>
      </c>
      <c r="Q28" s="4"/>
      <c r="R28" s="11" t="s">
        <v>21</v>
      </c>
      <c r="S28" s="9">
        <v>0</v>
      </c>
      <c r="T28" s="9">
        <v>-0.5</v>
      </c>
      <c r="U28" s="9">
        <v>0</v>
      </c>
      <c r="V28" s="19"/>
      <c r="W28" s="11" t="s">
        <v>21</v>
      </c>
      <c r="X28" s="1">
        <f>(S28*L24)+(T28*L25)+(U28*L26)</f>
        <v>-0.10000000000000002</v>
      </c>
      <c r="Y28" s="176"/>
      <c r="Z28" s="16" t="s">
        <v>37</v>
      </c>
      <c r="AA28" s="16" t="s">
        <v>44</v>
      </c>
      <c r="AB28" s="16">
        <v>1</v>
      </c>
      <c r="AC28" s="16">
        <f>AB28*AB25</f>
        <v>0.5</v>
      </c>
      <c r="AD28" s="4"/>
      <c r="AE28" s="11" t="s">
        <v>21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4"/>
      <c r="AL28" s="11" t="s">
        <v>21</v>
      </c>
      <c r="AM28" s="1">
        <f>(AF28*AC26)+(AG28*AC27)+(AH28*AC28)+(AI28*AC30)+(AJ28*AC31)</f>
        <v>0</v>
      </c>
      <c r="AN28" s="176"/>
      <c r="AO28" s="15" t="s">
        <v>30</v>
      </c>
      <c r="AP28" s="15">
        <v>3</v>
      </c>
      <c r="AQ28" s="15">
        <f>1/(1+AP28)</f>
        <v>0.25</v>
      </c>
      <c r="AR28" s="15"/>
      <c r="AS28" s="4"/>
      <c r="AT28" s="11" t="s">
        <v>21</v>
      </c>
      <c r="AU28" s="1">
        <f>AR30</f>
        <v>0.25</v>
      </c>
      <c r="AV28" s="36"/>
      <c r="AW28" s="42" t="s">
        <v>18</v>
      </c>
      <c r="AX28" s="42">
        <f>X26+AM26++AU26</f>
        <v>0.73333333333333328</v>
      </c>
      <c r="AY28" s="50"/>
    </row>
    <row r="29" spans="1:51" ht="30">
      <c r="A29" s="258"/>
      <c r="B29" s="108" t="s">
        <v>6</v>
      </c>
      <c r="C29" s="35">
        <v>3</v>
      </c>
      <c r="D29" s="4"/>
      <c r="E29" s="4"/>
      <c r="F29" s="4"/>
      <c r="G29" s="4"/>
      <c r="H29" s="4"/>
      <c r="I29" s="4"/>
      <c r="J29" s="4"/>
      <c r="M29" s="4"/>
      <c r="N29" s="94"/>
      <c r="O29" s="58" t="s">
        <v>24</v>
      </c>
      <c r="P29" s="56" t="s">
        <v>84</v>
      </c>
      <c r="Q29" s="4"/>
      <c r="R29" s="11" t="s">
        <v>23</v>
      </c>
      <c r="S29" s="9">
        <v>1</v>
      </c>
      <c r="T29" s="9">
        <v>0</v>
      </c>
      <c r="U29" s="9">
        <v>-0.5</v>
      </c>
      <c r="V29" s="19"/>
      <c r="W29" s="11" t="s">
        <v>23</v>
      </c>
      <c r="X29" s="1">
        <f>(S29*L24)+(T29*L25)+(U29*L26)</f>
        <v>0.50000000000000011</v>
      </c>
      <c r="Y29" s="176"/>
      <c r="Z29" s="31" t="s">
        <v>96</v>
      </c>
      <c r="AA29" s="31">
        <v>2</v>
      </c>
      <c r="AB29" s="31">
        <f>1/(1+AA29)</f>
        <v>0.33333333333333331</v>
      </c>
      <c r="AC29" s="31"/>
      <c r="AD29" s="4"/>
      <c r="AE29" s="11" t="s">
        <v>23</v>
      </c>
      <c r="AF29" s="28">
        <v>0</v>
      </c>
      <c r="AG29" s="28">
        <v>-1</v>
      </c>
      <c r="AH29" s="28">
        <v>0</v>
      </c>
      <c r="AI29" s="28">
        <v>-1</v>
      </c>
      <c r="AJ29" s="28">
        <v>0</v>
      </c>
      <c r="AK29" s="4"/>
      <c r="AL29" s="11" t="s">
        <v>23</v>
      </c>
      <c r="AM29" s="1">
        <f>(AC26*AF29)+(AG29*AC27)+(AC28*AH29)+(AI29*AC30)+(AC31*AJ29)</f>
        <v>-0.83333333333333326</v>
      </c>
      <c r="AN29" s="176"/>
      <c r="AO29" s="16" t="s">
        <v>59</v>
      </c>
      <c r="AP29" s="16" t="s">
        <v>44</v>
      </c>
      <c r="AQ29" s="16">
        <v>1</v>
      </c>
      <c r="AR29" s="16">
        <f>AQ29*AQ28</f>
        <v>0.25</v>
      </c>
      <c r="AS29" s="4"/>
      <c r="AT29" s="11" t="s">
        <v>23</v>
      </c>
      <c r="AU29" s="1">
        <f>AR32</f>
        <v>0.33333333333333331</v>
      </c>
      <c r="AV29" s="36"/>
      <c r="AW29" s="41" t="s">
        <v>19</v>
      </c>
      <c r="AX29" s="41">
        <v>0</v>
      </c>
      <c r="AY29" s="50"/>
    </row>
    <row r="30" spans="1:51">
      <c r="A30" s="258"/>
      <c r="B30" s="53"/>
      <c r="C30" s="53"/>
      <c r="D30" s="53"/>
      <c r="E30" s="53"/>
      <c r="F30" s="53"/>
      <c r="G30" s="53"/>
      <c r="H30" s="53"/>
      <c r="I30" s="53"/>
      <c r="J30" s="53"/>
      <c r="M30" s="26"/>
      <c r="N30" s="94"/>
      <c r="O30" s="4"/>
      <c r="P30" s="4"/>
      <c r="Q30" s="4"/>
      <c r="R30" s="11" t="s">
        <v>24</v>
      </c>
      <c r="S30" s="9">
        <v>-0.5</v>
      </c>
      <c r="T30" s="9">
        <v>0</v>
      </c>
      <c r="U30" s="9">
        <v>1</v>
      </c>
      <c r="V30" s="19"/>
      <c r="W30" s="11" t="s">
        <v>24</v>
      </c>
      <c r="X30" s="1">
        <f>(S30*L24)+(T30*67)+(U30*L26)</f>
        <v>-0.1</v>
      </c>
      <c r="Y30" s="176"/>
      <c r="Z30" s="16" t="s">
        <v>97</v>
      </c>
      <c r="AA30" s="16" t="s">
        <v>44</v>
      </c>
      <c r="AB30" s="16">
        <v>1</v>
      </c>
      <c r="AC30" s="16">
        <f>AB30*AB29</f>
        <v>0.33333333333333331</v>
      </c>
      <c r="AD30" s="4"/>
      <c r="AE30" s="11" t="s">
        <v>24</v>
      </c>
      <c r="AF30" s="28">
        <v>0</v>
      </c>
      <c r="AG30" s="28">
        <v>1</v>
      </c>
      <c r="AH30" s="28">
        <v>0</v>
      </c>
      <c r="AI30" s="28">
        <v>1</v>
      </c>
      <c r="AJ30" s="28">
        <v>0</v>
      </c>
      <c r="AK30" s="4"/>
      <c r="AL30" s="11" t="s">
        <v>24</v>
      </c>
      <c r="AM30" s="1">
        <f>(AC26*AF30)+(AC27*AG30)+(AC28*AH30)+(AI30*AC30)+(AC31*AJ30)</f>
        <v>0.83333333333333326</v>
      </c>
      <c r="AN30" s="176"/>
      <c r="AO30" s="16" t="s">
        <v>60</v>
      </c>
      <c r="AP30" s="16" t="s">
        <v>44</v>
      </c>
      <c r="AQ30" s="16">
        <v>1</v>
      </c>
      <c r="AR30" s="16">
        <f>AQ30*AQ28</f>
        <v>0.25</v>
      </c>
      <c r="AS30" s="4"/>
      <c r="AT30" s="11" t="s">
        <v>24</v>
      </c>
      <c r="AU30" s="1">
        <f>AR33</f>
        <v>0.33333333333333331</v>
      </c>
      <c r="AV30" s="36"/>
      <c r="AW30" s="42" t="s">
        <v>20</v>
      </c>
      <c r="AX30" s="42">
        <f>X27+AM27+AU27</f>
        <v>0.35000000000000003</v>
      </c>
      <c r="AY30" s="50"/>
    </row>
    <row r="31" spans="1:51">
      <c r="A31" s="258"/>
      <c r="B31" s="183" t="s">
        <v>14</v>
      </c>
      <c r="C31" s="183"/>
      <c r="D31" s="4"/>
      <c r="E31" s="35" t="s">
        <v>38</v>
      </c>
      <c r="F31" s="35" t="s">
        <v>39</v>
      </c>
      <c r="G31" s="35" t="s">
        <v>40</v>
      </c>
      <c r="H31" s="10" t="s">
        <v>41</v>
      </c>
      <c r="I31" s="10" t="s">
        <v>42</v>
      </c>
      <c r="J31" s="4"/>
      <c r="M31" s="4"/>
      <c r="N31" s="94"/>
      <c r="O31" s="156" t="s">
        <v>112</v>
      </c>
      <c r="P31" s="157"/>
      <c r="Q31" s="4"/>
      <c r="R31" s="33"/>
      <c r="S31" s="25"/>
      <c r="T31" s="25"/>
      <c r="U31" s="25"/>
      <c r="V31" s="30"/>
      <c r="W31" s="29"/>
      <c r="X31" s="29"/>
      <c r="Y31" s="176"/>
      <c r="Z31" s="16" t="s">
        <v>98</v>
      </c>
      <c r="AA31" s="16" t="s">
        <v>44</v>
      </c>
      <c r="AB31" s="16">
        <v>1</v>
      </c>
      <c r="AC31" s="16">
        <f>AB31*AB29</f>
        <v>0.33333333333333331</v>
      </c>
      <c r="AD31" s="4"/>
      <c r="AE31" s="29"/>
      <c r="AF31" s="25"/>
      <c r="AG31" s="25"/>
      <c r="AH31" s="25"/>
      <c r="AI31" s="25"/>
      <c r="AJ31" s="25"/>
      <c r="AK31" s="4"/>
      <c r="AL31" s="29"/>
      <c r="AM31" s="29"/>
      <c r="AN31" s="176"/>
      <c r="AO31" s="15" t="s">
        <v>31</v>
      </c>
      <c r="AP31" s="15">
        <v>2</v>
      </c>
      <c r="AQ31" s="15">
        <f>1/(1+AP31)</f>
        <v>0.33333333333333331</v>
      </c>
      <c r="AR31" s="15"/>
      <c r="AS31" s="4"/>
      <c r="AT31" s="29"/>
      <c r="AU31" s="29"/>
      <c r="AV31" s="46"/>
      <c r="AW31" s="42" t="s">
        <v>21</v>
      </c>
      <c r="AX31" s="42">
        <f>X28+AM28+AU28</f>
        <v>0.14999999999999997</v>
      </c>
      <c r="AY31" s="50"/>
    </row>
    <row r="32" spans="1:51" ht="30">
      <c r="A32" s="258"/>
      <c r="B32" s="108" t="s">
        <v>7</v>
      </c>
      <c r="C32" s="76">
        <f>SUM(L24*C27,L25*D27,L26*E27)</f>
        <v>3</v>
      </c>
      <c r="D32" s="4"/>
      <c r="E32" s="35">
        <v>1</v>
      </c>
      <c r="F32" s="35">
        <v>3</v>
      </c>
      <c r="G32" s="35">
        <v>5</v>
      </c>
      <c r="H32" s="35">
        <v>7</v>
      </c>
      <c r="I32" s="35">
        <v>9</v>
      </c>
      <c r="J32" s="4"/>
      <c r="M32" s="4"/>
      <c r="N32" s="94"/>
      <c r="O32" s="57" t="s">
        <v>99</v>
      </c>
      <c r="P32" s="56" t="s">
        <v>102</v>
      </c>
      <c r="Q32" s="4"/>
      <c r="R32" s="33"/>
      <c r="S32" s="25"/>
      <c r="T32" s="25"/>
      <c r="U32" s="25"/>
      <c r="V32" s="30"/>
      <c r="W32" s="29"/>
      <c r="X32" s="29"/>
      <c r="Y32" s="176"/>
      <c r="Z32" s="30"/>
      <c r="AA32" s="30"/>
      <c r="AB32" s="30"/>
      <c r="AC32" s="30"/>
      <c r="AD32" s="4"/>
      <c r="AE32" s="29"/>
      <c r="AF32" s="25"/>
      <c r="AG32" s="25"/>
      <c r="AH32" s="25"/>
      <c r="AI32" s="25"/>
      <c r="AJ32" s="25"/>
      <c r="AK32" s="4"/>
      <c r="AL32" s="156" t="s">
        <v>115</v>
      </c>
      <c r="AM32" s="157"/>
      <c r="AN32" s="176"/>
      <c r="AO32" s="16" t="s">
        <v>61</v>
      </c>
      <c r="AP32" s="16" t="s">
        <v>44</v>
      </c>
      <c r="AQ32" s="16">
        <v>1</v>
      </c>
      <c r="AR32" s="16">
        <f>AQ32*AQ31</f>
        <v>0.33333333333333331</v>
      </c>
      <c r="AS32" s="4"/>
      <c r="AT32" s="29"/>
      <c r="AU32" s="29"/>
      <c r="AV32" s="46"/>
      <c r="AW32" s="41" t="s">
        <v>22</v>
      </c>
      <c r="AX32" s="41">
        <v>0</v>
      </c>
      <c r="AY32" s="50"/>
    </row>
    <row r="33" spans="1:51" ht="30">
      <c r="A33" s="258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26"/>
      <c r="N33" s="94"/>
      <c r="O33" s="57" t="s">
        <v>100</v>
      </c>
      <c r="P33" s="56" t="s">
        <v>103</v>
      </c>
      <c r="Q33" s="4"/>
      <c r="R33" s="4"/>
      <c r="S33" s="18"/>
      <c r="T33" s="18"/>
      <c r="U33" s="18"/>
      <c r="V33" s="19"/>
      <c r="W33" s="4"/>
      <c r="X33" s="4"/>
      <c r="Y33" s="176"/>
      <c r="Z33" s="30"/>
      <c r="AA33" s="30"/>
      <c r="AB33" s="30"/>
      <c r="AC33" s="30"/>
      <c r="AD33" s="4"/>
      <c r="AE33" s="29"/>
      <c r="AF33" s="25"/>
      <c r="AG33" s="25"/>
      <c r="AH33" s="25"/>
      <c r="AI33" s="25"/>
      <c r="AJ33" s="25"/>
      <c r="AK33" s="4"/>
      <c r="AL33" s="58" t="s">
        <v>34</v>
      </c>
      <c r="AM33" s="56" t="s">
        <v>87</v>
      </c>
      <c r="AN33" s="176"/>
      <c r="AO33" s="16" t="s">
        <v>62</v>
      </c>
      <c r="AP33" s="16" t="s">
        <v>44</v>
      </c>
      <c r="AQ33" s="16">
        <v>1</v>
      </c>
      <c r="AR33" s="16">
        <f>AQ33*AQ31</f>
        <v>0.33333333333333331</v>
      </c>
      <c r="AS33" s="4"/>
      <c r="AT33" s="29"/>
      <c r="AU33" s="29"/>
      <c r="AV33" s="46"/>
      <c r="AW33" s="42" t="s">
        <v>23</v>
      </c>
      <c r="AX33" s="42">
        <f>X29+AM29+AU29</f>
        <v>0</v>
      </c>
      <c r="AY33" s="50"/>
    </row>
    <row r="34" spans="1:51" ht="30">
      <c r="A34" s="258"/>
      <c r="B34" s="185" t="s">
        <v>11</v>
      </c>
      <c r="C34" s="186"/>
      <c r="D34" s="6" t="s">
        <v>12</v>
      </c>
      <c r="E34" s="6">
        <v>1</v>
      </c>
      <c r="F34" s="6">
        <v>2</v>
      </c>
      <c r="G34" s="6">
        <v>3</v>
      </c>
      <c r="H34" s="6">
        <v>4</v>
      </c>
      <c r="I34" s="6">
        <v>5</v>
      </c>
      <c r="J34" s="6">
        <v>6</v>
      </c>
      <c r="K34" s="6">
        <v>7</v>
      </c>
      <c r="L34" s="6">
        <v>9</v>
      </c>
      <c r="M34" s="6">
        <v>10</v>
      </c>
      <c r="N34" s="94"/>
      <c r="O34" s="57" t="s">
        <v>101</v>
      </c>
      <c r="P34" s="56" t="s">
        <v>104</v>
      </c>
      <c r="Q34" s="4"/>
      <c r="R34" s="4"/>
      <c r="S34" s="18"/>
      <c r="T34" s="18"/>
      <c r="U34" s="18"/>
      <c r="V34" s="4"/>
      <c r="W34" s="4"/>
      <c r="X34" s="4"/>
      <c r="Y34" s="176"/>
      <c r="AB34" s="30"/>
      <c r="AC34" s="30"/>
      <c r="AD34" s="4"/>
      <c r="AE34" s="29"/>
      <c r="AF34" s="25"/>
      <c r="AG34" s="25"/>
      <c r="AH34" s="25"/>
      <c r="AI34" s="25"/>
      <c r="AJ34" s="25"/>
      <c r="AK34" s="4"/>
      <c r="AL34" s="109" t="s">
        <v>35</v>
      </c>
      <c r="AM34" s="84" t="s">
        <v>88</v>
      </c>
      <c r="AN34" s="176"/>
      <c r="AO34" s="19"/>
      <c r="AP34" s="19"/>
      <c r="AQ34" s="19"/>
      <c r="AR34" s="19"/>
      <c r="AS34" s="4"/>
      <c r="AT34" s="29"/>
      <c r="AU34" s="29"/>
      <c r="AV34" s="46"/>
      <c r="AW34" s="42" t="s">
        <v>24</v>
      </c>
      <c r="AX34" s="42">
        <f>X30+AM30+AU30</f>
        <v>1.0666666666666667</v>
      </c>
      <c r="AY34" s="50"/>
    </row>
    <row r="35" spans="1:51">
      <c r="A35" s="258"/>
      <c r="B35" s="187"/>
      <c r="C35" s="188"/>
      <c r="D35" s="6" t="s">
        <v>13</v>
      </c>
      <c r="E35" s="35">
        <v>0</v>
      </c>
      <c r="F35" s="35">
        <v>0</v>
      </c>
      <c r="G35" s="35">
        <v>0.57999999999999996</v>
      </c>
      <c r="H35" s="35">
        <v>0.9</v>
      </c>
      <c r="I35" s="35">
        <v>1.1200000000000001</v>
      </c>
      <c r="J35" s="35">
        <v>1.24</v>
      </c>
      <c r="K35" s="35">
        <v>1.32</v>
      </c>
      <c r="L35" s="35">
        <v>1.46</v>
      </c>
      <c r="M35" s="35">
        <v>1.49</v>
      </c>
      <c r="N35" s="94"/>
      <c r="Q35" s="4"/>
      <c r="R35" s="4"/>
      <c r="S35" s="18"/>
      <c r="T35" s="18"/>
      <c r="U35" s="18"/>
      <c r="V35" s="4"/>
      <c r="W35" s="4"/>
      <c r="X35" s="4"/>
      <c r="Y35" s="176"/>
      <c r="AB35" s="30"/>
      <c r="AC35" s="30"/>
      <c r="AD35" s="4"/>
      <c r="AE35" s="29"/>
      <c r="AF35" s="25"/>
      <c r="AG35" s="25"/>
      <c r="AH35" s="25"/>
      <c r="AI35" s="25"/>
      <c r="AJ35" s="25"/>
      <c r="AK35" s="4"/>
      <c r="AL35" s="109" t="s">
        <v>36</v>
      </c>
      <c r="AM35" s="84" t="s">
        <v>89</v>
      </c>
      <c r="AN35" s="176"/>
      <c r="AO35" s="30"/>
      <c r="AP35" s="30"/>
      <c r="AQ35" s="30"/>
      <c r="AR35" s="30"/>
      <c r="AS35" s="4"/>
      <c r="AT35" s="29"/>
      <c r="AU35" s="29"/>
      <c r="AV35" s="46"/>
      <c r="AW35" s="41" t="s">
        <v>25</v>
      </c>
      <c r="AX35" s="41">
        <v>0</v>
      </c>
      <c r="AY35" s="50"/>
    </row>
    <row r="36" spans="1:51">
      <c r="A36" s="258"/>
      <c r="B36" s="189" t="s">
        <v>9</v>
      </c>
      <c r="C36" s="190"/>
      <c r="D36" s="7">
        <v>0.57999999999999996</v>
      </c>
      <c r="E36" s="191"/>
      <c r="F36" s="192"/>
      <c r="G36" s="192"/>
      <c r="H36" s="192"/>
      <c r="I36" s="192"/>
      <c r="J36" s="192"/>
      <c r="K36" s="48"/>
      <c r="L36" s="48"/>
      <c r="M36" s="48"/>
      <c r="N36" s="94"/>
      <c r="Q36" s="4"/>
      <c r="R36" s="4"/>
      <c r="S36" s="18"/>
      <c r="T36" s="18"/>
      <c r="U36" s="18"/>
      <c r="V36" s="4"/>
      <c r="W36" s="4"/>
      <c r="X36" s="4"/>
      <c r="Y36" s="176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109" t="s">
        <v>37</v>
      </c>
      <c r="AM36" s="84" t="s">
        <v>90</v>
      </c>
      <c r="AN36" s="176"/>
      <c r="AO36" s="156" t="s">
        <v>113</v>
      </c>
      <c r="AP36" s="157"/>
      <c r="AQ36" s="4"/>
      <c r="AR36" s="4"/>
      <c r="AS36" s="4"/>
      <c r="AT36" s="4"/>
      <c r="AU36" s="4"/>
      <c r="AV36" s="46"/>
      <c r="AW36" s="4"/>
      <c r="AX36" s="4"/>
      <c r="AY36" s="50"/>
    </row>
    <row r="37" spans="1:51" ht="30">
      <c r="A37" s="258"/>
      <c r="B37" s="52"/>
      <c r="C37" s="52"/>
      <c r="D37" s="52"/>
      <c r="E37" s="52"/>
      <c r="H37" s="52"/>
      <c r="I37" s="52"/>
      <c r="J37" s="52"/>
      <c r="K37" s="52"/>
      <c r="L37" s="52"/>
      <c r="M37" s="47"/>
      <c r="N37" s="94"/>
      <c r="Q37" s="4"/>
      <c r="R37" s="4"/>
      <c r="S37" s="18"/>
      <c r="T37" s="18"/>
      <c r="U37" s="18"/>
      <c r="V37" s="4"/>
      <c r="W37" s="4"/>
      <c r="X37" s="4"/>
      <c r="Y37" s="176"/>
      <c r="Z37" s="4"/>
      <c r="AC37" s="4"/>
      <c r="AD37" s="4"/>
      <c r="AE37" s="4"/>
      <c r="AF37" s="4"/>
      <c r="AG37" s="4"/>
      <c r="AH37" s="4"/>
      <c r="AI37" s="4"/>
      <c r="AJ37" s="4"/>
      <c r="AK37" s="4"/>
      <c r="AL37" s="58" t="s">
        <v>96</v>
      </c>
      <c r="AM37" s="56" t="s">
        <v>91</v>
      </c>
      <c r="AN37" s="176"/>
      <c r="AO37" s="44" t="s">
        <v>29</v>
      </c>
      <c r="AP37" s="44" t="s">
        <v>76</v>
      </c>
      <c r="AQ37" s="4"/>
      <c r="AR37" s="4"/>
      <c r="AS37" s="4"/>
      <c r="AT37" s="4"/>
      <c r="AU37" s="4"/>
      <c r="AV37" s="46"/>
      <c r="AW37" s="4"/>
      <c r="AX37" s="4"/>
      <c r="AY37" s="50"/>
    </row>
    <row r="38" spans="1:51" ht="30">
      <c r="A38" s="258"/>
      <c r="B38" s="161" t="s">
        <v>15</v>
      </c>
      <c r="C38" s="161"/>
      <c r="D38" s="161"/>
      <c r="E38" s="4"/>
      <c r="H38" s="4"/>
      <c r="I38" s="4"/>
      <c r="J38" s="4"/>
      <c r="K38" s="4"/>
      <c r="L38" s="4"/>
      <c r="M38" s="4"/>
      <c r="N38" s="94"/>
      <c r="Q38" s="4"/>
      <c r="R38" s="4"/>
      <c r="S38" s="18"/>
      <c r="T38" s="18"/>
      <c r="U38" s="18"/>
      <c r="V38" s="4"/>
      <c r="W38" s="4"/>
      <c r="X38" s="4"/>
      <c r="Y38" s="176"/>
      <c r="Z38" s="227" t="s">
        <v>182</v>
      </c>
      <c r="AA38" s="228"/>
      <c r="AC38" s="4"/>
      <c r="AD38" s="4"/>
      <c r="AE38" s="4"/>
      <c r="AF38" s="4"/>
      <c r="AG38" s="4"/>
      <c r="AH38" s="4"/>
      <c r="AI38" s="4"/>
      <c r="AJ38" s="4"/>
      <c r="AK38" s="4"/>
      <c r="AL38" s="109" t="s">
        <v>97</v>
      </c>
      <c r="AM38" s="84" t="s">
        <v>92</v>
      </c>
      <c r="AN38" s="176"/>
      <c r="AO38" s="44" t="s">
        <v>30</v>
      </c>
      <c r="AP38" s="44" t="s">
        <v>79</v>
      </c>
      <c r="AQ38" s="4"/>
      <c r="AR38" s="4"/>
      <c r="AS38" s="4"/>
      <c r="AT38" s="4"/>
      <c r="AU38" s="4"/>
      <c r="AV38" s="46"/>
      <c r="AW38" s="4"/>
      <c r="AX38" s="4"/>
      <c r="AY38" s="50"/>
    </row>
    <row r="39" spans="1:51" ht="30">
      <c r="A39" s="258"/>
      <c r="B39" s="5" t="s">
        <v>10</v>
      </c>
      <c r="C39" s="8">
        <f>(C32-3)/3</f>
        <v>0</v>
      </c>
      <c r="D39" s="77">
        <f>C39*100</f>
        <v>0</v>
      </c>
      <c r="E39" s="4"/>
      <c r="H39" s="4"/>
      <c r="I39" s="4"/>
      <c r="J39" s="4"/>
      <c r="K39" s="4"/>
      <c r="L39" s="4"/>
      <c r="M39" s="4"/>
      <c r="N39" s="94"/>
      <c r="Q39" s="4"/>
      <c r="R39" s="4"/>
      <c r="S39" s="18"/>
      <c r="T39" s="18"/>
      <c r="U39" s="18"/>
      <c r="V39" s="4"/>
      <c r="W39" s="4"/>
      <c r="X39" s="4"/>
      <c r="Y39" s="176"/>
      <c r="Z39" s="225" t="s">
        <v>224</v>
      </c>
      <c r="AA39" s="226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109" t="s">
        <v>98</v>
      </c>
      <c r="AM39" s="84" t="s">
        <v>93</v>
      </c>
      <c r="AN39" s="176"/>
      <c r="AO39" s="44" t="s">
        <v>31</v>
      </c>
      <c r="AP39" s="44" t="s">
        <v>82</v>
      </c>
      <c r="AQ39" s="4"/>
      <c r="AR39" s="4"/>
      <c r="AS39" s="4"/>
      <c r="AT39" s="4"/>
      <c r="AU39" s="4"/>
      <c r="AV39" s="46"/>
      <c r="AW39" s="4"/>
      <c r="AX39" s="4"/>
      <c r="AY39" s="50"/>
    </row>
    <row r="40" spans="1:51">
      <c r="A40" s="259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06"/>
      <c r="N40" s="49"/>
      <c r="O40" s="106"/>
      <c r="P40" s="106"/>
      <c r="Q40" s="106"/>
      <c r="R40" s="106"/>
      <c r="S40" s="79"/>
      <c r="T40" s="79"/>
      <c r="U40" s="79"/>
      <c r="V40" s="106"/>
      <c r="W40" s="106"/>
      <c r="X40" s="106"/>
      <c r="Y40" s="177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51"/>
    </row>
    <row r="42" spans="1:51" ht="20">
      <c r="A42" s="257"/>
      <c r="B42" s="168" t="s">
        <v>160</v>
      </c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9"/>
    </row>
    <row r="43" spans="1:51" ht="20">
      <c r="A43" s="258"/>
      <c r="B43" s="35" t="s">
        <v>0</v>
      </c>
      <c r="C43" s="35" t="s">
        <v>1</v>
      </c>
      <c r="D43" s="35" t="s">
        <v>2</v>
      </c>
      <c r="E43" s="35" t="s">
        <v>3</v>
      </c>
      <c r="F43" s="170" t="s">
        <v>8</v>
      </c>
      <c r="G43" s="35" t="s">
        <v>0</v>
      </c>
      <c r="H43" s="35" t="s">
        <v>1</v>
      </c>
      <c r="I43" s="35" t="s">
        <v>2</v>
      </c>
      <c r="J43" s="35" t="s">
        <v>3</v>
      </c>
      <c r="K43" s="35" t="s">
        <v>4</v>
      </c>
      <c r="L43" s="10" t="s">
        <v>5</v>
      </c>
      <c r="M43" s="23"/>
      <c r="N43" s="94"/>
      <c r="O43" s="156" t="s">
        <v>114</v>
      </c>
      <c r="P43" s="157"/>
      <c r="Q43" s="3"/>
      <c r="R43" s="171" t="s">
        <v>46</v>
      </c>
      <c r="S43" s="172"/>
      <c r="T43" s="172"/>
      <c r="U43" s="173"/>
      <c r="V43" s="3"/>
      <c r="W43" s="174" t="s">
        <v>52</v>
      </c>
      <c r="X43" s="175"/>
      <c r="Y43" s="176"/>
      <c r="Z43" s="178" t="s">
        <v>48</v>
      </c>
      <c r="AA43" s="179"/>
      <c r="AB43" s="179"/>
      <c r="AC43" s="180"/>
      <c r="AD43" s="3"/>
      <c r="AE43" s="178" t="s">
        <v>54</v>
      </c>
      <c r="AF43" s="179"/>
      <c r="AG43" s="179"/>
      <c r="AH43" s="179"/>
      <c r="AI43" s="179"/>
      <c r="AJ43" s="180"/>
      <c r="AK43" s="3"/>
      <c r="AL43" s="174" t="s">
        <v>55</v>
      </c>
      <c r="AM43" s="175"/>
      <c r="AN43" s="176"/>
      <c r="AO43" s="178" t="s">
        <v>49</v>
      </c>
      <c r="AP43" s="179"/>
      <c r="AQ43" s="179"/>
      <c r="AR43" s="180"/>
      <c r="AS43" s="4"/>
      <c r="AT43" s="174" t="s">
        <v>51</v>
      </c>
      <c r="AU43" s="175"/>
      <c r="AV43" s="36"/>
      <c r="AW43" s="174" t="s">
        <v>27</v>
      </c>
      <c r="AX43" s="175"/>
      <c r="AY43" s="50"/>
    </row>
    <row r="44" spans="1:51" ht="30">
      <c r="A44" s="258"/>
      <c r="B44" s="35" t="s">
        <v>1</v>
      </c>
      <c r="C44" s="2">
        <v>1</v>
      </c>
      <c r="D44" s="37">
        <v>3</v>
      </c>
      <c r="E44" s="37">
        <v>3</v>
      </c>
      <c r="F44" s="170"/>
      <c r="G44" s="35" t="s">
        <v>1</v>
      </c>
      <c r="H44" s="38">
        <f>C44/C47</f>
        <v>0.60000000000000009</v>
      </c>
      <c r="I44" s="37">
        <f>D44/D47</f>
        <v>0.6</v>
      </c>
      <c r="J44" s="37">
        <f>E44/E47</f>
        <v>0.6</v>
      </c>
      <c r="K44" s="37">
        <f>SUM(H44:J44)</f>
        <v>1.8000000000000003</v>
      </c>
      <c r="L44" s="2">
        <f>K44/C49</f>
        <v>0.60000000000000009</v>
      </c>
      <c r="M44" s="24"/>
      <c r="N44" s="94"/>
      <c r="O44" s="58" t="s">
        <v>17</v>
      </c>
      <c r="P44" s="56" t="s">
        <v>78</v>
      </c>
      <c r="Q44" s="18"/>
      <c r="R44" s="17" t="s">
        <v>26</v>
      </c>
      <c r="S44" s="35" t="s">
        <v>1</v>
      </c>
      <c r="T44" s="35" t="s">
        <v>2</v>
      </c>
      <c r="U44" s="35" t="s">
        <v>3</v>
      </c>
      <c r="V44" s="13"/>
      <c r="W44" s="32" t="s">
        <v>26</v>
      </c>
      <c r="X44" s="107" t="s">
        <v>53</v>
      </c>
      <c r="Y44" s="176"/>
      <c r="Z44" s="35" t="s">
        <v>32</v>
      </c>
      <c r="AA44" s="108" t="s">
        <v>47</v>
      </c>
      <c r="AB44" s="178" t="s">
        <v>43</v>
      </c>
      <c r="AC44" s="180"/>
      <c r="AD44" s="4"/>
      <c r="AE44" s="10" t="s">
        <v>26</v>
      </c>
      <c r="AF44" s="35" t="s">
        <v>35</v>
      </c>
      <c r="AG44" s="35" t="s">
        <v>36</v>
      </c>
      <c r="AH44" s="35" t="s">
        <v>37</v>
      </c>
      <c r="AI44" s="35" t="s">
        <v>97</v>
      </c>
      <c r="AJ44" s="35" t="s">
        <v>98</v>
      </c>
      <c r="AK44" s="4"/>
      <c r="AL44" s="10" t="s">
        <v>26</v>
      </c>
      <c r="AM44" s="107" t="s">
        <v>53</v>
      </c>
      <c r="AN44" s="176"/>
      <c r="AO44" s="10" t="s">
        <v>28</v>
      </c>
      <c r="AP44" s="10" t="s">
        <v>47</v>
      </c>
      <c r="AQ44" s="181" t="s">
        <v>43</v>
      </c>
      <c r="AR44" s="182"/>
      <c r="AS44" s="4"/>
      <c r="AT44" s="35" t="s">
        <v>26</v>
      </c>
      <c r="AU44" s="107" t="s">
        <v>53</v>
      </c>
      <c r="AV44" s="36"/>
      <c r="AW44" s="108" t="s">
        <v>26</v>
      </c>
      <c r="AX44" s="108" t="s">
        <v>50</v>
      </c>
      <c r="AY44" s="50"/>
    </row>
    <row r="45" spans="1:51">
      <c r="A45" s="258"/>
      <c r="B45" s="35" t="s">
        <v>2</v>
      </c>
      <c r="C45" s="37">
        <f>1/D44</f>
        <v>0.33333333333333331</v>
      </c>
      <c r="D45" s="2">
        <v>1</v>
      </c>
      <c r="E45" s="37">
        <v>1</v>
      </c>
      <c r="F45" s="170"/>
      <c r="G45" s="35" t="s">
        <v>2</v>
      </c>
      <c r="H45" s="37">
        <f>C45/C47</f>
        <v>0.2</v>
      </c>
      <c r="I45" s="38">
        <f>D45/D47</f>
        <v>0.2</v>
      </c>
      <c r="J45" s="37">
        <f>E45/E47</f>
        <v>0.2</v>
      </c>
      <c r="K45" s="37">
        <f>SUM(H45:J45)</f>
        <v>0.60000000000000009</v>
      </c>
      <c r="L45" s="2">
        <f>K45/C49</f>
        <v>0.20000000000000004</v>
      </c>
      <c r="M45" s="24"/>
      <c r="N45" s="94"/>
      <c r="O45" s="58" t="s">
        <v>18</v>
      </c>
      <c r="P45" s="56" t="s">
        <v>77</v>
      </c>
      <c r="Q45" s="18"/>
      <c r="R45" s="11" t="s">
        <v>17</v>
      </c>
      <c r="S45" s="9">
        <v>1</v>
      </c>
      <c r="T45" s="9">
        <v>-0.5</v>
      </c>
      <c r="U45" s="9">
        <v>0</v>
      </c>
      <c r="V45" s="3"/>
      <c r="W45" s="11" t="s">
        <v>17</v>
      </c>
      <c r="X45" s="1">
        <f>(S45*L44)+(T45*L45)+(U45*L46)</f>
        <v>0.50000000000000011</v>
      </c>
      <c r="Y45" s="176"/>
      <c r="Z45" s="15" t="s">
        <v>34</v>
      </c>
      <c r="AA45" s="15">
        <v>1</v>
      </c>
      <c r="AB45" s="15">
        <f>1/(1+AA45)</f>
        <v>0.5</v>
      </c>
      <c r="AC45" s="15"/>
      <c r="AD45" s="4"/>
      <c r="AE45" s="11" t="s">
        <v>17</v>
      </c>
      <c r="AF45" s="28">
        <v>0</v>
      </c>
      <c r="AG45" s="28">
        <v>0</v>
      </c>
      <c r="AH45" s="28">
        <v>0</v>
      </c>
      <c r="AI45" s="28">
        <v>-1</v>
      </c>
      <c r="AJ45" s="28">
        <v>0</v>
      </c>
      <c r="AK45" s="4"/>
      <c r="AL45" s="11" t="s">
        <v>17</v>
      </c>
      <c r="AM45" s="1">
        <f>(AF45*AC46)+(AG45*AC47)+(AC48*AH45)+(AI45*AC50)+(AC51*AJ45)</f>
        <v>-0.33333333333333331</v>
      </c>
      <c r="AN45" s="176"/>
      <c r="AO45" s="15" t="s">
        <v>29</v>
      </c>
      <c r="AP45" s="15">
        <v>2</v>
      </c>
      <c r="AQ45" s="15">
        <f>1/(1+AP45)</f>
        <v>0.33333333333333331</v>
      </c>
      <c r="AR45" s="15"/>
      <c r="AS45" s="4"/>
      <c r="AT45" s="11" t="s">
        <v>17</v>
      </c>
      <c r="AU45" s="1">
        <f>AR46</f>
        <v>0.33333333333333331</v>
      </c>
      <c r="AV45" s="36"/>
      <c r="AW45" s="40" t="s">
        <v>63</v>
      </c>
      <c r="AX45" s="40">
        <v>0</v>
      </c>
      <c r="AY45" s="50"/>
    </row>
    <row r="46" spans="1:51" ht="30">
      <c r="A46" s="258"/>
      <c r="B46" s="35" t="s">
        <v>3</v>
      </c>
      <c r="C46" s="37">
        <f>1/E44</f>
        <v>0.33333333333333331</v>
      </c>
      <c r="D46" s="37">
        <f>1/E45</f>
        <v>1</v>
      </c>
      <c r="E46" s="2">
        <v>1</v>
      </c>
      <c r="F46" s="170"/>
      <c r="G46" s="35" t="s">
        <v>3</v>
      </c>
      <c r="H46" s="37">
        <f>C46/C47</f>
        <v>0.2</v>
      </c>
      <c r="I46" s="37">
        <f>D46/D47</f>
        <v>0.2</v>
      </c>
      <c r="J46" s="38">
        <f>E46/E47</f>
        <v>0.2</v>
      </c>
      <c r="K46" s="37">
        <f>SUM(H46:J46)</f>
        <v>0.60000000000000009</v>
      </c>
      <c r="L46" s="2">
        <f>K46/C49</f>
        <v>0.20000000000000004</v>
      </c>
      <c r="M46" s="24"/>
      <c r="N46" s="94"/>
      <c r="O46" s="58" t="s">
        <v>20</v>
      </c>
      <c r="P46" s="56" t="s">
        <v>80</v>
      </c>
      <c r="Q46" s="18"/>
      <c r="R46" s="11" t="s">
        <v>18</v>
      </c>
      <c r="S46" s="9">
        <v>-0.5</v>
      </c>
      <c r="T46" s="9">
        <v>1</v>
      </c>
      <c r="U46" s="9">
        <v>0</v>
      </c>
      <c r="V46" s="19"/>
      <c r="W46" s="11" t="s">
        <v>18</v>
      </c>
      <c r="X46" s="1">
        <f>(S46*L44)+(T46*L45)+(U46*L46)</f>
        <v>-0.1</v>
      </c>
      <c r="Y46" s="176"/>
      <c r="Z46" s="16" t="s">
        <v>35</v>
      </c>
      <c r="AA46" s="16" t="s">
        <v>44</v>
      </c>
      <c r="AB46" s="16">
        <v>1</v>
      </c>
      <c r="AC46" s="16">
        <f>AB46*AB45</f>
        <v>0.5</v>
      </c>
      <c r="AD46" s="4"/>
      <c r="AE46" s="11" t="s">
        <v>18</v>
      </c>
      <c r="AF46" s="28">
        <v>0</v>
      </c>
      <c r="AG46" s="28">
        <v>0</v>
      </c>
      <c r="AH46" s="28">
        <v>0</v>
      </c>
      <c r="AI46" s="28">
        <v>1</v>
      </c>
      <c r="AJ46" s="28">
        <v>0</v>
      </c>
      <c r="AK46" s="4"/>
      <c r="AL46" s="11" t="s">
        <v>18</v>
      </c>
      <c r="AM46" s="1">
        <f>(AF46*AC46)+(AG46*AC47)+(AC48*AH46)+(AI46*AC50)+(AC51*AJ46)</f>
        <v>0.33333333333333331</v>
      </c>
      <c r="AN46" s="176"/>
      <c r="AO46" s="16" t="s">
        <v>45</v>
      </c>
      <c r="AP46" s="16" t="s">
        <v>44</v>
      </c>
      <c r="AQ46" s="16">
        <v>1</v>
      </c>
      <c r="AR46" s="16">
        <f>AQ46*AQ45</f>
        <v>0.33333333333333331</v>
      </c>
      <c r="AS46" s="4"/>
      <c r="AT46" s="11" t="s">
        <v>18</v>
      </c>
      <c r="AU46" s="1">
        <f>AR47</f>
        <v>0.33333333333333331</v>
      </c>
      <c r="AV46" s="36"/>
      <c r="AW46" s="40" t="s">
        <v>16</v>
      </c>
      <c r="AX46" s="41">
        <v>0</v>
      </c>
      <c r="AY46" s="50"/>
    </row>
    <row r="47" spans="1:51">
      <c r="A47" s="258"/>
      <c r="B47" s="107" t="s">
        <v>4</v>
      </c>
      <c r="C47" s="39">
        <f>SUM(C44:C46)</f>
        <v>1.6666666666666665</v>
      </c>
      <c r="D47" s="39">
        <f>SUM(D44:D46)</f>
        <v>5</v>
      </c>
      <c r="E47" s="39">
        <f>SUM(E44:E46)</f>
        <v>5</v>
      </c>
      <c r="F47" s="170"/>
      <c r="G47" s="107" t="s">
        <v>4</v>
      </c>
      <c r="H47" s="39">
        <f>SUM(H44:H46)</f>
        <v>1</v>
      </c>
      <c r="I47" s="39">
        <f>SUM(I44:I46)</f>
        <v>1</v>
      </c>
      <c r="J47" s="39">
        <f>SUM(J44:J46)</f>
        <v>1</v>
      </c>
      <c r="K47" s="39">
        <f>SUM(K44:K46)</f>
        <v>3.0000000000000004</v>
      </c>
      <c r="L47" s="39">
        <f>SUM(L44:L46)</f>
        <v>1.0000000000000002</v>
      </c>
      <c r="M47" s="25"/>
      <c r="N47" s="94"/>
      <c r="O47" s="58" t="s">
        <v>21</v>
      </c>
      <c r="P47" s="56" t="s">
        <v>81</v>
      </c>
      <c r="Q47" s="18"/>
      <c r="R47" s="11" t="s">
        <v>20</v>
      </c>
      <c r="S47" s="9">
        <v>0</v>
      </c>
      <c r="T47" s="9">
        <v>0.5</v>
      </c>
      <c r="U47" s="9">
        <v>0</v>
      </c>
      <c r="V47" s="19"/>
      <c r="W47" s="11" t="s">
        <v>20</v>
      </c>
      <c r="X47" s="1">
        <f>(S47*L44)+(T47*L45)+(U47*L46)</f>
        <v>0.10000000000000002</v>
      </c>
      <c r="Y47" s="176"/>
      <c r="Z47" s="16" t="s">
        <v>36</v>
      </c>
      <c r="AA47" s="16" t="s">
        <v>44</v>
      </c>
      <c r="AB47" s="16">
        <v>1</v>
      </c>
      <c r="AC47" s="16">
        <f>AB47*AB45</f>
        <v>0.5</v>
      </c>
      <c r="AD47" s="4"/>
      <c r="AE47" s="11" t="s">
        <v>20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4"/>
      <c r="AL47" s="11" t="s">
        <v>20</v>
      </c>
      <c r="AM47" s="1">
        <f>(AF47*AC46)+(AG47*AC47)+(AH47*AC48)+(AI47*AC50)+(AJ47*AC51)</f>
        <v>0</v>
      </c>
      <c r="AN47" s="176"/>
      <c r="AO47" s="16" t="s">
        <v>58</v>
      </c>
      <c r="AP47" s="16" t="s">
        <v>44</v>
      </c>
      <c r="AQ47" s="16">
        <v>1</v>
      </c>
      <c r="AR47" s="16">
        <f>AQ47*AQ45</f>
        <v>0.33333333333333331</v>
      </c>
      <c r="AS47" s="4"/>
      <c r="AT47" s="11" t="s">
        <v>20</v>
      </c>
      <c r="AU47" s="1">
        <f>AR49</f>
        <v>0.25</v>
      </c>
      <c r="AV47" s="36"/>
      <c r="AW47" s="42" t="s">
        <v>17</v>
      </c>
      <c r="AX47" s="42">
        <f>X45+AM45+AU45</f>
        <v>0.50000000000000011</v>
      </c>
      <c r="AY47" s="50"/>
    </row>
    <row r="48" spans="1:51" ht="45">
      <c r="A48" s="258"/>
      <c r="B48" s="54"/>
      <c r="C48" s="54"/>
      <c r="D48" s="54"/>
      <c r="E48" s="54"/>
      <c r="F48" s="54"/>
      <c r="G48" s="54"/>
      <c r="H48" s="54"/>
      <c r="I48" s="54"/>
      <c r="J48" s="54"/>
      <c r="M48" s="47"/>
      <c r="N48" s="94"/>
      <c r="O48" s="58" t="s">
        <v>23</v>
      </c>
      <c r="P48" s="56" t="s">
        <v>83</v>
      </c>
      <c r="Q48" s="4"/>
      <c r="R48" s="11" t="s">
        <v>21</v>
      </c>
      <c r="S48" s="9">
        <v>0</v>
      </c>
      <c r="T48" s="9">
        <v>-0.5</v>
      </c>
      <c r="U48" s="9">
        <v>0</v>
      </c>
      <c r="V48" s="19"/>
      <c r="W48" s="11" t="s">
        <v>21</v>
      </c>
      <c r="X48" s="1">
        <f>(S48*L44)+(T48*L45)+(U48*L46)</f>
        <v>-0.10000000000000002</v>
      </c>
      <c r="Y48" s="176"/>
      <c r="Z48" s="16" t="s">
        <v>37</v>
      </c>
      <c r="AA48" s="16" t="s">
        <v>44</v>
      </c>
      <c r="AB48" s="16">
        <v>1</v>
      </c>
      <c r="AC48" s="16">
        <f>AB48*AB45</f>
        <v>0.5</v>
      </c>
      <c r="AD48" s="4"/>
      <c r="AE48" s="11" t="s">
        <v>21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4"/>
      <c r="AL48" s="11" t="s">
        <v>21</v>
      </c>
      <c r="AM48" s="1">
        <f>(AF48*AC46)+(AG48*AC47)+(AH48*AC48)+(AI48*AC50)+(AJ48*AC51)</f>
        <v>0</v>
      </c>
      <c r="AN48" s="176"/>
      <c r="AO48" s="15" t="s">
        <v>30</v>
      </c>
      <c r="AP48" s="15">
        <v>3</v>
      </c>
      <c r="AQ48" s="15">
        <f>1/(1+AP48)</f>
        <v>0.25</v>
      </c>
      <c r="AR48" s="15"/>
      <c r="AS48" s="4"/>
      <c r="AT48" s="11" t="s">
        <v>21</v>
      </c>
      <c r="AU48" s="1">
        <f>AR50</f>
        <v>0.25</v>
      </c>
      <c r="AV48" s="36"/>
      <c r="AW48" s="42" t="s">
        <v>18</v>
      </c>
      <c r="AX48" s="42">
        <f>X46+AM46++AU46</f>
        <v>0.56666666666666665</v>
      </c>
      <c r="AY48" s="50"/>
    </row>
    <row r="49" spans="1:51" ht="30">
      <c r="A49" s="258"/>
      <c r="B49" s="108" t="s">
        <v>6</v>
      </c>
      <c r="C49" s="35">
        <v>3</v>
      </c>
      <c r="D49" s="4"/>
      <c r="E49" s="4"/>
      <c r="F49" s="4"/>
      <c r="G49" s="4"/>
      <c r="H49" s="4"/>
      <c r="I49" s="4"/>
      <c r="J49" s="4"/>
      <c r="M49" s="4"/>
      <c r="N49" s="94"/>
      <c r="O49" s="58" t="s">
        <v>24</v>
      </c>
      <c r="P49" s="56" t="s">
        <v>84</v>
      </c>
      <c r="Q49" s="4"/>
      <c r="R49" s="11" t="s">
        <v>23</v>
      </c>
      <c r="S49" s="9">
        <v>1</v>
      </c>
      <c r="T49" s="9">
        <v>0</v>
      </c>
      <c r="U49" s="9">
        <v>-0.5</v>
      </c>
      <c r="V49" s="19"/>
      <c r="W49" s="11" t="s">
        <v>23</v>
      </c>
      <c r="X49" s="1">
        <f>(S49*L44)+(T49*L45)+(U49*L46)</f>
        <v>0.50000000000000011</v>
      </c>
      <c r="Y49" s="176"/>
      <c r="Z49" s="31" t="s">
        <v>96</v>
      </c>
      <c r="AA49" s="31">
        <v>2</v>
      </c>
      <c r="AB49" s="31">
        <f>1/(1+AA49)</f>
        <v>0.33333333333333331</v>
      </c>
      <c r="AC49" s="31"/>
      <c r="AD49" s="4"/>
      <c r="AE49" s="11" t="s">
        <v>23</v>
      </c>
      <c r="AF49" s="28">
        <v>0</v>
      </c>
      <c r="AG49" s="28">
        <v>-1</v>
      </c>
      <c r="AH49" s="28">
        <v>0</v>
      </c>
      <c r="AI49" s="28">
        <v>-1</v>
      </c>
      <c r="AJ49" s="28">
        <v>0</v>
      </c>
      <c r="AK49" s="4"/>
      <c r="AL49" s="11" t="s">
        <v>23</v>
      </c>
      <c r="AM49" s="1">
        <f>(AC46*AF49)+(AG49*AC47)+(AC48*AH49)+(AI49*AC50)+(AC51*AJ49)</f>
        <v>-0.83333333333333326</v>
      </c>
      <c r="AN49" s="176"/>
      <c r="AO49" s="16" t="s">
        <v>59</v>
      </c>
      <c r="AP49" s="16" t="s">
        <v>44</v>
      </c>
      <c r="AQ49" s="16">
        <v>1</v>
      </c>
      <c r="AR49" s="16">
        <f>AQ49*AQ48</f>
        <v>0.25</v>
      </c>
      <c r="AS49" s="4"/>
      <c r="AT49" s="11" t="s">
        <v>23</v>
      </c>
      <c r="AU49" s="1">
        <f>AR52</f>
        <v>0.5</v>
      </c>
      <c r="AV49" s="36"/>
      <c r="AW49" s="41" t="s">
        <v>19</v>
      </c>
      <c r="AX49" s="41">
        <v>0</v>
      </c>
      <c r="AY49" s="50"/>
    </row>
    <row r="50" spans="1:51">
      <c r="A50" s="258"/>
      <c r="B50" s="53"/>
      <c r="C50" s="53"/>
      <c r="D50" s="53"/>
      <c r="E50" s="53"/>
      <c r="F50" s="53"/>
      <c r="G50" s="53"/>
      <c r="H50" s="53"/>
      <c r="I50" s="53"/>
      <c r="J50" s="53"/>
      <c r="M50" s="26"/>
      <c r="N50" s="94"/>
      <c r="O50" s="4"/>
      <c r="P50" s="4"/>
      <c r="Q50" s="4"/>
      <c r="R50" s="11" t="s">
        <v>24</v>
      </c>
      <c r="S50" s="9">
        <v>-0.5</v>
      </c>
      <c r="T50" s="9">
        <v>0</v>
      </c>
      <c r="U50" s="9">
        <v>1</v>
      </c>
      <c r="V50" s="19"/>
      <c r="W50" s="11" t="s">
        <v>24</v>
      </c>
      <c r="X50" s="1">
        <f>(S50*L44)+(T50*67)+(U50*L46)</f>
        <v>-0.1</v>
      </c>
      <c r="Y50" s="176"/>
      <c r="Z50" s="16" t="s">
        <v>97</v>
      </c>
      <c r="AA50" s="16" t="s">
        <v>44</v>
      </c>
      <c r="AB50" s="16">
        <v>1</v>
      </c>
      <c r="AC50" s="16">
        <f>AB50*AB49</f>
        <v>0.33333333333333331</v>
      </c>
      <c r="AD50" s="4"/>
      <c r="AE50" s="11" t="s">
        <v>24</v>
      </c>
      <c r="AF50" s="28">
        <v>0</v>
      </c>
      <c r="AG50" s="28">
        <v>1</v>
      </c>
      <c r="AH50" s="28">
        <v>0</v>
      </c>
      <c r="AI50" s="28">
        <v>1</v>
      </c>
      <c r="AJ50" s="28">
        <v>0</v>
      </c>
      <c r="AK50" s="4"/>
      <c r="AL50" s="11" t="s">
        <v>24</v>
      </c>
      <c r="AM50" s="1">
        <f>(AC46*AF50)+(AC47*AG50)+(AC48*AH50)+(AI50*AC50)+(AC51*AJ50)</f>
        <v>0.83333333333333326</v>
      </c>
      <c r="AN50" s="176"/>
      <c r="AO50" s="16" t="s">
        <v>60</v>
      </c>
      <c r="AP50" s="16" t="s">
        <v>44</v>
      </c>
      <c r="AQ50" s="16">
        <v>1</v>
      </c>
      <c r="AR50" s="16">
        <f>AQ50*AQ48</f>
        <v>0.25</v>
      </c>
      <c r="AS50" s="4"/>
      <c r="AT50" s="11" t="s">
        <v>24</v>
      </c>
      <c r="AU50" s="1">
        <f>AR53</f>
        <v>0.5</v>
      </c>
      <c r="AV50" s="36"/>
      <c r="AW50" s="42" t="s">
        <v>20</v>
      </c>
      <c r="AX50" s="42">
        <f>X47+AM47+AU47</f>
        <v>0.35000000000000003</v>
      </c>
      <c r="AY50" s="50"/>
    </row>
    <row r="51" spans="1:51">
      <c r="A51" s="258"/>
      <c r="B51" s="183" t="s">
        <v>14</v>
      </c>
      <c r="C51" s="183"/>
      <c r="D51" s="4"/>
      <c r="E51" s="35" t="s">
        <v>38</v>
      </c>
      <c r="F51" s="35" t="s">
        <v>39</v>
      </c>
      <c r="G51" s="35" t="s">
        <v>40</v>
      </c>
      <c r="H51" s="10" t="s">
        <v>41</v>
      </c>
      <c r="I51" s="10" t="s">
        <v>42</v>
      </c>
      <c r="J51" s="4"/>
      <c r="M51" s="4"/>
      <c r="N51" s="94"/>
      <c r="O51" s="156" t="s">
        <v>112</v>
      </c>
      <c r="P51" s="157"/>
      <c r="Q51" s="4"/>
      <c r="R51" s="33"/>
      <c r="S51" s="25"/>
      <c r="T51" s="25"/>
      <c r="U51" s="25"/>
      <c r="V51" s="30"/>
      <c r="W51" s="29"/>
      <c r="X51" s="29"/>
      <c r="Y51" s="176"/>
      <c r="Z51" s="16" t="s">
        <v>98</v>
      </c>
      <c r="AA51" s="16" t="s">
        <v>44</v>
      </c>
      <c r="AB51" s="16">
        <v>1</v>
      </c>
      <c r="AC51" s="16">
        <f>AB51*AB49</f>
        <v>0.33333333333333331</v>
      </c>
      <c r="AD51" s="4"/>
      <c r="AE51" s="29"/>
      <c r="AF51" s="25"/>
      <c r="AG51" s="25"/>
      <c r="AH51" s="25"/>
      <c r="AI51" s="25"/>
      <c r="AJ51" s="25"/>
      <c r="AK51" s="4"/>
      <c r="AL51" s="29"/>
      <c r="AM51" s="29"/>
      <c r="AN51" s="176"/>
      <c r="AO51" s="15" t="s">
        <v>31</v>
      </c>
      <c r="AP51" s="15">
        <v>1</v>
      </c>
      <c r="AQ51" s="15">
        <f>1/(1+AP51)</f>
        <v>0.5</v>
      </c>
      <c r="AR51" s="15"/>
      <c r="AS51" s="4"/>
      <c r="AT51" s="29"/>
      <c r="AU51" s="29"/>
      <c r="AV51" s="46"/>
      <c r="AW51" s="42" t="s">
        <v>21</v>
      </c>
      <c r="AX51" s="42">
        <f>X48+AM48+AU48</f>
        <v>0.14999999999999997</v>
      </c>
      <c r="AY51" s="50"/>
    </row>
    <row r="52" spans="1:51" ht="30">
      <c r="A52" s="258"/>
      <c r="B52" s="108" t="s">
        <v>7</v>
      </c>
      <c r="C52" s="76">
        <f>SUM(L44*C47,L45*D47,L46*E47)</f>
        <v>3</v>
      </c>
      <c r="D52" s="4"/>
      <c r="E52" s="35">
        <v>1</v>
      </c>
      <c r="F52" s="35">
        <v>3</v>
      </c>
      <c r="G52" s="35">
        <v>5</v>
      </c>
      <c r="H52" s="35">
        <v>7</v>
      </c>
      <c r="I52" s="35">
        <v>9</v>
      </c>
      <c r="J52" s="4"/>
      <c r="M52" s="4"/>
      <c r="N52" s="94"/>
      <c r="O52" s="57" t="s">
        <v>99</v>
      </c>
      <c r="P52" s="56" t="s">
        <v>102</v>
      </c>
      <c r="Q52" s="4"/>
      <c r="R52" s="33"/>
      <c r="S52" s="25"/>
      <c r="T52" s="25"/>
      <c r="U52" s="25"/>
      <c r="V52" s="30"/>
      <c r="W52" s="29"/>
      <c r="X52" s="29"/>
      <c r="Y52" s="176"/>
      <c r="Z52" s="30"/>
      <c r="AA52" s="30"/>
      <c r="AB52" s="30"/>
      <c r="AC52" s="30"/>
      <c r="AD52" s="4"/>
      <c r="AE52" s="29"/>
      <c r="AF52" s="25"/>
      <c r="AG52" s="25"/>
      <c r="AH52" s="25"/>
      <c r="AI52" s="25"/>
      <c r="AJ52" s="25"/>
      <c r="AK52" s="4"/>
      <c r="AL52" s="156" t="s">
        <v>115</v>
      </c>
      <c r="AM52" s="157"/>
      <c r="AN52" s="176"/>
      <c r="AO52" s="16" t="s">
        <v>61</v>
      </c>
      <c r="AP52" s="16" t="s">
        <v>44</v>
      </c>
      <c r="AQ52" s="16">
        <v>1</v>
      </c>
      <c r="AR52" s="16">
        <f>AQ52*AQ51</f>
        <v>0.5</v>
      </c>
      <c r="AS52" s="4"/>
      <c r="AT52" s="29"/>
      <c r="AU52" s="29"/>
      <c r="AV52" s="46"/>
      <c r="AW52" s="41" t="s">
        <v>22</v>
      </c>
      <c r="AX52" s="41">
        <v>0</v>
      </c>
      <c r="AY52" s="50"/>
    </row>
    <row r="53" spans="1:51" ht="30">
      <c r="A53" s="258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26"/>
      <c r="N53" s="94"/>
      <c r="O53" s="57" t="s">
        <v>100</v>
      </c>
      <c r="P53" s="56" t="s">
        <v>103</v>
      </c>
      <c r="Q53" s="4"/>
      <c r="R53" s="4"/>
      <c r="S53" s="18"/>
      <c r="T53" s="18"/>
      <c r="U53" s="18"/>
      <c r="V53" s="19"/>
      <c r="W53" s="4"/>
      <c r="X53" s="4"/>
      <c r="Y53" s="176"/>
      <c r="Z53" s="30"/>
      <c r="AA53" s="30"/>
      <c r="AB53" s="30"/>
      <c r="AC53" s="30"/>
      <c r="AD53" s="4"/>
      <c r="AE53" s="29"/>
      <c r="AF53" s="25"/>
      <c r="AG53" s="25"/>
      <c r="AH53" s="25"/>
      <c r="AI53" s="25"/>
      <c r="AJ53" s="25"/>
      <c r="AK53" s="4"/>
      <c r="AL53" s="58" t="s">
        <v>34</v>
      </c>
      <c r="AM53" s="56" t="s">
        <v>87</v>
      </c>
      <c r="AN53" s="176"/>
      <c r="AO53" s="16" t="s">
        <v>62</v>
      </c>
      <c r="AP53" s="16" t="s">
        <v>44</v>
      </c>
      <c r="AQ53" s="16">
        <v>1</v>
      </c>
      <c r="AR53" s="16">
        <f>AQ53*AQ51</f>
        <v>0.5</v>
      </c>
      <c r="AS53" s="4"/>
      <c r="AT53" s="29"/>
      <c r="AU53" s="29"/>
      <c r="AV53" s="46"/>
      <c r="AW53" s="42" t="s">
        <v>23</v>
      </c>
      <c r="AX53" s="42">
        <f>X49+AM49+AU49</f>
        <v>0.16666666666666685</v>
      </c>
      <c r="AY53" s="50"/>
    </row>
    <row r="54" spans="1:51" ht="30">
      <c r="A54" s="258"/>
      <c r="B54" s="185" t="s">
        <v>11</v>
      </c>
      <c r="C54" s="186"/>
      <c r="D54" s="6" t="s">
        <v>12</v>
      </c>
      <c r="E54" s="6">
        <v>1</v>
      </c>
      <c r="F54" s="6">
        <v>2</v>
      </c>
      <c r="G54" s="6">
        <v>3</v>
      </c>
      <c r="H54" s="6">
        <v>4</v>
      </c>
      <c r="I54" s="6">
        <v>5</v>
      </c>
      <c r="J54" s="6">
        <v>6</v>
      </c>
      <c r="K54" s="6">
        <v>7</v>
      </c>
      <c r="L54" s="6">
        <v>9</v>
      </c>
      <c r="M54" s="6">
        <v>10</v>
      </c>
      <c r="N54" s="94"/>
      <c r="O54" s="57" t="s">
        <v>101</v>
      </c>
      <c r="P54" s="56" t="s">
        <v>104</v>
      </c>
      <c r="Q54" s="4"/>
      <c r="R54" s="4"/>
      <c r="S54" s="18"/>
      <c r="T54" s="18"/>
      <c r="U54" s="18"/>
      <c r="V54" s="4"/>
      <c r="W54" s="4"/>
      <c r="X54" s="4"/>
      <c r="Y54" s="176"/>
      <c r="AB54" s="30"/>
      <c r="AC54" s="30"/>
      <c r="AD54" s="4"/>
      <c r="AE54" s="29"/>
      <c r="AF54" s="25"/>
      <c r="AG54" s="25"/>
      <c r="AH54" s="25"/>
      <c r="AI54" s="25"/>
      <c r="AJ54" s="25"/>
      <c r="AK54" s="4"/>
      <c r="AL54" s="109" t="s">
        <v>35</v>
      </c>
      <c r="AM54" s="84" t="s">
        <v>88</v>
      </c>
      <c r="AN54" s="176"/>
      <c r="AO54" s="19"/>
      <c r="AP54" s="19"/>
      <c r="AQ54" s="19"/>
      <c r="AR54" s="19"/>
      <c r="AS54" s="4"/>
      <c r="AT54" s="29"/>
      <c r="AU54" s="29"/>
      <c r="AV54" s="46"/>
      <c r="AW54" s="42" t="s">
        <v>24</v>
      </c>
      <c r="AX54" s="42">
        <f>X50+AM50+AU50</f>
        <v>1.2333333333333334</v>
      </c>
      <c r="AY54" s="50"/>
    </row>
    <row r="55" spans="1:51">
      <c r="A55" s="258"/>
      <c r="B55" s="187"/>
      <c r="C55" s="188"/>
      <c r="D55" s="6" t="s">
        <v>13</v>
      </c>
      <c r="E55" s="35">
        <v>0</v>
      </c>
      <c r="F55" s="35">
        <v>0</v>
      </c>
      <c r="G55" s="35">
        <v>0.57999999999999996</v>
      </c>
      <c r="H55" s="35">
        <v>0.9</v>
      </c>
      <c r="I55" s="35">
        <v>1.1200000000000001</v>
      </c>
      <c r="J55" s="35">
        <v>1.24</v>
      </c>
      <c r="K55" s="35">
        <v>1.32</v>
      </c>
      <c r="L55" s="35">
        <v>1.46</v>
      </c>
      <c r="M55" s="35">
        <v>1.49</v>
      </c>
      <c r="N55" s="94"/>
      <c r="Q55" s="4"/>
      <c r="R55" s="4"/>
      <c r="S55" s="18"/>
      <c r="T55" s="18"/>
      <c r="U55" s="18"/>
      <c r="V55" s="4"/>
      <c r="W55" s="4"/>
      <c r="X55" s="4"/>
      <c r="Y55" s="176"/>
      <c r="AB55" s="30"/>
      <c r="AC55" s="30"/>
      <c r="AD55" s="4"/>
      <c r="AE55" s="29"/>
      <c r="AF55" s="25"/>
      <c r="AG55" s="25"/>
      <c r="AH55" s="25"/>
      <c r="AI55" s="25"/>
      <c r="AJ55" s="25"/>
      <c r="AK55" s="4"/>
      <c r="AL55" s="109" t="s">
        <v>36</v>
      </c>
      <c r="AM55" s="84" t="s">
        <v>89</v>
      </c>
      <c r="AN55" s="176"/>
      <c r="AO55" s="30"/>
      <c r="AP55" s="30"/>
      <c r="AQ55" s="30"/>
      <c r="AR55" s="30"/>
      <c r="AS55" s="4"/>
      <c r="AT55" s="29"/>
      <c r="AU55" s="29"/>
      <c r="AV55" s="46"/>
      <c r="AW55" s="41" t="s">
        <v>25</v>
      </c>
      <c r="AX55" s="41">
        <v>0</v>
      </c>
      <c r="AY55" s="50"/>
    </row>
    <row r="56" spans="1:51">
      <c r="A56" s="258"/>
      <c r="B56" s="189" t="s">
        <v>9</v>
      </c>
      <c r="C56" s="190"/>
      <c r="D56" s="7">
        <v>0.57999999999999996</v>
      </c>
      <c r="E56" s="191"/>
      <c r="F56" s="192"/>
      <c r="G56" s="192"/>
      <c r="H56" s="192"/>
      <c r="I56" s="192"/>
      <c r="J56" s="192"/>
      <c r="K56" s="48"/>
      <c r="L56" s="48"/>
      <c r="M56" s="48"/>
      <c r="N56" s="94"/>
      <c r="Q56" s="4"/>
      <c r="R56" s="4"/>
      <c r="S56" s="18"/>
      <c r="T56" s="18"/>
      <c r="U56" s="18"/>
      <c r="V56" s="4"/>
      <c r="W56" s="4"/>
      <c r="X56" s="4"/>
      <c r="Y56" s="176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109" t="s">
        <v>37</v>
      </c>
      <c r="AM56" s="84" t="s">
        <v>90</v>
      </c>
      <c r="AN56" s="176"/>
      <c r="AO56" s="156" t="s">
        <v>113</v>
      </c>
      <c r="AP56" s="157"/>
      <c r="AQ56" s="4"/>
      <c r="AR56" s="4"/>
      <c r="AS56" s="4"/>
      <c r="AT56" s="4"/>
      <c r="AU56" s="4"/>
      <c r="AV56" s="46"/>
      <c r="AW56" s="4"/>
      <c r="AX56" s="4"/>
      <c r="AY56" s="50"/>
    </row>
    <row r="57" spans="1:51" ht="30">
      <c r="A57" s="258"/>
      <c r="B57" s="52"/>
      <c r="C57" s="52"/>
      <c r="D57" s="52"/>
      <c r="E57" s="52"/>
      <c r="H57" s="52"/>
      <c r="I57" s="52"/>
      <c r="J57" s="52"/>
      <c r="K57" s="52"/>
      <c r="L57" s="52"/>
      <c r="M57" s="47"/>
      <c r="N57" s="94"/>
      <c r="Q57" s="4"/>
      <c r="R57" s="4"/>
      <c r="S57" s="18"/>
      <c r="T57" s="18"/>
      <c r="U57" s="18"/>
      <c r="V57" s="4"/>
      <c r="W57" s="4"/>
      <c r="X57" s="4"/>
      <c r="Y57" s="176"/>
      <c r="Z57" s="4"/>
      <c r="AC57" s="4"/>
      <c r="AD57" s="4"/>
      <c r="AE57" s="4"/>
      <c r="AF57" s="4"/>
      <c r="AG57" s="4"/>
      <c r="AH57" s="4"/>
      <c r="AI57" s="4"/>
      <c r="AJ57" s="4"/>
      <c r="AK57" s="4"/>
      <c r="AL57" s="58" t="s">
        <v>96</v>
      </c>
      <c r="AM57" s="56" t="s">
        <v>91</v>
      </c>
      <c r="AN57" s="176"/>
      <c r="AO57" s="44" t="s">
        <v>29</v>
      </c>
      <c r="AP57" s="44" t="s">
        <v>76</v>
      </c>
      <c r="AQ57" s="4"/>
      <c r="AR57" s="4"/>
      <c r="AS57" s="4"/>
      <c r="AT57" s="4"/>
      <c r="AU57" s="4"/>
      <c r="AV57" s="46"/>
      <c r="AW57" s="4"/>
      <c r="AX57" s="4"/>
      <c r="AY57" s="50"/>
    </row>
    <row r="58" spans="1:51" ht="30">
      <c r="A58" s="258"/>
      <c r="B58" s="161" t="s">
        <v>15</v>
      </c>
      <c r="C58" s="161"/>
      <c r="D58" s="161"/>
      <c r="E58" s="4"/>
      <c r="H58" s="4"/>
      <c r="I58" s="4"/>
      <c r="J58" s="4"/>
      <c r="K58" s="4"/>
      <c r="L58" s="4"/>
      <c r="M58" s="4"/>
      <c r="N58" s="94"/>
      <c r="Q58" s="4"/>
      <c r="R58" s="4"/>
      <c r="S58" s="18"/>
      <c r="T58" s="18"/>
      <c r="U58" s="18"/>
      <c r="V58" s="4"/>
      <c r="W58" s="4"/>
      <c r="X58" s="4"/>
      <c r="Y58" s="176"/>
      <c r="Z58" s="227" t="s">
        <v>182</v>
      </c>
      <c r="AA58" s="228"/>
      <c r="AC58" s="4"/>
      <c r="AD58" s="4"/>
      <c r="AE58" s="4"/>
      <c r="AF58" s="4"/>
      <c r="AG58" s="4"/>
      <c r="AH58" s="4"/>
      <c r="AI58" s="4"/>
      <c r="AJ58" s="4"/>
      <c r="AK58" s="4"/>
      <c r="AL58" s="109" t="s">
        <v>97</v>
      </c>
      <c r="AM58" s="84" t="s">
        <v>92</v>
      </c>
      <c r="AN58" s="176"/>
      <c r="AO58" s="44" t="s">
        <v>30</v>
      </c>
      <c r="AP58" s="44" t="s">
        <v>79</v>
      </c>
      <c r="AQ58" s="4"/>
      <c r="AR58" s="4"/>
      <c r="AS58" s="4"/>
      <c r="AT58" s="4"/>
      <c r="AU58" s="4"/>
      <c r="AV58" s="46"/>
      <c r="AW58" s="4"/>
      <c r="AX58" s="4"/>
      <c r="AY58" s="50"/>
    </row>
    <row r="59" spans="1:51" ht="30">
      <c r="A59" s="258"/>
      <c r="B59" s="5" t="s">
        <v>10</v>
      </c>
      <c r="C59" s="8">
        <f>(C52-3)/3</f>
        <v>0</v>
      </c>
      <c r="D59" s="77">
        <f>C59*100</f>
        <v>0</v>
      </c>
      <c r="E59" s="4"/>
      <c r="H59" s="4"/>
      <c r="I59" s="4"/>
      <c r="J59" s="4"/>
      <c r="K59" s="4"/>
      <c r="L59" s="4"/>
      <c r="M59" s="4"/>
      <c r="N59" s="94"/>
      <c r="Q59" s="4"/>
      <c r="R59" s="4"/>
      <c r="S59" s="18"/>
      <c r="T59" s="18"/>
      <c r="U59" s="18"/>
      <c r="V59" s="4"/>
      <c r="W59" s="4"/>
      <c r="X59" s="4"/>
      <c r="Y59" s="176"/>
      <c r="Z59" s="225" t="s">
        <v>224</v>
      </c>
      <c r="AA59" s="226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109" t="s">
        <v>98</v>
      </c>
      <c r="AM59" s="84" t="s">
        <v>93</v>
      </c>
      <c r="AN59" s="176"/>
      <c r="AO59" s="44" t="s">
        <v>31</v>
      </c>
      <c r="AP59" s="44" t="s">
        <v>82</v>
      </c>
      <c r="AQ59" s="4"/>
      <c r="AR59" s="4"/>
      <c r="AS59" s="4"/>
      <c r="AT59" s="4"/>
      <c r="AU59" s="4"/>
      <c r="AV59" s="46"/>
      <c r="AW59" s="4"/>
      <c r="AX59" s="4"/>
      <c r="AY59" s="50"/>
    </row>
    <row r="60" spans="1:51">
      <c r="A60" s="259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06"/>
      <c r="N60" s="49"/>
      <c r="O60" s="106"/>
      <c r="P60" s="106"/>
      <c r="Q60" s="106"/>
      <c r="R60" s="106"/>
      <c r="S60" s="79"/>
      <c r="T60" s="79"/>
      <c r="U60" s="79"/>
      <c r="V60" s="106"/>
      <c r="W60" s="106"/>
      <c r="X60" s="106"/>
      <c r="Y60" s="177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51"/>
    </row>
    <row r="62" spans="1:51" ht="20">
      <c r="A62" s="257"/>
      <c r="B62" s="168" t="s">
        <v>162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9"/>
    </row>
    <row r="63" spans="1:51" ht="20">
      <c r="A63" s="258"/>
      <c r="B63" s="35" t="s">
        <v>0</v>
      </c>
      <c r="C63" s="35" t="s">
        <v>1</v>
      </c>
      <c r="D63" s="35" t="s">
        <v>2</v>
      </c>
      <c r="E63" s="35" t="s">
        <v>3</v>
      </c>
      <c r="F63" s="170" t="s">
        <v>8</v>
      </c>
      <c r="G63" s="35" t="s">
        <v>0</v>
      </c>
      <c r="H63" s="35" t="s">
        <v>1</v>
      </c>
      <c r="I63" s="35" t="s">
        <v>2</v>
      </c>
      <c r="J63" s="35" t="s">
        <v>3</v>
      </c>
      <c r="K63" s="35" t="s">
        <v>4</v>
      </c>
      <c r="L63" s="10" t="s">
        <v>5</v>
      </c>
      <c r="M63" s="23"/>
      <c r="N63" s="94"/>
      <c r="O63" s="156" t="s">
        <v>114</v>
      </c>
      <c r="P63" s="157"/>
      <c r="Q63" s="3"/>
      <c r="R63" s="171" t="s">
        <v>46</v>
      </c>
      <c r="S63" s="172"/>
      <c r="T63" s="172"/>
      <c r="U63" s="173"/>
      <c r="V63" s="3"/>
      <c r="W63" s="174" t="s">
        <v>52</v>
      </c>
      <c r="X63" s="175"/>
      <c r="Y63" s="176"/>
      <c r="Z63" s="178" t="s">
        <v>48</v>
      </c>
      <c r="AA63" s="179"/>
      <c r="AB63" s="179"/>
      <c r="AC63" s="180"/>
      <c r="AD63" s="3"/>
      <c r="AE63" s="178" t="s">
        <v>54</v>
      </c>
      <c r="AF63" s="179"/>
      <c r="AG63" s="179"/>
      <c r="AH63" s="179"/>
      <c r="AI63" s="179"/>
      <c r="AJ63" s="180"/>
      <c r="AK63" s="3"/>
      <c r="AL63" s="174" t="s">
        <v>55</v>
      </c>
      <c r="AM63" s="175"/>
      <c r="AN63" s="176"/>
      <c r="AO63" s="178" t="s">
        <v>49</v>
      </c>
      <c r="AP63" s="179"/>
      <c r="AQ63" s="179"/>
      <c r="AR63" s="180"/>
      <c r="AS63" s="4"/>
      <c r="AT63" s="174" t="s">
        <v>51</v>
      </c>
      <c r="AU63" s="175"/>
      <c r="AV63" s="36"/>
      <c r="AW63" s="174" t="s">
        <v>27</v>
      </c>
      <c r="AX63" s="175"/>
      <c r="AY63" s="50"/>
    </row>
    <row r="64" spans="1:51" ht="30">
      <c r="A64" s="258"/>
      <c r="B64" s="35" t="s">
        <v>1</v>
      </c>
      <c r="C64" s="2">
        <v>1</v>
      </c>
      <c r="D64" s="37">
        <v>3</v>
      </c>
      <c r="E64" s="37">
        <v>3</v>
      </c>
      <c r="F64" s="170"/>
      <c r="G64" s="35" t="s">
        <v>1</v>
      </c>
      <c r="H64" s="38">
        <f>C64/C67</f>
        <v>0.60000000000000009</v>
      </c>
      <c r="I64" s="37">
        <f>D64/D67</f>
        <v>0.6</v>
      </c>
      <c r="J64" s="37">
        <f>E64/E67</f>
        <v>0.6</v>
      </c>
      <c r="K64" s="37">
        <f>SUM(H64:J64)</f>
        <v>1.8000000000000003</v>
      </c>
      <c r="L64" s="2">
        <f>K64/C69</f>
        <v>0.60000000000000009</v>
      </c>
      <c r="M64" s="24"/>
      <c r="N64" s="94"/>
      <c r="O64" s="58" t="s">
        <v>17</v>
      </c>
      <c r="P64" s="56" t="s">
        <v>78</v>
      </c>
      <c r="Q64" s="18"/>
      <c r="R64" s="17" t="s">
        <v>26</v>
      </c>
      <c r="S64" s="35" t="s">
        <v>1</v>
      </c>
      <c r="T64" s="35" t="s">
        <v>2</v>
      </c>
      <c r="U64" s="35" t="s">
        <v>3</v>
      </c>
      <c r="V64" s="13"/>
      <c r="W64" s="32" t="s">
        <v>26</v>
      </c>
      <c r="X64" s="107" t="s">
        <v>53</v>
      </c>
      <c r="Y64" s="176"/>
      <c r="Z64" s="35" t="s">
        <v>32</v>
      </c>
      <c r="AA64" s="108" t="s">
        <v>47</v>
      </c>
      <c r="AB64" s="178" t="s">
        <v>43</v>
      </c>
      <c r="AC64" s="180"/>
      <c r="AD64" s="4"/>
      <c r="AE64" s="10" t="s">
        <v>26</v>
      </c>
      <c r="AF64" s="35" t="s">
        <v>35</v>
      </c>
      <c r="AG64" s="35" t="s">
        <v>36</v>
      </c>
      <c r="AH64" s="35" t="s">
        <v>37</v>
      </c>
      <c r="AI64" s="35" t="s">
        <v>97</v>
      </c>
      <c r="AJ64" s="35" t="s">
        <v>98</v>
      </c>
      <c r="AK64" s="4"/>
      <c r="AL64" s="10" t="s">
        <v>26</v>
      </c>
      <c r="AM64" s="107" t="s">
        <v>53</v>
      </c>
      <c r="AN64" s="176"/>
      <c r="AO64" s="10" t="s">
        <v>28</v>
      </c>
      <c r="AP64" s="10" t="s">
        <v>47</v>
      </c>
      <c r="AQ64" s="181" t="s">
        <v>43</v>
      </c>
      <c r="AR64" s="182"/>
      <c r="AS64" s="4"/>
      <c r="AT64" s="35" t="s">
        <v>26</v>
      </c>
      <c r="AU64" s="107" t="s">
        <v>53</v>
      </c>
      <c r="AV64" s="36"/>
      <c r="AW64" s="108" t="s">
        <v>26</v>
      </c>
      <c r="AX64" s="108" t="s">
        <v>50</v>
      </c>
      <c r="AY64" s="50"/>
    </row>
    <row r="65" spans="1:51">
      <c r="A65" s="258"/>
      <c r="B65" s="35" t="s">
        <v>2</v>
      </c>
      <c r="C65" s="37">
        <f>1/D64</f>
        <v>0.33333333333333331</v>
      </c>
      <c r="D65" s="2">
        <v>1</v>
      </c>
      <c r="E65" s="37">
        <v>1</v>
      </c>
      <c r="F65" s="170"/>
      <c r="G65" s="35" t="s">
        <v>2</v>
      </c>
      <c r="H65" s="37">
        <f>C65/C67</f>
        <v>0.2</v>
      </c>
      <c r="I65" s="38">
        <f>D65/D67</f>
        <v>0.2</v>
      </c>
      <c r="J65" s="37">
        <f>E65/E67</f>
        <v>0.2</v>
      </c>
      <c r="K65" s="37">
        <f>SUM(H65:J65)</f>
        <v>0.60000000000000009</v>
      </c>
      <c r="L65" s="2">
        <f>K65/C69</f>
        <v>0.20000000000000004</v>
      </c>
      <c r="M65" s="24"/>
      <c r="N65" s="94"/>
      <c r="O65" s="58" t="s">
        <v>18</v>
      </c>
      <c r="P65" s="56" t="s">
        <v>77</v>
      </c>
      <c r="Q65" s="18"/>
      <c r="R65" s="11" t="s">
        <v>17</v>
      </c>
      <c r="S65" s="9">
        <v>1</v>
      </c>
      <c r="T65" s="9">
        <v>-0.5</v>
      </c>
      <c r="U65" s="9">
        <v>0</v>
      </c>
      <c r="V65" s="3"/>
      <c r="W65" s="11" t="s">
        <v>17</v>
      </c>
      <c r="X65" s="1">
        <f>(S65*L64)+(T65*L65)+(U65*L66)</f>
        <v>0.50000000000000011</v>
      </c>
      <c r="Y65" s="176"/>
      <c r="Z65" s="15" t="s">
        <v>34</v>
      </c>
      <c r="AA65" s="15">
        <v>1</v>
      </c>
      <c r="AB65" s="15">
        <f>1/(1+AA65)</f>
        <v>0.5</v>
      </c>
      <c r="AC65" s="15"/>
      <c r="AD65" s="4"/>
      <c r="AE65" s="11" t="s">
        <v>17</v>
      </c>
      <c r="AF65" s="28">
        <v>0</v>
      </c>
      <c r="AG65" s="28">
        <v>0</v>
      </c>
      <c r="AH65" s="28">
        <v>0</v>
      </c>
      <c r="AI65" s="28">
        <v>-1</v>
      </c>
      <c r="AJ65" s="28">
        <v>0</v>
      </c>
      <c r="AK65" s="4"/>
      <c r="AL65" s="11" t="s">
        <v>17</v>
      </c>
      <c r="AM65" s="1">
        <f>(AF65*AC66)+(AG65*AC67)+(AC68*AH65)+(AI65*AC70)+(AC71*AJ65)</f>
        <v>-0.33333333333333331</v>
      </c>
      <c r="AN65" s="176"/>
      <c r="AO65" s="15" t="s">
        <v>29</v>
      </c>
      <c r="AP65" s="15">
        <v>2</v>
      </c>
      <c r="AQ65" s="15">
        <f>1/(1+AP65)</f>
        <v>0.33333333333333331</v>
      </c>
      <c r="AR65" s="15"/>
      <c r="AS65" s="4"/>
      <c r="AT65" s="11" t="s">
        <v>17</v>
      </c>
      <c r="AU65" s="1">
        <f>AR66</f>
        <v>0.33333333333333331</v>
      </c>
      <c r="AV65" s="36"/>
      <c r="AW65" s="40" t="s">
        <v>63</v>
      </c>
      <c r="AX65" s="40">
        <v>0</v>
      </c>
      <c r="AY65" s="50"/>
    </row>
    <row r="66" spans="1:51" ht="30">
      <c r="A66" s="258"/>
      <c r="B66" s="35" t="s">
        <v>3</v>
      </c>
      <c r="C66" s="37">
        <f>1/E64</f>
        <v>0.33333333333333331</v>
      </c>
      <c r="D66" s="37">
        <f>1/E65</f>
        <v>1</v>
      </c>
      <c r="E66" s="2">
        <v>1</v>
      </c>
      <c r="F66" s="170"/>
      <c r="G66" s="35" t="s">
        <v>3</v>
      </c>
      <c r="H66" s="37">
        <f>C66/C67</f>
        <v>0.2</v>
      </c>
      <c r="I66" s="37">
        <f>D66/D67</f>
        <v>0.2</v>
      </c>
      <c r="J66" s="38">
        <f>E66/E67</f>
        <v>0.2</v>
      </c>
      <c r="K66" s="37">
        <f>SUM(H66:J66)</f>
        <v>0.60000000000000009</v>
      </c>
      <c r="L66" s="2">
        <f>K66/C69</f>
        <v>0.20000000000000004</v>
      </c>
      <c r="M66" s="24"/>
      <c r="N66" s="94"/>
      <c r="O66" s="58" t="s">
        <v>20</v>
      </c>
      <c r="P66" s="56" t="s">
        <v>80</v>
      </c>
      <c r="Q66" s="18"/>
      <c r="R66" s="11" t="s">
        <v>18</v>
      </c>
      <c r="S66" s="9">
        <v>-0.5</v>
      </c>
      <c r="T66" s="9">
        <v>1</v>
      </c>
      <c r="U66" s="9">
        <v>0</v>
      </c>
      <c r="V66" s="19"/>
      <c r="W66" s="11" t="s">
        <v>18</v>
      </c>
      <c r="X66" s="1">
        <f>(S66*L64)+(T66*L65)+(U66*L66)</f>
        <v>-0.1</v>
      </c>
      <c r="Y66" s="176"/>
      <c r="Z66" s="16" t="s">
        <v>35</v>
      </c>
      <c r="AA66" s="16" t="s">
        <v>44</v>
      </c>
      <c r="AB66" s="16">
        <v>1</v>
      </c>
      <c r="AC66" s="16">
        <f>AB66*AB65</f>
        <v>0.5</v>
      </c>
      <c r="AD66" s="4"/>
      <c r="AE66" s="11" t="s">
        <v>18</v>
      </c>
      <c r="AF66" s="28">
        <v>0</v>
      </c>
      <c r="AG66" s="28">
        <v>0</v>
      </c>
      <c r="AH66" s="28">
        <v>0</v>
      </c>
      <c r="AI66" s="28">
        <v>1</v>
      </c>
      <c r="AJ66" s="28">
        <v>0</v>
      </c>
      <c r="AK66" s="4"/>
      <c r="AL66" s="11" t="s">
        <v>18</v>
      </c>
      <c r="AM66" s="1">
        <f>(AF66*AC66)+(AG66*AC67)+(AC68*AH66)+(AI66*AC70)+(AC71*AJ66)</f>
        <v>0.33333333333333331</v>
      </c>
      <c r="AN66" s="176"/>
      <c r="AO66" s="16" t="s">
        <v>45</v>
      </c>
      <c r="AP66" s="16" t="s">
        <v>44</v>
      </c>
      <c r="AQ66" s="16">
        <v>1</v>
      </c>
      <c r="AR66" s="16">
        <f>AQ66*AQ65</f>
        <v>0.33333333333333331</v>
      </c>
      <c r="AS66" s="4"/>
      <c r="AT66" s="11" t="s">
        <v>18</v>
      </c>
      <c r="AU66" s="1">
        <f>AR67</f>
        <v>0.33333333333333331</v>
      </c>
      <c r="AV66" s="36"/>
      <c r="AW66" s="40" t="s">
        <v>16</v>
      </c>
      <c r="AX66" s="41">
        <v>0</v>
      </c>
      <c r="AY66" s="50"/>
    </row>
    <row r="67" spans="1:51">
      <c r="A67" s="258"/>
      <c r="B67" s="107" t="s">
        <v>4</v>
      </c>
      <c r="C67" s="39">
        <f>SUM(C64:C66)</f>
        <v>1.6666666666666665</v>
      </c>
      <c r="D67" s="39">
        <f>SUM(D64:D66)</f>
        <v>5</v>
      </c>
      <c r="E67" s="39">
        <f>SUM(E64:E66)</f>
        <v>5</v>
      </c>
      <c r="F67" s="170"/>
      <c r="G67" s="107" t="s">
        <v>4</v>
      </c>
      <c r="H67" s="39">
        <f>SUM(H64:H66)</f>
        <v>1</v>
      </c>
      <c r="I67" s="39">
        <f>SUM(I64:I66)</f>
        <v>1</v>
      </c>
      <c r="J67" s="39">
        <f>SUM(J64:J66)</f>
        <v>1</v>
      </c>
      <c r="K67" s="39">
        <f>SUM(K64:K66)</f>
        <v>3.0000000000000004</v>
      </c>
      <c r="L67" s="39">
        <f>SUM(L64:L66)</f>
        <v>1.0000000000000002</v>
      </c>
      <c r="M67" s="25"/>
      <c r="N67" s="94"/>
      <c r="O67" s="58" t="s">
        <v>21</v>
      </c>
      <c r="P67" s="56" t="s">
        <v>81</v>
      </c>
      <c r="Q67" s="18"/>
      <c r="R67" s="11" t="s">
        <v>20</v>
      </c>
      <c r="S67" s="9">
        <v>0</v>
      </c>
      <c r="T67" s="9">
        <v>0.5</v>
      </c>
      <c r="U67" s="9">
        <v>0</v>
      </c>
      <c r="V67" s="19"/>
      <c r="W67" s="11" t="s">
        <v>20</v>
      </c>
      <c r="X67" s="1">
        <f>(S67*L64)+(T67*L65)+(U67*L66)</f>
        <v>0.10000000000000002</v>
      </c>
      <c r="Y67" s="176"/>
      <c r="Z67" s="16" t="s">
        <v>36</v>
      </c>
      <c r="AA67" s="16" t="s">
        <v>44</v>
      </c>
      <c r="AB67" s="16">
        <v>1</v>
      </c>
      <c r="AC67" s="16">
        <f>AB67*AB65</f>
        <v>0.5</v>
      </c>
      <c r="AD67" s="4"/>
      <c r="AE67" s="11" t="s">
        <v>20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4"/>
      <c r="AL67" s="11" t="s">
        <v>20</v>
      </c>
      <c r="AM67" s="1">
        <f>(AF67*AC66)+(AG67*AC67)+(AH67*AC68)+(AI67*AC70)+(AJ67*AC71)</f>
        <v>0</v>
      </c>
      <c r="AN67" s="176"/>
      <c r="AO67" s="16" t="s">
        <v>58</v>
      </c>
      <c r="AP67" s="16" t="s">
        <v>44</v>
      </c>
      <c r="AQ67" s="16">
        <v>1</v>
      </c>
      <c r="AR67" s="16">
        <f>AQ67*AQ65</f>
        <v>0.33333333333333331</v>
      </c>
      <c r="AS67" s="4"/>
      <c r="AT67" s="11" t="s">
        <v>20</v>
      </c>
      <c r="AU67" s="1">
        <f>AR69</f>
        <v>0.5</v>
      </c>
      <c r="AV67" s="36"/>
      <c r="AW67" s="42" t="s">
        <v>17</v>
      </c>
      <c r="AX67" s="42">
        <f>X65+AM65+AU65</f>
        <v>0.50000000000000011</v>
      </c>
      <c r="AY67" s="50"/>
    </row>
    <row r="68" spans="1:51" ht="45">
      <c r="A68" s="258"/>
      <c r="B68" s="54"/>
      <c r="C68" s="54"/>
      <c r="D68" s="54"/>
      <c r="E68" s="54"/>
      <c r="F68" s="54"/>
      <c r="G68" s="54"/>
      <c r="H68" s="54"/>
      <c r="I68" s="54"/>
      <c r="J68" s="54"/>
      <c r="M68" s="47"/>
      <c r="N68" s="94"/>
      <c r="O68" s="58" t="s">
        <v>23</v>
      </c>
      <c r="P68" s="56" t="s">
        <v>83</v>
      </c>
      <c r="Q68" s="4"/>
      <c r="R68" s="11" t="s">
        <v>21</v>
      </c>
      <c r="S68" s="9">
        <v>0</v>
      </c>
      <c r="T68" s="9">
        <v>-0.5</v>
      </c>
      <c r="U68" s="9">
        <v>0</v>
      </c>
      <c r="V68" s="19"/>
      <c r="W68" s="11" t="s">
        <v>21</v>
      </c>
      <c r="X68" s="1">
        <f>(S68*L64)+(T68*L65)+(U68*L66)</f>
        <v>-0.10000000000000002</v>
      </c>
      <c r="Y68" s="176"/>
      <c r="Z68" s="16" t="s">
        <v>37</v>
      </c>
      <c r="AA68" s="16" t="s">
        <v>44</v>
      </c>
      <c r="AB68" s="16">
        <v>1</v>
      </c>
      <c r="AC68" s="16">
        <f>AB68*AB65</f>
        <v>0.5</v>
      </c>
      <c r="AD68" s="4"/>
      <c r="AE68" s="11" t="s">
        <v>21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4"/>
      <c r="AL68" s="11" t="s">
        <v>21</v>
      </c>
      <c r="AM68" s="1">
        <f>(AF68*AC66)+(AG68*AC67)+(AH68*AC68)+(AI68*AC70)+(AJ68*AC71)</f>
        <v>0</v>
      </c>
      <c r="AN68" s="176"/>
      <c r="AO68" s="15" t="s">
        <v>30</v>
      </c>
      <c r="AP68" s="15">
        <v>1</v>
      </c>
      <c r="AQ68" s="15">
        <f>1/(1+AP68)</f>
        <v>0.5</v>
      </c>
      <c r="AR68" s="15"/>
      <c r="AS68" s="4"/>
      <c r="AT68" s="11" t="s">
        <v>21</v>
      </c>
      <c r="AU68" s="1">
        <f>AR70</f>
        <v>0.5</v>
      </c>
      <c r="AV68" s="36"/>
      <c r="AW68" s="42" t="s">
        <v>18</v>
      </c>
      <c r="AX68" s="42">
        <f>X66+AM66++AU66</f>
        <v>0.56666666666666665</v>
      </c>
      <c r="AY68" s="50"/>
    </row>
    <row r="69" spans="1:51" ht="30">
      <c r="A69" s="258"/>
      <c r="B69" s="108" t="s">
        <v>6</v>
      </c>
      <c r="C69" s="35">
        <v>3</v>
      </c>
      <c r="D69" s="4"/>
      <c r="E69" s="4"/>
      <c r="F69" s="4"/>
      <c r="G69" s="4"/>
      <c r="H69" s="4"/>
      <c r="I69" s="4"/>
      <c r="J69" s="4"/>
      <c r="M69" s="4"/>
      <c r="N69" s="94"/>
      <c r="O69" s="58" t="s">
        <v>24</v>
      </c>
      <c r="P69" s="56" t="s">
        <v>84</v>
      </c>
      <c r="Q69" s="4"/>
      <c r="R69" s="11" t="s">
        <v>23</v>
      </c>
      <c r="S69" s="9">
        <v>1</v>
      </c>
      <c r="T69" s="9">
        <v>0</v>
      </c>
      <c r="U69" s="9">
        <v>-0.5</v>
      </c>
      <c r="V69" s="19"/>
      <c r="W69" s="11" t="s">
        <v>23</v>
      </c>
      <c r="X69" s="1">
        <f>(S69*L64)+(T69*L65)+(U69*L66)</f>
        <v>0.50000000000000011</v>
      </c>
      <c r="Y69" s="176"/>
      <c r="Z69" s="31" t="s">
        <v>96</v>
      </c>
      <c r="AA69" s="31">
        <v>2</v>
      </c>
      <c r="AB69" s="31">
        <f>1/(1+AA69)</f>
        <v>0.33333333333333331</v>
      </c>
      <c r="AC69" s="31"/>
      <c r="AD69" s="4"/>
      <c r="AE69" s="11" t="s">
        <v>23</v>
      </c>
      <c r="AF69" s="28">
        <v>0</v>
      </c>
      <c r="AG69" s="28">
        <v>-1</v>
      </c>
      <c r="AH69" s="28">
        <v>0</v>
      </c>
      <c r="AI69" s="28">
        <v>-1</v>
      </c>
      <c r="AJ69" s="28">
        <v>0</v>
      </c>
      <c r="AK69" s="4"/>
      <c r="AL69" s="11" t="s">
        <v>23</v>
      </c>
      <c r="AM69" s="1">
        <f>(AC66*AF69)+(AG69*AC67)+(AC68*AH69)+(AI69*AC70)+(AC71*AJ69)</f>
        <v>-0.83333333333333326</v>
      </c>
      <c r="AN69" s="176"/>
      <c r="AO69" s="16" t="s">
        <v>59</v>
      </c>
      <c r="AP69" s="16" t="s">
        <v>44</v>
      </c>
      <c r="AQ69" s="16">
        <v>1</v>
      </c>
      <c r="AR69" s="16">
        <f>AQ69*AQ68</f>
        <v>0.5</v>
      </c>
      <c r="AS69" s="4"/>
      <c r="AT69" s="11" t="s">
        <v>23</v>
      </c>
      <c r="AU69" s="1">
        <f>AR72</f>
        <v>0.25</v>
      </c>
      <c r="AV69" s="36"/>
      <c r="AW69" s="41" t="s">
        <v>19</v>
      </c>
      <c r="AX69" s="41">
        <v>0</v>
      </c>
      <c r="AY69" s="50"/>
    </row>
    <row r="70" spans="1:51">
      <c r="A70" s="258"/>
      <c r="B70" s="53"/>
      <c r="C70" s="53"/>
      <c r="D70" s="53"/>
      <c r="E70" s="53"/>
      <c r="F70" s="53"/>
      <c r="G70" s="53"/>
      <c r="H70" s="53"/>
      <c r="I70" s="53"/>
      <c r="J70" s="53"/>
      <c r="M70" s="26"/>
      <c r="N70" s="94"/>
      <c r="O70" s="4"/>
      <c r="P70" s="4"/>
      <c r="Q70" s="4"/>
      <c r="R70" s="11" t="s">
        <v>24</v>
      </c>
      <c r="S70" s="9">
        <v>-0.5</v>
      </c>
      <c r="T70" s="9">
        <v>0</v>
      </c>
      <c r="U70" s="9">
        <v>1</v>
      </c>
      <c r="V70" s="19"/>
      <c r="W70" s="11" t="s">
        <v>24</v>
      </c>
      <c r="X70" s="1">
        <f>(S70*L64)+(T70*67)+(U70*L66)</f>
        <v>-0.1</v>
      </c>
      <c r="Y70" s="176"/>
      <c r="Z70" s="16" t="s">
        <v>97</v>
      </c>
      <c r="AA70" s="16" t="s">
        <v>44</v>
      </c>
      <c r="AB70" s="16">
        <v>1</v>
      </c>
      <c r="AC70" s="16">
        <f>AB70*AB69</f>
        <v>0.33333333333333331</v>
      </c>
      <c r="AD70" s="4"/>
      <c r="AE70" s="11" t="s">
        <v>24</v>
      </c>
      <c r="AF70" s="28">
        <v>0</v>
      </c>
      <c r="AG70" s="28">
        <v>1</v>
      </c>
      <c r="AH70" s="28">
        <v>0</v>
      </c>
      <c r="AI70" s="28">
        <v>1</v>
      </c>
      <c r="AJ70" s="28">
        <v>0</v>
      </c>
      <c r="AK70" s="4"/>
      <c r="AL70" s="11" t="s">
        <v>24</v>
      </c>
      <c r="AM70" s="1">
        <f>(AC66*AF70)+(AC67*AG70)+(AC68*AH70)+(AI70*AC70)+(AC71*AJ70)</f>
        <v>0.83333333333333326</v>
      </c>
      <c r="AN70" s="176"/>
      <c r="AO70" s="16" t="s">
        <v>60</v>
      </c>
      <c r="AP70" s="16" t="s">
        <v>44</v>
      </c>
      <c r="AQ70" s="16">
        <v>1</v>
      </c>
      <c r="AR70" s="16">
        <f>AQ70*AQ68</f>
        <v>0.5</v>
      </c>
      <c r="AS70" s="4"/>
      <c r="AT70" s="11" t="s">
        <v>24</v>
      </c>
      <c r="AU70" s="1">
        <f>AR73</f>
        <v>0.25</v>
      </c>
      <c r="AV70" s="36"/>
      <c r="AW70" s="42" t="s">
        <v>20</v>
      </c>
      <c r="AX70" s="42">
        <f>X67+AM67+AU67</f>
        <v>0.6</v>
      </c>
      <c r="AY70" s="50"/>
    </row>
    <row r="71" spans="1:51">
      <c r="A71" s="258"/>
      <c r="B71" s="183" t="s">
        <v>14</v>
      </c>
      <c r="C71" s="183"/>
      <c r="D71" s="4"/>
      <c r="E71" s="35" t="s">
        <v>38</v>
      </c>
      <c r="F71" s="35" t="s">
        <v>39</v>
      </c>
      <c r="G71" s="35" t="s">
        <v>40</v>
      </c>
      <c r="H71" s="10" t="s">
        <v>41</v>
      </c>
      <c r="I71" s="10" t="s">
        <v>42</v>
      </c>
      <c r="J71" s="4"/>
      <c r="M71" s="4"/>
      <c r="N71" s="94"/>
      <c r="O71" s="156" t="s">
        <v>112</v>
      </c>
      <c r="P71" s="157"/>
      <c r="Q71" s="4"/>
      <c r="R71" s="33"/>
      <c r="S71" s="25"/>
      <c r="T71" s="25"/>
      <c r="U71" s="25"/>
      <c r="V71" s="30"/>
      <c r="W71" s="29"/>
      <c r="X71" s="29"/>
      <c r="Y71" s="176"/>
      <c r="Z71" s="16" t="s">
        <v>98</v>
      </c>
      <c r="AA71" s="16" t="s">
        <v>44</v>
      </c>
      <c r="AB71" s="16">
        <v>1</v>
      </c>
      <c r="AC71" s="16">
        <f>AB71*AB69</f>
        <v>0.33333333333333331</v>
      </c>
      <c r="AD71" s="4"/>
      <c r="AE71" s="29"/>
      <c r="AF71" s="25"/>
      <c r="AG71" s="25"/>
      <c r="AH71" s="25"/>
      <c r="AI71" s="25"/>
      <c r="AJ71" s="25"/>
      <c r="AK71" s="4"/>
      <c r="AL71" s="29"/>
      <c r="AM71" s="29"/>
      <c r="AN71" s="176"/>
      <c r="AO71" s="15" t="s">
        <v>31</v>
      </c>
      <c r="AP71" s="15">
        <v>3</v>
      </c>
      <c r="AQ71" s="15">
        <f>1/(1+AP71)</f>
        <v>0.25</v>
      </c>
      <c r="AR71" s="15"/>
      <c r="AS71" s="4"/>
      <c r="AT71" s="29"/>
      <c r="AU71" s="29"/>
      <c r="AV71" s="46"/>
      <c r="AW71" s="42" t="s">
        <v>21</v>
      </c>
      <c r="AX71" s="42">
        <f>X68+AM68+AU68</f>
        <v>0.39999999999999997</v>
      </c>
      <c r="AY71" s="50"/>
    </row>
    <row r="72" spans="1:51" ht="30">
      <c r="A72" s="258"/>
      <c r="B72" s="108" t="s">
        <v>7</v>
      </c>
      <c r="C72" s="76">
        <f>SUM(L64*C67,L65*D67,L66*E67)</f>
        <v>3</v>
      </c>
      <c r="D72" s="4"/>
      <c r="E72" s="35">
        <v>1</v>
      </c>
      <c r="F72" s="35">
        <v>3</v>
      </c>
      <c r="G72" s="35">
        <v>5</v>
      </c>
      <c r="H72" s="35">
        <v>7</v>
      </c>
      <c r="I72" s="35">
        <v>9</v>
      </c>
      <c r="J72" s="4"/>
      <c r="M72" s="4"/>
      <c r="N72" s="94"/>
      <c r="O72" s="57" t="s">
        <v>99</v>
      </c>
      <c r="P72" s="56" t="s">
        <v>102</v>
      </c>
      <c r="Q72" s="4"/>
      <c r="R72" s="33"/>
      <c r="S72" s="25"/>
      <c r="T72" s="25"/>
      <c r="U72" s="25"/>
      <c r="V72" s="30"/>
      <c r="W72" s="29"/>
      <c r="X72" s="29"/>
      <c r="Y72" s="176"/>
      <c r="Z72" s="30"/>
      <c r="AA72" s="30"/>
      <c r="AB72" s="30"/>
      <c r="AC72" s="30"/>
      <c r="AD72" s="4"/>
      <c r="AE72" s="29"/>
      <c r="AF72" s="25"/>
      <c r="AG72" s="25"/>
      <c r="AH72" s="25"/>
      <c r="AI72" s="25"/>
      <c r="AJ72" s="25"/>
      <c r="AK72" s="4"/>
      <c r="AL72" s="156" t="s">
        <v>115</v>
      </c>
      <c r="AM72" s="157"/>
      <c r="AN72" s="176"/>
      <c r="AO72" s="16" t="s">
        <v>61</v>
      </c>
      <c r="AP72" s="16" t="s">
        <v>44</v>
      </c>
      <c r="AQ72" s="16">
        <v>1</v>
      </c>
      <c r="AR72" s="16">
        <f>AQ72*AQ71</f>
        <v>0.25</v>
      </c>
      <c r="AS72" s="4"/>
      <c r="AT72" s="29"/>
      <c r="AU72" s="29"/>
      <c r="AV72" s="46"/>
      <c r="AW72" s="41" t="s">
        <v>22</v>
      </c>
      <c r="AX72" s="41">
        <v>0</v>
      </c>
      <c r="AY72" s="50"/>
    </row>
    <row r="73" spans="1:51" ht="30">
      <c r="A73" s="258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26"/>
      <c r="N73" s="94"/>
      <c r="O73" s="57" t="s">
        <v>100</v>
      </c>
      <c r="P73" s="56" t="s">
        <v>103</v>
      </c>
      <c r="Q73" s="4"/>
      <c r="R73" s="4"/>
      <c r="S73" s="18"/>
      <c r="T73" s="18"/>
      <c r="U73" s="18"/>
      <c r="V73" s="19"/>
      <c r="W73" s="4"/>
      <c r="X73" s="4"/>
      <c r="Y73" s="176"/>
      <c r="Z73" s="30"/>
      <c r="AA73" s="30"/>
      <c r="AB73" s="30"/>
      <c r="AC73" s="30"/>
      <c r="AD73" s="4"/>
      <c r="AE73" s="29"/>
      <c r="AF73" s="25"/>
      <c r="AG73" s="25"/>
      <c r="AH73" s="25"/>
      <c r="AI73" s="25"/>
      <c r="AJ73" s="25"/>
      <c r="AK73" s="4"/>
      <c r="AL73" s="58" t="s">
        <v>34</v>
      </c>
      <c r="AM73" s="56" t="s">
        <v>87</v>
      </c>
      <c r="AN73" s="176"/>
      <c r="AO73" s="16" t="s">
        <v>62</v>
      </c>
      <c r="AP73" s="16" t="s">
        <v>44</v>
      </c>
      <c r="AQ73" s="16">
        <v>1</v>
      </c>
      <c r="AR73" s="16">
        <f>AQ73*AQ71</f>
        <v>0.25</v>
      </c>
      <c r="AS73" s="4"/>
      <c r="AT73" s="29"/>
      <c r="AU73" s="29"/>
      <c r="AV73" s="46"/>
      <c r="AW73" s="42" t="s">
        <v>23</v>
      </c>
      <c r="AX73" s="42">
        <f>X69+AM69+AU69</f>
        <v>-8.3333333333333148E-2</v>
      </c>
      <c r="AY73" s="50"/>
    </row>
    <row r="74" spans="1:51" ht="30">
      <c r="A74" s="258"/>
      <c r="B74" s="185" t="s">
        <v>11</v>
      </c>
      <c r="C74" s="186"/>
      <c r="D74" s="6" t="s">
        <v>12</v>
      </c>
      <c r="E74" s="6">
        <v>1</v>
      </c>
      <c r="F74" s="6">
        <v>2</v>
      </c>
      <c r="G74" s="6">
        <v>3</v>
      </c>
      <c r="H74" s="6">
        <v>4</v>
      </c>
      <c r="I74" s="6">
        <v>5</v>
      </c>
      <c r="J74" s="6">
        <v>6</v>
      </c>
      <c r="K74" s="6">
        <v>7</v>
      </c>
      <c r="L74" s="6">
        <v>9</v>
      </c>
      <c r="M74" s="6">
        <v>10</v>
      </c>
      <c r="N74" s="94"/>
      <c r="O74" s="57" t="s">
        <v>101</v>
      </c>
      <c r="P74" s="56" t="s">
        <v>104</v>
      </c>
      <c r="Q74" s="4"/>
      <c r="R74" s="4"/>
      <c r="S74" s="18"/>
      <c r="T74" s="18"/>
      <c r="U74" s="18"/>
      <c r="V74" s="4"/>
      <c r="W74" s="4"/>
      <c r="X74" s="4"/>
      <c r="Y74" s="176"/>
      <c r="AB74" s="30"/>
      <c r="AC74" s="30"/>
      <c r="AD74" s="4"/>
      <c r="AE74" s="29"/>
      <c r="AF74" s="25"/>
      <c r="AG74" s="25"/>
      <c r="AH74" s="25"/>
      <c r="AI74" s="25"/>
      <c r="AJ74" s="25"/>
      <c r="AK74" s="4"/>
      <c r="AL74" s="109" t="s">
        <v>35</v>
      </c>
      <c r="AM74" s="84" t="s">
        <v>88</v>
      </c>
      <c r="AN74" s="176"/>
      <c r="AO74" s="19"/>
      <c r="AP74" s="19"/>
      <c r="AQ74" s="19"/>
      <c r="AR74" s="19"/>
      <c r="AS74" s="4"/>
      <c r="AT74" s="29"/>
      <c r="AU74" s="29"/>
      <c r="AV74" s="46"/>
      <c r="AW74" s="42" t="s">
        <v>24</v>
      </c>
      <c r="AX74" s="42">
        <f>X70+AM70+AU70</f>
        <v>0.98333333333333328</v>
      </c>
      <c r="AY74" s="50"/>
    </row>
    <row r="75" spans="1:51">
      <c r="A75" s="258"/>
      <c r="B75" s="187"/>
      <c r="C75" s="188"/>
      <c r="D75" s="6" t="s">
        <v>13</v>
      </c>
      <c r="E75" s="35">
        <v>0</v>
      </c>
      <c r="F75" s="35">
        <v>0</v>
      </c>
      <c r="G75" s="35">
        <v>0.57999999999999996</v>
      </c>
      <c r="H75" s="35">
        <v>0.9</v>
      </c>
      <c r="I75" s="35">
        <v>1.1200000000000001</v>
      </c>
      <c r="J75" s="35">
        <v>1.24</v>
      </c>
      <c r="K75" s="35">
        <v>1.32</v>
      </c>
      <c r="L75" s="35">
        <v>1.46</v>
      </c>
      <c r="M75" s="35">
        <v>1.49</v>
      </c>
      <c r="N75" s="94"/>
      <c r="Q75" s="4"/>
      <c r="R75" s="4"/>
      <c r="S75" s="18"/>
      <c r="T75" s="18"/>
      <c r="U75" s="18"/>
      <c r="V75" s="4"/>
      <c r="W75" s="4"/>
      <c r="X75" s="4"/>
      <c r="Y75" s="176"/>
      <c r="AB75" s="30"/>
      <c r="AC75" s="30"/>
      <c r="AD75" s="4"/>
      <c r="AE75" s="29"/>
      <c r="AF75" s="25"/>
      <c r="AG75" s="25"/>
      <c r="AH75" s="25"/>
      <c r="AI75" s="25"/>
      <c r="AJ75" s="25"/>
      <c r="AK75" s="4"/>
      <c r="AL75" s="109" t="s">
        <v>36</v>
      </c>
      <c r="AM75" s="84" t="s">
        <v>89</v>
      </c>
      <c r="AN75" s="176"/>
      <c r="AO75" s="30"/>
      <c r="AP75" s="30"/>
      <c r="AQ75" s="30"/>
      <c r="AR75" s="30"/>
      <c r="AS75" s="4"/>
      <c r="AT75" s="29"/>
      <c r="AU75" s="29"/>
      <c r="AV75" s="46"/>
      <c r="AW75" s="41" t="s">
        <v>25</v>
      </c>
      <c r="AX75" s="41">
        <v>0</v>
      </c>
      <c r="AY75" s="50"/>
    </row>
    <row r="76" spans="1:51">
      <c r="A76" s="258"/>
      <c r="B76" s="189" t="s">
        <v>9</v>
      </c>
      <c r="C76" s="190"/>
      <c r="D76" s="7">
        <v>0.57999999999999996</v>
      </c>
      <c r="E76" s="191"/>
      <c r="F76" s="192"/>
      <c r="G76" s="192"/>
      <c r="H76" s="192"/>
      <c r="I76" s="192"/>
      <c r="J76" s="192"/>
      <c r="K76" s="48"/>
      <c r="L76" s="48"/>
      <c r="M76" s="48"/>
      <c r="N76" s="94"/>
      <c r="Q76" s="4"/>
      <c r="R76" s="4"/>
      <c r="S76" s="18"/>
      <c r="T76" s="18"/>
      <c r="U76" s="18"/>
      <c r="V76" s="4"/>
      <c r="W76" s="4"/>
      <c r="X76" s="4"/>
      <c r="Y76" s="176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109" t="s">
        <v>37</v>
      </c>
      <c r="AM76" s="84" t="s">
        <v>90</v>
      </c>
      <c r="AN76" s="176"/>
      <c r="AO76" s="156" t="s">
        <v>113</v>
      </c>
      <c r="AP76" s="157"/>
      <c r="AQ76" s="4"/>
      <c r="AR76" s="4"/>
      <c r="AS76" s="4"/>
      <c r="AT76" s="4"/>
      <c r="AU76" s="4"/>
      <c r="AV76" s="46"/>
      <c r="AW76" s="4"/>
      <c r="AX76" s="4"/>
      <c r="AY76" s="50"/>
    </row>
    <row r="77" spans="1:51" ht="30">
      <c r="A77" s="258"/>
      <c r="B77" s="52"/>
      <c r="C77" s="52"/>
      <c r="D77" s="52"/>
      <c r="E77" s="52"/>
      <c r="H77" s="52"/>
      <c r="I77" s="52"/>
      <c r="J77" s="52"/>
      <c r="K77" s="52"/>
      <c r="L77" s="52"/>
      <c r="M77" s="47"/>
      <c r="N77" s="94"/>
      <c r="Q77" s="4"/>
      <c r="R77" s="4"/>
      <c r="S77" s="18"/>
      <c r="T77" s="18"/>
      <c r="U77" s="18"/>
      <c r="V77" s="4"/>
      <c r="W77" s="4"/>
      <c r="X77" s="4"/>
      <c r="Y77" s="176"/>
      <c r="Z77" s="4"/>
      <c r="AC77" s="4"/>
      <c r="AD77" s="4"/>
      <c r="AE77" s="4"/>
      <c r="AF77" s="4"/>
      <c r="AG77" s="4"/>
      <c r="AH77" s="4"/>
      <c r="AI77" s="4"/>
      <c r="AJ77" s="4"/>
      <c r="AK77" s="4"/>
      <c r="AL77" s="58" t="s">
        <v>96</v>
      </c>
      <c r="AM77" s="56" t="s">
        <v>91</v>
      </c>
      <c r="AN77" s="176"/>
      <c r="AO77" s="44" t="s">
        <v>29</v>
      </c>
      <c r="AP77" s="44" t="s">
        <v>76</v>
      </c>
      <c r="AQ77" s="4"/>
      <c r="AR77" s="4"/>
      <c r="AS77" s="4"/>
      <c r="AT77" s="4"/>
      <c r="AU77" s="4"/>
      <c r="AV77" s="46"/>
      <c r="AW77" s="4"/>
      <c r="AX77" s="4"/>
      <c r="AY77" s="50"/>
    </row>
    <row r="78" spans="1:51" ht="30">
      <c r="A78" s="258"/>
      <c r="B78" s="161" t="s">
        <v>15</v>
      </c>
      <c r="C78" s="161"/>
      <c r="D78" s="161"/>
      <c r="E78" s="4"/>
      <c r="H78" s="4"/>
      <c r="I78" s="4"/>
      <c r="J78" s="4"/>
      <c r="K78" s="4"/>
      <c r="L78" s="4"/>
      <c r="M78" s="4"/>
      <c r="N78" s="94"/>
      <c r="Q78" s="4"/>
      <c r="R78" s="4"/>
      <c r="S78" s="18"/>
      <c r="T78" s="18"/>
      <c r="U78" s="18"/>
      <c r="V78" s="4"/>
      <c r="W78" s="4"/>
      <c r="X78" s="4"/>
      <c r="Y78" s="176"/>
      <c r="Z78" s="227" t="s">
        <v>182</v>
      </c>
      <c r="AA78" s="228"/>
      <c r="AC78" s="4"/>
      <c r="AD78" s="4"/>
      <c r="AE78" s="4"/>
      <c r="AF78" s="4"/>
      <c r="AG78" s="4"/>
      <c r="AH78" s="4"/>
      <c r="AI78" s="4"/>
      <c r="AJ78" s="4"/>
      <c r="AK78" s="4"/>
      <c r="AL78" s="109" t="s">
        <v>97</v>
      </c>
      <c r="AM78" s="84" t="s">
        <v>92</v>
      </c>
      <c r="AN78" s="176"/>
      <c r="AO78" s="44" t="s">
        <v>30</v>
      </c>
      <c r="AP78" s="44" t="s">
        <v>79</v>
      </c>
      <c r="AQ78" s="4"/>
      <c r="AR78" s="4"/>
      <c r="AS78" s="4"/>
      <c r="AT78" s="4"/>
      <c r="AU78" s="4"/>
      <c r="AV78" s="46"/>
      <c r="AW78" s="4"/>
      <c r="AX78" s="4"/>
      <c r="AY78" s="50"/>
    </row>
    <row r="79" spans="1:51" ht="30">
      <c r="A79" s="258"/>
      <c r="B79" s="5" t="s">
        <v>10</v>
      </c>
      <c r="C79" s="8">
        <f>(C72-3)/3</f>
        <v>0</v>
      </c>
      <c r="D79" s="77">
        <f>C79*100</f>
        <v>0</v>
      </c>
      <c r="E79" s="4"/>
      <c r="H79" s="4"/>
      <c r="I79" s="4"/>
      <c r="J79" s="4"/>
      <c r="K79" s="4"/>
      <c r="L79" s="4"/>
      <c r="M79" s="4"/>
      <c r="N79" s="94"/>
      <c r="Q79" s="4"/>
      <c r="R79" s="4"/>
      <c r="S79" s="18"/>
      <c r="T79" s="18"/>
      <c r="U79" s="18"/>
      <c r="V79" s="4"/>
      <c r="W79" s="4"/>
      <c r="X79" s="4"/>
      <c r="Y79" s="176"/>
      <c r="Z79" s="225" t="s">
        <v>224</v>
      </c>
      <c r="AA79" s="226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109" t="s">
        <v>98</v>
      </c>
      <c r="AM79" s="84" t="s">
        <v>93</v>
      </c>
      <c r="AN79" s="176"/>
      <c r="AO79" s="44" t="s">
        <v>31</v>
      </c>
      <c r="AP79" s="44" t="s">
        <v>82</v>
      </c>
      <c r="AQ79" s="4"/>
      <c r="AR79" s="4"/>
      <c r="AS79" s="4"/>
      <c r="AT79" s="4"/>
      <c r="AU79" s="4"/>
      <c r="AV79" s="46"/>
      <c r="AW79" s="4"/>
      <c r="AX79" s="4"/>
      <c r="AY79" s="50"/>
    </row>
    <row r="80" spans="1:51">
      <c r="A80" s="259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06"/>
      <c r="N80" s="49"/>
      <c r="O80" s="106"/>
      <c r="P80" s="106"/>
      <c r="Q80" s="106"/>
      <c r="R80" s="106"/>
      <c r="S80" s="79"/>
      <c r="T80" s="79"/>
      <c r="U80" s="79"/>
      <c r="V80" s="106"/>
      <c r="W80" s="106"/>
      <c r="X80" s="106"/>
      <c r="Y80" s="177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51"/>
    </row>
    <row r="82" spans="1:51" ht="20">
      <c r="A82" s="257"/>
      <c r="B82" s="168" t="s">
        <v>165</v>
      </c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  <c r="AY82" s="169"/>
    </row>
    <row r="83" spans="1:51" ht="20">
      <c r="A83" s="258"/>
      <c r="B83" s="35" t="s">
        <v>0</v>
      </c>
      <c r="C83" s="35" t="s">
        <v>1</v>
      </c>
      <c r="D83" s="35" t="s">
        <v>2</v>
      </c>
      <c r="E83" s="35" t="s">
        <v>3</v>
      </c>
      <c r="F83" s="170" t="s">
        <v>8</v>
      </c>
      <c r="G83" s="35" t="s">
        <v>0</v>
      </c>
      <c r="H83" s="35" t="s">
        <v>1</v>
      </c>
      <c r="I83" s="35" t="s">
        <v>2</v>
      </c>
      <c r="J83" s="35" t="s">
        <v>3</v>
      </c>
      <c r="K83" s="35" t="s">
        <v>4</v>
      </c>
      <c r="L83" s="10" t="s">
        <v>5</v>
      </c>
      <c r="M83" s="23"/>
      <c r="N83" s="94"/>
      <c r="O83" s="156" t="s">
        <v>114</v>
      </c>
      <c r="P83" s="157"/>
      <c r="Q83" s="3"/>
      <c r="R83" s="171" t="s">
        <v>46</v>
      </c>
      <c r="S83" s="172"/>
      <c r="T83" s="172"/>
      <c r="U83" s="173"/>
      <c r="V83" s="3"/>
      <c r="W83" s="174" t="s">
        <v>52</v>
      </c>
      <c r="X83" s="175"/>
      <c r="Y83" s="176"/>
      <c r="Z83" s="178" t="s">
        <v>48</v>
      </c>
      <c r="AA83" s="179"/>
      <c r="AB83" s="179"/>
      <c r="AC83" s="180"/>
      <c r="AD83" s="3"/>
      <c r="AE83" s="178" t="s">
        <v>54</v>
      </c>
      <c r="AF83" s="179"/>
      <c r="AG83" s="179"/>
      <c r="AH83" s="179"/>
      <c r="AI83" s="179"/>
      <c r="AJ83" s="180"/>
      <c r="AK83" s="3"/>
      <c r="AL83" s="174" t="s">
        <v>55</v>
      </c>
      <c r="AM83" s="175"/>
      <c r="AN83" s="176"/>
      <c r="AO83" s="178" t="s">
        <v>49</v>
      </c>
      <c r="AP83" s="179"/>
      <c r="AQ83" s="179"/>
      <c r="AR83" s="180"/>
      <c r="AS83" s="4"/>
      <c r="AT83" s="174" t="s">
        <v>51</v>
      </c>
      <c r="AU83" s="175"/>
      <c r="AV83" s="36"/>
      <c r="AW83" s="174" t="s">
        <v>27</v>
      </c>
      <c r="AX83" s="175"/>
      <c r="AY83" s="50"/>
    </row>
    <row r="84" spans="1:51" ht="30">
      <c r="A84" s="258"/>
      <c r="B84" s="35" t="s">
        <v>1</v>
      </c>
      <c r="C84" s="2">
        <v>1</v>
      </c>
      <c r="D84" s="37">
        <v>3</v>
      </c>
      <c r="E84" s="37">
        <v>3</v>
      </c>
      <c r="F84" s="170"/>
      <c r="G84" s="35" t="s">
        <v>1</v>
      </c>
      <c r="H84" s="38">
        <f>C84/C87</f>
        <v>0.60000000000000009</v>
      </c>
      <c r="I84" s="37">
        <f>D84/D87</f>
        <v>0.6</v>
      </c>
      <c r="J84" s="37">
        <f>E84/E87</f>
        <v>0.6</v>
      </c>
      <c r="K84" s="37">
        <f>SUM(H84:J84)</f>
        <v>1.8000000000000003</v>
      </c>
      <c r="L84" s="2">
        <f>K84/C89</f>
        <v>0.60000000000000009</v>
      </c>
      <c r="M84" s="24"/>
      <c r="N84" s="94"/>
      <c r="O84" s="58" t="s">
        <v>17</v>
      </c>
      <c r="P84" s="56" t="s">
        <v>78</v>
      </c>
      <c r="Q84" s="18"/>
      <c r="R84" s="17" t="s">
        <v>26</v>
      </c>
      <c r="S84" s="35" t="s">
        <v>1</v>
      </c>
      <c r="T84" s="35" t="s">
        <v>2</v>
      </c>
      <c r="U84" s="35" t="s">
        <v>3</v>
      </c>
      <c r="V84" s="13"/>
      <c r="W84" s="32" t="s">
        <v>26</v>
      </c>
      <c r="X84" s="107" t="s">
        <v>53</v>
      </c>
      <c r="Y84" s="176"/>
      <c r="Z84" s="35" t="s">
        <v>32</v>
      </c>
      <c r="AA84" s="108" t="s">
        <v>47</v>
      </c>
      <c r="AB84" s="178" t="s">
        <v>43</v>
      </c>
      <c r="AC84" s="180"/>
      <c r="AD84" s="4"/>
      <c r="AE84" s="10" t="s">
        <v>26</v>
      </c>
      <c r="AF84" s="35" t="s">
        <v>35</v>
      </c>
      <c r="AG84" s="35" t="s">
        <v>36</v>
      </c>
      <c r="AH84" s="35" t="s">
        <v>37</v>
      </c>
      <c r="AI84" s="35" t="s">
        <v>97</v>
      </c>
      <c r="AJ84" s="35" t="s">
        <v>98</v>
      </c>
      <c r="AK84" s="4"/>
      <c r="AL84" s="10" t="s">
        <v>26</v>
      </c>
      <c r="AM84" s="107" t="s">
        <v>53</v>
      </c>
      <c r="AN84" s="176"/>
      <c r="AO84" s="10" t="s">
        <v>28</v>
      </c>
      <c r="AP84" s="10" t="s">
        <v>47</v>
      </c>
      <c r="AQ84" s="181" t="s">
        <v>43</v>
      </c>
      <c r="AR84" s="182"/>
      <c r="AS84" s="4"/>
      <c r="AT84" s="35" t="s">
        <v>26</v>
      </c>
      <c r="AU84" s="107" t="s">
        <v>53</v>
      </c>
      <c r="AV84" s="36"/>
      <c r="AW84" s="108" t="s">
        <v>26</v>
      </c>
      <c r="AX84" s="108" t="s">
        <v>50</v>
      </c>
      <c r="AY84" s="50"/>
    </row>
    <row r="85" spans="1:51">
      <c r="A85" s="258"/>
      <c r="B85" s="35" t="s">
        <v>2</v>
      </c>
      <c r="C85" s="37">
        <f>1/D84</f>
        <v>0.33333333333333331</v>
      </c>
      <c r="D85" s="2">
        <v>1</v>
      </c>
      <c r="E85" s="37">
        <v>1</v>
      </c>
      <c r="F85" s="170"/>
      <c r="G85" s="35" t="s">
        <v>2</v>
      </c>
      <c r="H85" s="37">
        <f>C85/C87</f>
        <v>0.2</v>
      </c>
      <c r="I85" s="38">
        <f>D85/D87</f>
        <v>0.2</v>
      </c>
      <c r="J85" s="37">
        <f>E85/E87</f>
        <v>0.2</v>
      </c>
      <c r="K85" s="37">
        <f>SUM(H85:J85)</f>
        <v>0.60000000000000009</v>
      </c>
      <c r="L85" s="2">
        <f>K85/C89</f>
        <v>0.20000000000000004</v>
      </c>
      <c r="M85" s="24"/>
      <c r="N85" s="94"/>
      <c r="O85" s="58" t="s">
        <v>18</v>
      </c>
      <c r="P85" s="56" t="s">
        <v>77</v>
      </c>
      <c r="Q85" s="18"/>
      <c r="R85" s="11" t="s">
        <v>17</v>
      </c>
      <c r="S85" s="9">
        <v>1</v>
      </c>
      <c r="T85" s="9">
        <v>-0.5</v>
      </c>
      <c r="U85" s="9">
        <v>0</v>
      </c>
      <c r="V85" s="3"/>
      <c r="W85" s="11" t="s">
        <v>17</v>
      </c>
      <c r="X85" s="1">
        <f>(S85*L84)+(T85*L85)+(U85*L86)</f>
        <v>0.50000000000000011</v>
      </c>
      <c r="Y85" s="176"/>
      <c r="Z85" s="15" t="s">
        <v>34</v>
      </c>
      <c r="AA85" s="15">
        <v>1</v>
      </c>
      <c r="AB85" s="15">
        <f>1/(1+AA85)</f>
        <v>0.5</v>
      </c>
      <c r="AC85" s="15"/>
      <c r="AD85" s="4"/>
      <c r="AE85" s="11" t="s">
        <v>17</v>
      </c>
      <c r="AF85" s="28">
        <v>0</v>
      </c>
      <c r="AG85" s="28">
        <v>0</v>
      </c>
      <c r="AH85" s="28">
        <v>0</v>
      </c>
      <c r="AI85" s="28">
        <v>-1</v>
      </c>
      <c r="AJ85" s="28">
        <v>0</v>
      </c>
      <c r="AK85" s="4"/>
      <c r="AL85" s="11" t="s">
        <v>17</v>
      </c>
      <c r="AM85" s="1">
        <f>(AF85*AC86)+(AG85*AC87)+(AC88*AH85)+(AI85*AC90)+(AC91*AJ85)</f>
        <v>-0.33333333333333331</v>
      </c>
      <c r="AN85" s="176"/>
      <c r="AO85" s="15" t="s">
        <v>29</v>
      </c>
      <c r="AP85" s="15">
        <v>3</v>
      </c>
      <c r="AQ85" s="15">
        <f>1/(1+AP85)</f>
        <v>0.25</v>
      </c>
      <c r="AR85" s="15"/>
      <c r="AS85" s="4"/>
      <c r="AT85" s="11" t="s">
        <v>17</v>
      </c>
      <c r="AU85" s="1">
        <f>AR86</f>
        <v>0.25</v>
      </c>
      <c r="AV85" s="36"/>
      <c r="AW85" s="40" t="s">
        <v>63</v>
      </c>
      <c r="AX85" s="40">
        <v>0</v>
      </c>
      <c r="AY85" s="50"/>
    </row>
    <row r="86" spans="1:51" ht="30">
      <c r="A86" s="258"/>
      <c r="B86" s="35" t="s">
        <v>3</v>
      </c>
      <c r="C86" s="37">
        <f>1/E84</f>
        <v>0.33333333333333331</v>
      </c>
      <c r="D86" s="37">
        <f>1/E85</f>
        <v>1</v>
      </c>
      <c r="E86" s="2">
        <v>1</v>
      </c>
      <c r="F86" s="170"/>
      <c r="G86" s="35" t="s">
        <v>3</v>
      </c>
      <c r="H86" s="37">
        <f>C86/C87</f>
        <v>0.2</v>
      </c>
      <c r="I86" s="37">
        <f>D86/D87</f>
        <v>0.2</v>
      </c>
      <c r="J86" s="38">
        <f>E86/E87</f>
        <v>0.2</v>
      </c>
      <c r="K86" s="37">
        <f>SUM(H86:J86)</f>
        <v>0.60000000000000009</v>
      </c>
      <c r="L86" s="2">
        <f>K86/C89</f>
        <v>0.20000000000000004</v>
      </c>
      <c r="M86" s="24"/>
      <c r="N86" s="94"/>
      <c r="O86" s="58" t="s">
        <v>20</v>
      </c>
      <c r="P86" s="56" t="s">
        <v>80</v>
      </c>
      <c r="Q86" s="18"/>
      <c r="R86" s="11" t="s">
        <v>18</v>
      </c>
      <c r="S86" s="9">
        <v>-0.5</v>
      </c>
      <c r="T86" s="9">
        <v>1</v>
      </c>
      <c r="U86" s="9">
        <v>0</v>
      </c>
      <c r="V86" s="19"/>
      <c r="W86" s="11" t="s">
        <v>18</v>
      </c>
      <c r="X86" s="1">
        <f>(S86*L84)+(T86*L85)+(U86*L86)</f>
        <v>-0.1</v>
      </c>
      <c r="Y86" s="176"/>
      <c r="Z86" s="16" t="s">
        <v>35</v>
      </c>
      <c r="AA86" s="16" t="s">
        <v>44</v>
      </c>
      <c r="AB86" s="16">
        <v>1</v>
      </c>
      <c r="AC86" s="16">
        <f>AB86*AB85</f>
        <v>0.5</v>
      </c>
      <c r="AD86" s="4"/>
      <c r="AE86" s="11" t="s">
        <v>18</v>
      </c>
      <c r="AF86" s="28">
        <v>0</v>
      </c>
      <c r="AG86" s="28">
        <v>0</v>
      </c>
      <c r="AH86" s="28">
        <v>0</v>
      </c>
      <c r="AI86" s="28">
        <v>1</v>
      </c>
      <c r="AJ86" s="28">
        <v>0</v>
      </c>
      <c r="AK86" s="4"/>
      <c r="AL86" s="11" t="s">
        <v>18</v>
      </c>
      <c r="AM86" s="1">
        <f>(AF86*AC86)+(AG86*AC87)+(AC88*AH86)+(AI86*AC90)+(AC91*AJ86)</f>
        <v>0.33333333333333331</v>
      </c>
      <c r="AN86" s="176"/>
      <c r="AO86" s="16" t="s">
        <v>45</v>
      </c>
      <c r="AP86" s="16" t="s">
        <v>44</v>
      </c>
      <c r="AQ86" s="16">
        <v>1</v>
      </c>
      <c r="AR86" s="16">
        <f>AQ86*AQ85</f>
        <v>0.25</v>
      </c>
      <c r="AS86" s="4"/>
      <c r="AT86" s="11" t="s">
        <v>18</v>
      </c>
      <c r="AU86" s="1">
        <f>AR87</f>
        <v>0.25</v>
      </c>
      <c r="AV86" s="36"/>
      <c r="AW86" s="40" t="s">
        <v>16</v>
      </c>
      <c r="AX86" s="41">
        <v>0</v>
      </c>
      <c r="AY86" s="50"/>
    </row>
    <row r="87" spans="1:51">
      <c r="A87" s="258"/>
      <c r="B87" s="107" t="s">
        <v>4</v>
      </c>
      <c r="C87" s="39">
        <f>SUM(C84:C86)</f>
        <v>1.6666666666666665</v>
      </c>
      <c r="D87" s="39">
        <f>SUM(D84:D86)</f>
        <v>5</v>
      </c>
      <c r="E87" s="39">
        <f>SUM(E84:E86)</f>
        <v>5</v>
      </c>
      <c r="F87" s="170"/>
      <c r="G87" s="107" t="s">
        <v>4</v>
      </c>
      <c r="H87" s="39">
        <f>SUM(H84:H86)</f>
        <v>1</v>
      </c>
      <c r="I87" s="39">
        <f>SUM(I84:I86)</f>
        <v>1</v>
      </c>
      <c r="J87" s="39">
        <f>SUM(J84:J86)</f>
        <v>1</v>
      </c>
      <c r="K87" s="39">
        <f>SUM(K84:K86)</f>
        <v>3.0000000000000004</v>
      </c>
      <c r="L87" s="39">
        <f>SUM(L84:L86)</f>
        <v>1.0000000000000002</v>
      </c>
      <c r="M87" s="25"/>
      <c r="N87" s="94"/>
      <c r="O87" s="58" t="s">
        <v>21</v>
      </c>
      <c r="P87" s="56" t="s">
        <v>81</v>
      </c>
      <c r="Q87" s="18"/>
      <c r="R87" s="11" t="s">
        <v>20</v>
      </c>
      <c r="S87" s="9">
        <v>0</v>
      </c>
      <c r="T87" s="9">
        <v>0.5</v>
      </c>
      <c r="U87" s="9">
        <v>0</v>
      </c>
      <c r="V87" s="19"/>
      <c r="W87" s="11" t="s">
        <v>20</v>
      </c>
      <c r="X87" s="1">
        <f>(S87*L84)+(T87*L85)+(U87*L86)</f>
        <v>0.10000000000000002</v>
      </c>
      <c r="Y87" s="176"/>
      <c r="Z87" s="16" t="s">
        <v>36</v>
      </c>
      <c r="AA87" s="16" t="s">
        <v>44</v>
      </c>
      <c r="AB87" s="16">
        <v>1</v>
      </c>
      <c r="AC87" s="16">
        <f>AB87*AB85</f>
        <v>0.5</v>
      </c>
      <c r="AD87" s="4"/>
      <c r="AE87" s="11" t="s">
        <v>20</v>
      </c>
      <c r="AF87" s="28">
        <v>0</v>
      </c>
      <c r="AG87" s="28">
        <v>0</v>
      </c>
      <c r="AH87" s="28">
        <v>0</v>
      </c>
      <c r="AI87" s="28">
        <v>0</v>
      </c>
      <c r="AJ87" s="28">
        <v>0</v>
      </c>
      <c r="AK87" s="4"/>
      <c r="AL87" s="11" t="s">
        <v>20</v>
      </c>
      <c r="AM87" s="1">
        <f>(AF87*AC86)+(AG87*AC87)+(AH87*AC88)+(AI87*AC90)+(AJ87*AC91)</f>
        <v>0</v>
      </c>
      <c r="AN87" s="176"/>
      <c r="AO87" s="16" t="s">
        <v>58</v>
      </c>
      <c r="AP87" s="16" t="s">
        <v>44</v>
      </c>
      <c r="AQ87" s="16">
        <v>1</v>
      </c>
      <c r="AR87" s="16">
        <f>AQ87*AQ85</f>
        <v>0.25</v>
      </c>
      <c r="AS87" s="4"/>
      <c r="AT87" s="11" t="s">
        <v>20</v>
      </c>
      <c r="AU87" s="1">
        <f>AR89</f>
        <v>0.33333333333333331</v>
      </c>
      <c r="AV87" s="36"/>
      <c r="AW87" s="42" t="s">
        <v>17</v>
      </c>
      <c r="AX87" s="42">
        <f>X85+AM85+AU85</f>
        <v>0.4166666666666668</v>
      </c>
      <c r="AY87" s="50"/>
    </row>
    <row r="88" spans="1:51" ht="45">
      <c r="A88" s="258"/>
      <c r="B88" s="54"/>
      <c r="C88" s="54"/>
      <c r="D88" s="54"/>
      <c r="E88" s="54"/>
      <c r="F88" s="54"/>
      <c r="G88" s="54"/>
      <c r="H88" s="54"/>
      <c r="I88" s="54"/>
      <c r="J88" s="54"/>
      <c r="M88" s="47"/>
      <c r="N88" s="94"/>
      <c r="O88" s="58" t="s">
        <v>23</v>
      </c>
      <c r="P88" s="56" t="s">
        <v>83</v>
      </c>
      <c r="Q88" s="4"/>
      <c r="R88" s="11" t="s">
        <v>21</v>
      </c>
      <c r="S88" s="9">
        <v>0</v>
      </c>
      <c r="T88" s="9">
        <v>-0.5</v>
      </c>
      <c r="U88" s="9">
        <v>0</v>
      </c>
      <c r="V88" s="19"/>
      <c r="W88" s="11" t="s">
        <v>21</v>
      </c>
      <c r="X88" s="1">
        <f>(S88*L84)+(T88*L85)+(U88*L86)</f>
        <v>-0.10000000000000002</v>
      </c>
      <c r="Y88" s="176"/>
      <c r="Z88" s="16" t="s">
        <v>37</v>
      </c>
      <c r="AA88" s="16" t="s">
        <v>44</v>
      </c>
      <c r="AB88" s="16">
        <v>1</v>
      </c>
      <c r="AC88" s="16">
        <f>AB88*AB85</f>
        <v>0.5</v>
      </c>
      <c r="AD88" s="4"/>
      <c r="AE88" s="11" t="s">
        <v>21</v>
      </c>
      <c r="AF88" s="28">
        <v>0</v>
      </c>
      <c r="AG88" s="28">
        <v>0</v>
      </c>
      <c r="AH88" s="28">
        <v>0</v>
      </c>
      <c r="AI88" s="28">
        <v>0</v>
      </c>
      <c r="AJ88" s="28">
        <v>0</v>
      </c>
      <c r="AK88" s="4"/>
      <c r="AL88" s="11" t="s">
        <v>21</v>
      </c>
      <c r="AM88" s="1">
        <f>(AF88*AC86)+(AG88*AC87)+(AH88*AC88)+(AI88*AC90)+(AJ88*AC91)</f>
        <v>0</v>
      </c>
      <c r="AN88" s="176"/>
      <c r="AO88" s="15" t="s">
        <v>30</v>
      </c>
      <c r="AP88" s="15">
        <v>2</v>
      </c>
      <c r="AQ88" s="15">
        <f>1/(1+AP88)</f>
        <v>0.33333333333333331</v>
      </c>
      <c r="AR88" s="15"/>
      <c r="AS88" s="4"/>
      <c r="AT88" s="11" t="s">
        <v>21</v>
      </c>
      <c r="AU88" s="1">
        <f>AR90</f>
        <v>0.33333333333333331</v>
      </c>
      <c r="AV88" s="36"/>
      <c r="AW88" s="42" t="s">
        <v>18</v>
      </c>
      <c r="AX88" s="42">
        <f>X86+AM86++AU86</f>
        <v>0.48333333333333328</v>
      </c>
      <c r="AY88" s="50"/>
    </row>
    <row r="89" spans="1:51" ht="30">
      <c r="A89" s="258"/>
      <c r="B89" s="108" t="s">
        <v>6</v>
      </c>
      <c r="C89" s="35">
        <v>3</v>
      </c>
      <c r="D89" s="4"/>
      <c r="E89" s="4"/>
      <c r="F89" s="4"/>
      <c r="G89" s="4"/>
      <c r="H89" s="4"/>
      <c r="I89" s="4"/>
      <c r="J89" s="4"/>
      <c r="M89" s="4"/>
      <c r="N89" s="94"/>
      <c r="O89" s="58" t="s">
        <v>24</v>
      </c>
      <c r="P89" s="56" t="s">
        <v>84</v>
      </c>
      <c r="Q89" s="4"/>
      <c r="R89" s="11" t="s">
        <v>23</v>
      </c>
      <c r="S89" s="9">
        <v>1</v>
      </c>
      <c r="T89" s="9">
        <v>0</v>
      </c>
      <c r="U89" s="9">
        <v>-0.5</v>
      </c>
      <c r="V89" s="19"/>
      <c r="W89" s="11" t="s">
        <v>23</v>
      </c>
      <c r="X89" s="1">
        <f>(S89*L84)+(T89*L85)+(U89*L86)</f>
        <v>0.50000000000000011</v>
      </c>
      <c r="Y89" s="176"/>
      <c r="Z89" s="31" t="s">
        <v>96</v>
      </c>
      <c r="AA89" s="31">
        <v>2</v>
      </c>
      <c r="AB89" s="31">
        <f>1/(1+AA89)</f>
        <v>0.33333333333333331</v>
      </c>
      <c r="AC89" s="31"/>
      <c r="AD89" s="4"/>
      <c r="AE89" s="11" t="s">
        <v>23</v>
      </c>
      <c r="AF89" s="28">
        <v>0</v>
      </c>
      <c r="AG89" s="28">
        <v>-1</v>
      </c>
      <c r="AH89" s="28">
        <v>0</v>
      </c>
      <c r="AI89" s="28">
        <v>-1</v>
      </c>
      <c r="AJ89" s="28">
        <v>0</v>
      </c>
      <c r="AK89" s="4"/>
      <c r="AL89" s="11" t="s">
        <v>23</v>
      </c>
      <c r="AM89" s="1">
        <f>(AC86*AF89)+(AG89*AC87)+(AC88*AH89)+(AI89*AC90)+(AC91*AJ89)</f>
        <v>-0.83333333333333326</v>
      </c>
      <c r="AN89" s="176"/>
      <c r="AO89" s="16" t="s">
        <v>59</v>
      </c>
      <c r="AP89" s="16" t="s">
        <v>44</v>
      </c>
      <c r="AQ89" s="16">
        <v>1</v>
      </c>
      <c r="AR89" s="16">
        <f>AQ89*AQ88</f>
        <v>0.33333333333333331</v>
      </c>
      <c r="AS89" s="4"/>
      <c r="AT89" s="11" t="s">
        <v>23</v>
      </c>
      <c r="AU89" s="1">
        <f>AR92</f>
        <v>0.5</v>
      </c>
      <c r="AV89" s="36"/>
      <c r="AW89" s="41" t="s">
        <v>19</v>
      </c>
      <c r="AX89" s="41">
        <v>0</v>
      </c>
      <c r="AY89" s="50"/>
    </row>
    <row r="90" spans="1:51">
      <c r="A90" s="258"/>
      <c r="B90" s="53"/>
      <c r="C90" s="53"/>
      <c r="D90" s="53"/>
      <c r="E90" s="53"/>
      <c r="F90" s="53"/>
      <c r="G90" s="53"/>
      <c r="H90" s="53"/>
      <c r="I90" s="53"/>
      <c r="J90" s="53"/>
      <c r="M90" s="26"/>
      <c r="N90" s="94"/>
      <c r="O90" s="4"/>
      <c r="P90" s="4"/>
      <c r="Q90" s="4"/>
      <c r="R90" s="11" t="s">
        <v>24</v>
      </c>
      <c r="S90" s="9">
        <v>-0.5</v>
      </c>
      <c r="T90" s="9">
        <v>0</v>
      </c>
      <c r="U90" s="9">
        <v>1</v>
      </c>
      <c r="V90" s="19"/>
      <c r="W90" s="11" t="s">
        <v>24</v>
      </c>
      <c r="X90" s="1">
        <f>(S90*L84)+(T90*67)+(U90*L86)</f>
        <v>-0.1</v>
      </c>
      <c r="Y90" s="176"/>
      <c r="Z90" s="16" t="s">
        <v>97</v>
      </c>
      <c r="AA90" s="16" t="s">
        <v>44</v>
      </c>
      <c r="AB90" s="16">
        <v>1</v>
      </c>
      <c r="AC90" s="16">
        <f>AB90*AB89</f>
        <v>0.33333333333333331</v>
      </c>
      <c r="AD90" s="4"/>
      <c r="AE90" s="11" t="s">
        <v>24</v>
      </c>
      <c r="AF90" s="28">
        <v>0</v>
      </c>
      <c r="AG90" s="28">
        <v>1</v>
      </c>
      <c r="AH90" s="28">
        <v>0</v>
      </c>
      <c r="AI90" s="28">
        <v>1</v>
      </c>
      <c r="AJ90" s="28">
        <v>0</v>
      </c>
      <c r="AK90" s="4"/>
      <c r="AL90" s="11" t="s">
        <v>24</v>
      </c>
      <c r="AM90" s="1">
        <f>(AC86*AF90)+(AC87*AG90)+(AC88*AH90)+(AI90*AC90)+(AC91*AJ90)</f>
        <v>0.83333333333333326</v>
      </c>
      <c r="AN90" s="176"/>
      <c r="AO90" s="16" t="s">
        <v>60</v>
      </c>
      <c r="AP90" s="16" t="s">
        <v>44</v>
      </c>
      <c r="AQ90" s="16">
        <v>1</v>
      </c>
      <c r="AR90" s="16">
        <f>AQ90*AQ88</f>
        <v>0.33333333333333331</v>
      </c>
      <c r="AS90" s="4"/>
      <c r="AT90" s="11" t="s">
        <v>24</v>
      </c>
      <c r="AU90" s="1">
        <f>AR93</f>
        <v>0.5</v>
      </c>
      <c r="AV90" s="36"/>
      <c r="AW90" s="42" t="s">
        <v>20</v>
      </c>
      <c r="AX90" s="42">
        <f>X87+AM87+AU87</f>
        <v>0.43333333333333335</v>
      </c>
      <c r="AY90" s="50"/>
    </row>
    <row r="91" spans="1:51">
      <c r="A91" s="258"/>
      <c r="B91" s="183" t="s">
        <v>14</v>
      </c>
      <c r="C91" s="183"/>
      <c r="D91" s="4"/>
      <c r="E91" s="35" t="s">
        <v>38</v>
      </c>
      <c r="F91" s="35" t="s">
        <v>39</v>
      </c>
      <c r="G91" s="35" t="s">
        <v>40</v>
      </c>
      <c r="H91" s="10" t="s">
        <v>41</v>
      </c>
      <c r="I91" s="10" t="s">
        <v>42</v>
      </c>
      <c r="J91" s="4"/>
      <c r="M91" s="4"/>
      <c r="N91" s="94"/>
      <c r="O91" s="156" t="s">
        <v>112</v>
      </c>
      <c r="P91" s="157"/>
      <c r="Q91" s="4"/>
      <c r="R91" s="33"/>
      <c r="S91" s="25"/>
      <c r="T91" s="25"/>
      <c r="U91" s="25"/>
      <c r="V91" s="30"/>
      <c r="W91" s="29"/>
      <c r="X91" s="29"/>
      <c r="Y91" s="176"/>
      <c r="Z91" s="16" t="s">
        <v>98</v>
      </c>
      <c r="AA91" s="16" t="s">
        <v>44</v>
      </c>
      <c r="AB91" s="16">
        <v>1</v>
      </c>
      <c r="AC91" s="16">
        <f>AB91*AB89</f>
        <v>0.33333333333333331</v>
      </c>
      <c r="AD91" s="4"/>
      <c r="AE91" s="29"/>
      <c r="AF91" s="25"/>
      <c r="AG91" s="25"/>
      <c r="AH91" s="25"/>
      <c r="AI91" s="25"/>
      <c r="AJ91" s="25"/>
      <c r="AK91" s="4"/>
      <c r="AL91" s="29"/>
      <c r="AM91" s="29"/>
      <c r="AN91" s="176"/>
      <c r="AO91" s="15" t="s">
        <v>31</v>
      </c>
      <c r="AP91" s="15">
        <v>1</v>
      </c>
      <c r="AQ91" s="15">
        <f>1/(1+AP91)</f>
        <v>0.5</v>
      </c>
      <c r="AR91" s="15"/>
      <c r="AS91" s="4"/>
      <c r="AT91" s="29"/>
      <c r="AU91" s="29"/>
      <c r="AV91" s="46"/>
      <c r="AW91" s="42" t="s">
        <v>21</v>
      </c>
      <c r="AX91" s="42">
        <f>X88+AM88+AU88</f>
        <v>0.23333333333333328</v>
      </c>
      <c r="AY91" s="50"/>
    </row>
    <row r="92" spans="1:51" ht="30">
      <c r="A92" s="258"/>
      <c r="B92" s="108" t="s">
        <v>7</v>
      </c>
      <c r="C92" s="76">
        <f>SUM(L84*C87,L85*D87,L86*E87)</f>
        <v>3</v>
      </c>
      <c r="D92" s="4"/>
      <c r="E92" s="35">
        <v>1</v>
      </c>
      <c r="F92" s="35">
        <v>3</v>
      </c>
      <c r="G92" s="35">
        <v>5</v>
      </c>
      <c r="H92" s="35">
        <v>7</v>
      </c>
      <c r="I92" s="35">
        <v>9</v>
      </c>
      <c r="J92" s="4"/>
      <c r="M92" s="4"/>
      <c r="N92" s="94"/>
      <c r="O92" s="57" t="s">
        <v>99</v>
      </c>
      <c r="P92" s="56" t="s">
        <v>102</v>
      </c>
      <c r="Q92" s="4"/>
      <c r="R92" s="33"/>
      <c r="S92" s="25"/>
      <c r="T92" s="25"/>
      <c r="U92" s="25"/>
      <c r="V92" s="30"/>
      <c r="W92" s="29"/>
      <c r="X92" s="29"/>
      <c r="Y92" s="176"/>
      <c r="Z92" s="30"/>
      <c r="AA92" s="30"/>
      <c r="AB92" s="30"/>
      <c r="AC92" s="30"/>
      <c r="AD92" s="4"/>
      <c r="AE92" s="29"/>
      <c r="AF92" s="25"/>
      <c r="AG92" s="25"/>
      <c r="AH92" s="25"/>
      <c r="AI92" s="25"/>
      <c r="AJ92" s="25"/>
      <c r="AK92" s="4"/>
      <c r="AL92" s="156" t="s">
        <v>115</v>
      </c>
      <c r="AM92" s="157"/>
      <c r="AN92" s="176"/>
      <c r="AO92" s="16" t="s">
        <v>61</v>
      </c>
      <c r="AP92" s="16" t="s">
        <v>44</v>
      </c>
      <c r="AQ92" s="16">
        <v>1</v>
      </c>
      <c r="AR92" s="16">
        <f>AQ92*AQ91</f>
        <v>0.5</v>
      </c>
      <c r="AS92" s="4"/>
      <c r="AT92" s="29"/>
      <c r="AU92" s="29"/>
      <c r="AV92" s="46"/>
      <c r="AW92" s="41" t="s">
        <v>22</v>
      </c>
      <c r="AX92" s="41">
        <v>0</v>
      </c>
      <c r="AY92" s="50"/>
    </row>
    <row r="93" spans="1:51" ht="30">
      <c r="A93" s="258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26"/>
      <c r="N93" s="94"/>
      <c r="O93" s="57" t="s">
        <v>100</v>
      </c>
      <c r="P93" s="56" t="s">
        <v>103</v>
      </c>
      <c r="Q93" s="4"/>
      <c r="R93" s="4"/>
      <c r="S93" s="18"/>
      <c r="T93" s="18"/>
      <c r="U93" s="18"/>
      <c r="V93" s="19"/>
      <c r="W93" s="4"/>
      <c r="X93" s="4"/>
      <c r="Y93" s="176"/>
      <c r="Z93" s="30"/>
      <c r="AA93" s="30"/>
      <c r="AB93" s="30"/>
      <c r="AC93" s="30"/>
      <c r="AD93" s="4"/>
      <c r="AE93" s="29"/>
      <c r="AF93" s="25"/>
      <c r="AG93" s="25"/>
      <c r="AH93" s="25"/>
      <c r="AI93" s="25"/>
      <c r="AJ93" s="25"/>
      <c r="AK93" s="4"/>
      <c r="AL93" s="58" t="s">
        <v>34</v>
      </c>
      <c r="AM93" s="56" t="s">
        <v>87</v>
      </c>
      <c r="AN93" s="176"/>
      <c r="AO93" s="16" t="s">
        <v>62</v>
      </c>
      <c r="AP93" s="16" t="s">
        <v>44</v>
      </c>
      <c r="AQ93" s="16">
        <v>1</v>
      </c>
      <c r="AR93" s="16">
        <f>AQ93*AQ91</f>
        <v>0.5</v>
      </c>
      <c r="AS93" s="4"/>
      <c r="AT93" s="29"/>
      <c r="AU93" s="29"/>
      <c r="AV93" s="46"/>
      <c r="AW93" s="42" t="s">
        <v>23</v>
      </c>
      <c r="AX93" s="42">
        <f>X89+AM89+AU89</f>
        <v>0.16666666666666685</v>
      </c>
      <c r="AY93" s="50"/>
    </row>
    <row r="94" spans="1:51" ht="30">
      <c r="A94" s="258"/>
      <c r="B94" s="185" t="s">
        <v>11</v>
      </c>
      <c r="C94" s="186"/>
      <c r="D94" s="6" t="s">
        <v>12</v>
      </c>
      <c r="E94" s="6">
        <v>1</v>
      </c>
      <c r="F94" s="6">
        <v>2</v>
      </c>
      <c r="G94" s="6">
        <v>3</v>
      </c>
      <c r="H94" s="6">
        <v>4</v>
      </c>
      <c r="I94" s="6">
        <v>5</v>
      </c>
      <c r="J94" s="6">
        <v>6</v>
      </c>
      <c r="K94" s="6">
        <v>7</v>
      </c>
      <c r="L94" s="6">
        <v>9</v>
      </c>
      <c r="M94" s="6">
        <v>10</v>
      </c>
      <c r="N94" s="94"/>
      <c r="O94" s="57" t="s">
        <v>101</v>
      </c>
      <c r="P94" s="56" t="s">
        <v>104</v>
      </c>
      <c r="Q94" s="4"/>
      <c r="R94" s="4"/>
      <c r="S94" s="18"/>
      <c r="T94" s="18"/>
      <c r="U94" s="18"/>
      <c r="V94" s="4"/>
      <c r="W94" s="4"/>
      <c r="X94" s="4"/>
      <c r="Y94" s="176"/>
      <c r="AB94" s="30"/>
      <c r="AC94" s="30"/>
      <c r="AD94" s="4"/>
      <c r="AE94" s="29"/>
      <c r="AF94" s="25"/>
      <c r="AG94" s="25"/>
      <c r="AH94" s="25"/>
      <c r="AI94" s="25"/>
      <c r="AJ94" s="25"/>
      <c r="AK94" s="4"/>
      <c r="AL94" s="109" t="s">
        <v>35</v>
      </c>
      <c r="AM94" s="84" t="s">
        <v>88</v>
      </c>
      <c r="AN94" s="176"/>
      <c r="AO94" s="19"/>
      <c r="AP94" s="19"/>
      <c r="AQ94" s="19"/>
      <c r="AR94" s="19"/>
      <c r="AS94" s="4"/>
      <c r="AT94" s="29"/>
      <c r="AU94" s="29"/>
      <c r="AV94" s="46"/>
      <c r="AW94" s="42" t="s">
        <v>24</v>
      </c>
      <c r="AX94" s="42">
        <f>X90+AM90+AU90</f>
        <v>1.2333333333333334</v>
      </c>
      <c r="AY94" s="50"/>
    </row>
    <row r="95" spans="1:51">
      <c r="A95" s="258"/>
      <c r="B95" s="187"/>
      <c r="C95" s="188"/>
      <c r="D95" s="6" t="s">
        <v>13</v>
      </c>
      <c r="E95" s="35">
        <v>0</v>
      </c>
      <c r="F95" s="35">
        <v>0</v>
      </c>
      <c r="G95" s="35">
        <v>0.57999999999999996</v>
      </c>
      <c r="H95" s="35">
        <v>0.9</v>
      </c>
      <c r="I95" s="35">
        <v>1.1200000000000001</v>
      </c>
      <c r="J95" s="35">
        <v>1.24</v>
      </c>
      <c r="K95" s="35">
        <v>1.32</v>
      </c>
      <c r="L95" s="35">
        <v>1.46</v>
      </c>
      <c r="M95" s="35">
        <v>1.49</v>
      </c>
      <c r="N95" s="94"/>
      <c r="Q95" s="4"/>
      <c r="R95" s="4"/>
      <c r="S95" s="18"/>
      <c r="T95" s="18"/>
      <c r="U95" s="18"/>
      <c r="V95" s="4"/>
      <c r="W95" s="4"/>
      <c r="X95" s="4"/>
      <c r="Y95" s="176"/>
      <c r="AB95" s="30"/>
      <c r="AC95" s="30"/>
      <c r="AD95" s="4"/>
      <c r="AE95" s="29"/>
      <c r="AF95" s="25"/>
      <c r="AG95" s="25"/>
      <c r="AH95" s="25"/>
      <c r="AI95" s="25"/>
      <c r="AJ95" s="25"/>
      <c r="AK95" s="4"/>
      <c r="AL95" s="109" t="s">
        <v>36</v>
      </c>
      <c r="AM95" s="84" t="s">
        <v>89</v>
      </c>
      <c r="AN95" s="176"/>
      <c r="AO95" s="30"/>
      <c r="AP95" s="30"/>
      <c r="AQ95" s="30"/>
      <c r="AR95" s="30"/>
      <c r="AS95" s="4"/>
      <c r="AT95" s="29"/>
      <c r="AU95" s="29"/>
      <c r="AV95" s="46"/>
      <c r="AW95" s="41" t="s">
        <v>25</v>
      </c>
      <c r="AX95" s="41">
        <v>0</v>
      </c>
      <c r="AY95" s="50"/>
    </row>
    <row r="96" spans="1:51">
      <c r="A96" s="258"/>
      <c r="B96" s="189" t="s">
        <v>9</v>
      </c>
      <c r="C96" s="190"/>
      <c r="D96" s="7">
        <v>0.57999999999999996</v>
      </c>
      <c r="E96" s="191"/>
      <c r="F96" s="192"/>
      <c r="G96" s="192"/>
      <c r="H96" s="192"/>
      <c r="I96" s="192"/>
      <c r="J96" s="192"/>
      <c r="K96" s="48"/>
      <c r="L96" s="48"/>
      <c r="M96" s="48"/>
      <c r="N96" s="94"/>
      <c r="Q96" s="4"/>
      <c r="R96" s="4"/>
      <c r="S96" s="18"/>
      <c r="T96" s="18"/>
      <c r="U96" s="18"/>
      <c r="V96" s="4"/>
      <c r="W96" s="4"/>
      <c r="X96" s="4"/>
      <c r="Y96" s="176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109" t="s">
        <v>37</v>
      </c>
      <c r="AM96" s="84" t="s">
        <v>90</v>
      </c>
      <c r="AN96" s="176"/>
      <c r="AO96" s="156" t="s">
        <v>113</v>
      </c>
      <c r="AP96" s="157"/>
      <c r="AQ96" s="4"/>
      <c r="AR96" s="4"/>
      <c r="AS96" s="4"/>
      <c r="AT96" s="4"/>
      <c r="AU96" s="4"/>
      <c r="AV96" s="46"/>
      <c r="AW96" s="4"/>
      <c r="AX96" s="4"/>
      <c r="AY96" s="50"/>
    </row>
    <row r="97" spans="1:51" ht="30">
      <c r="A97" s="258"/>
      <c r="B97" s="52"/>
      <c r="C97" s="52"/>
      <c r="D97" s="52"/>
      <c r="E97" s="52"/>
      <c r="H97" s="52"/>
      <c r="I97" s="52"/>
      <c r="J97" s="52"/>
      <c r="K97" s="52"/>
      <c r="L97" s="52"/>
      <c r="M97" s="47"/>
      <c r="N97" s="94"/>
      <c r="Q97" s="4"/>
      <c r="R97" s="4"/>
      <c r="S97" s="18"/>
      <c r="T97" s="18"/>
      <c r="U97" s="18"/>
      <c r="V97" s="4"/>
      <c r="W97" s="4"/>
      <c r="X97" s="4"/>
      <c r="Y97" s="176"/>
      <c r="Z97" s="4"/>
      <c r="AC97" s="4"/>
      <c r="AD97" s="4"/>
      <c r="AE97" s="4"/>
      <c r="AF97" s="4"/>
      <c r="AG97" s="4"/>
      <c r="AH97" s="4"/>
      <c r="AI97" s="4"/>
      <c r="AJ97" s="4"/>
      <c r="AK97" s="4"/>
      <c r="AL97" s="58" t="s">
        <v>96</v>
      </c>
      <c r="AM97" s="56" t="s">
        <v>91</v>
      </c>
      <c r="AN97" s="176"/>
      <c r="AO97" s="44" t="s">
        <v>29</v>
      </c>
      <c r="AP97" s="44" t="s">
        <v>76</v>
      </c>
      <c r="AQ97" s="4"/>
      <c r="AR97" s="4"/>
      <c r="AS97" s="4"/>
      <c r="AT97" s="4"/>
      <c r="AU97" s="4"/>
      <c r="AV97" s="46"/>
      <c r="AW97" s="4"/>
      <c r="AX97" s="4"/>
      <c r="AY97" s="50"/>
    </row>
    <row r="98" spans="1:51" ht="30">
      <c r="A98" s="258"/>
      <c r="B98" s="161" t="s">
        <v>15</v>
      </c>
      <c r="C98" s="161"/>
      <c r="D98" s="161"/>
      <c r="E98" s="4"/>
      <c r="H98" s="4"/>
      <c r="I98" s="4"/>
      <c r="J98" s="4"/>
      <c r="K98" s="4"/>
      <c r="L98" s="4"/>
      <c r="M98" s="4"/>
      <c r="N98" s="94"/>
      <c r="Q98" s="4"/>
      <c r="R98" s="4"/>
      <c r="S98" s="18"/>
      <c r="T98" s="18"/>
      <c r="U98" s="18"/>
      <c r="V98" s="4"/>
      <c r="W98" s="4"/>
      <c r="X98" s="4"/>
      <c r="Y98" s="176"/>
      <c r="Z98" s="227" t="s">
        <v>182</v>
      </c>
      <c r="AA98" s="228"/>
      <c r="AC98" s="4"/>
      <c r="AD98" s="4"/>
      <c r="AE98" s="4"/>
      <c r="AF98" s="4"/>
      <c r="AG98" s="4"/>
      <c r="AH98" s="4"/>
      <c r="AI98" s="4"/>
      <c r="AJ98" s="4"/>
      <c r="AK98" s="4"/>
      <c r="AL98" s="109" t="s">
        <v>97</v>
      </c>
      <c r="AM98" s="84" t="s">
        <v>92</v>
      </c>
      <c r="AN98" s="176"/>
      <c r="AO98" s="44" t="s">
        <v>30</v>
      </c>
      <c r="AP98" s="44" t="s">
        <v>79</v>
      </c>
      <c r="AQ98" s="4"/>
      <c r="AR98" s="4"/>
      <c r="AS98" s="4"/>
      <c r="AT98" s="4"/>
      <c r="AU98" s="4"/>
      <c r="AV98" s="46"/>
      <c r="AW98" s="4"/>
      <c r="AX98" s="4"/>
      <c r="AY98" s="50"/>
    </row>
    <row r="99" spans="1:51" ht="30">
      <c r="A99" s="258"/>
      <c r="B99" s="5" t="s">
        <v>10</v>
      </c>
      <c r="C99" s="8">
        <f>(C92-3)/3</f>
        <v>0</v>
      </c>
      <c r="D99" s="77">
        <f>C99*100</f>
        <v>0</v>
      </c>
      <c r="E99" s="4"/>
      <c r="H99" s="4"/>
      <c r="I99" s="4"/>
      <c r="J99" s="4"/>
      <c r="K99" s="4"/>
      <c r="L99" s="4"/>
      <c r="M99" s="4"/>
      <c r="N99" s="94"/>
      <c r="Q99" s="4"/>
      <c r="R99" s="4"/>
      <c r="S99" s="18"/>
      <c r="T99" s="18"/>
      <c r="U99" s="18"/>
      <c r="V99" s="4"/>
      <c r="W99" s="4"/>
      <c r="X99" s="4"/>
      <c r="Y99" s="176"/>
      <c r="Z99" s="225" t="s">
        <v>224</v>
      </c>
      <c r="AA99" s="226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109" t="s">
        <v>98</v>
      </c>
      <c r="AM99" s="84" t="s">
        <v>93</v>
      </c>
      <c r="AN99" s="176"/>
      <c r="AO99" s="44" t="s">
        <v>31</v>
      </c>
      <c r="AP99" s="44" t="s">
        <v>82</v>
      </c>
      <c r="AQ99" s="4"/>
      <c r="AR99" s="4"/>
      <c r="AS99" s="4"/>
      <c r="AT99" s="4"/>
      <c r="AU99" s="4"/>
      <c r="AV99" s="46"/>
      <c r="AW99" s="4"/>
      <c r="AX99" s="4"/>
      <c r="AY99" s="50"/>
    </row>
    <row r="100" spans="1:51">
      <c r="A100" s="259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06"/>
      <c r="N100" s="49"/>
      <c r="O100" s="106"/>
      <c r="P100" s="106"/>
      <c r="Q100" s="106"/>
      <c r="R100" s="106"/>
      <c r="S100" s="79"/>
      <c r="T100" s="79"/>
      <c r="U100" s="79"/>
      <c r="V100" s="106"/>
      <c r="W100" s="106"/>
      <c r="X100" s="106"/>
      <c r="Y100" s="177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51"/>
    </row>
    <row r="102" spans="1:51" ht="20">
      <c r="A102" s="257"/>
      <c r="B102" s="168" t="s">
        <v>170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9"/>
    </row>
    <row r="103" spans="1:51" ht="20">
      <c r="A103" s="258"/>
      <c r="B103" s="35" t="s">
        <v>0</v>
      </c>
      <c r="C103" s="35" t="s">
        <v>1</v>
      </c>
      <c r="D103" s="35" t="s">
        <v>2</v>
      </c>
      <c r="E103" s="35" t="s">
        <v>3</v>
      </c>
      <c r="F103" s="170" t="s">
        <v>8</v>
      </c>
      <c r="G103" s="35" t="s">
        <v>0</v>
      </c>
      <c r="H103" s="35" t="s">
        <v>1</v>
      </c>
      <c r="I103" s="35" t="s">
        <v>2</v>
      </c>
      <c r="J103" s="35" t="s">
        <v>3</v>
      </c>
      <c r="K103" s="35" t="s">
        <v>4</v>
      </c>
      <c r="L103" s="10" t="s">
        <v>5</v>
      </c>
      <c r="M103" s="23"/>
      <c r="N103" s="94"/>
      <c r="O103" s="156" t="s">
        <v>114</v>
      </c>
      <c r="P103" s="157"/>
      <c r="Q103" s="3"/>
      <c r="R103" s="171" t="s">
        <v>46</v>
      </c>
      <c r="S103" s="172"/>
      <c r="T103" s="172"/>
      <c r="U103" s="173"/>
      <c r="V103" s="3"/>
      <c r="W103" s="174" t="s">
        <v>52</v>
      </c>
      <c r="X103" s="175"/>
      <c r="Y103" s="176"/>
      <c r="Z103" s="178" t="s">
        <v>48</v>
      </c>
      <c r="AA103" s="179"/>
      <c r="AB103" s="179"/>
      <c r="AC103" s="180"/>
      <c r="AD103" s="3"/>
      <c r="AE103" s="178" t="s">
        <v>54</v>
      </c>
      <c r="AF103" s="179"/>
      <c r="AG103" s="179"/>
      <c r="AH103" s="179"/>
      <c r="AI103" s="179"/>
      <c r="AJ103" s="180"/>
      <c r="AK103" s="3"/>
      <c r="AL103" s="174" t="s">
        <v>55</v>
      </c>
      <c r="AM103" s="175"/>
      <c r="AN103" s="176"/>
      <c r="AO103" s="178" t="s">
        <v>49</v>
      </c>
      <c r="AP103" s="179"/>
      <c r="AQ103" s="179"/>
      <c r="AR103" s="180"/>
      <c r="AS103" s="4"/>
      <c r="AT103" s="174" t="s">
        <v>51</v>
      </c>
      <c r="AU103" s="175"/>
      <c r="AV103" s="36"/>
      <c r="AW103" s="174" t="s">
        <v>27</v>
      </c>
      <c r="AX103" s="175"/>
      <c r="AY103" s="50"/>
    </row>
    <row r="104" spans="1:51" ht="30">
      <c r="A104" s="258"/>
      <c r="B104" s="35" t="s">
        <v>1</v>
      </c>
      <c r="C104" s="2">
        <v>1</v>
      </c>
      <c r="D104" s="37">
        <v>3</v>
      </c>
      <c r="E104" s="37">
        <v>3</v>
      </c>
      <c r="F104" s="170"/>
      <c r="G104" s="35" t="s">
        <v>1</v>
      </c>
      <c r="H104" s="38">
        <f>C104/C107</f>
        <v>0.60000000000000009</v>
      </c>
      <c r="I104" s="37">
        <f>D104/D107</f>
        <v>0.6</v>
      </c>
      <c r="J104" s="37">
        <f>E104/E107</f>
        <v>0.6</v>
      </c>
      <c r="K104" s="37">
        <f>SUM(H104:J104)</f>
        <v>1.8000000000000003</v>
      </c>
      <c r="L104" s="2">
        <f>K104/C109</f>
        <v>0.60000000000000009</v>
      </c>
      <c r="M104" s="24"/>
      <c r="N104" s="94"/>
      <c r="O104" s="58" t="s">
        <v>17</v>
      </c>
      <c r="P104" s="56" t="s">
        <v>78</v>
      </c>
      <c r="Q104" s="18"/>
      <c r="R104" s="17" t="s">
        <v>26</v>
      </c>
      <c r="S104" s="35" t="s">
        <v>1</v>
      </c>
      <c r="T104" s="35" t="s">
        <v>2</v>
      </c>
      <c r="U104" s="35" t="s">
        <v>3</v>
      </c>
      <c r="V104" s="13"/>
      <c r="W104" s="32" t="s">
        <v>26</v>
      </c>
      <c r="X104" s="107" t="s">
        <v>53</v>
      </c>
      <c r="Y104" s="176"/>
      <c r="Z104" s="35" t="s">
        <v>32</v>
      </c>
      <c r="AA104" s="108" t="s">
        <v>47</v>
      </c>
      <c r="AB104" s="178" t="s">
        <v>43</v>
      </c>
      <c r="AC104" s="180"/>
      <c r="AD104" s="4"/>
      <c r="AE104" s="10" t="s">
        <v>26</v>
      </c>
      <c r="AF104" s="35" t="s">
        <v>35</v>
      </c>
      <c r="AG104" s="35" t="s">
        <v>36</v>
      </c>
      <c r="AH104" s="35" t="s">
        <v>37</v>
      </c>
      <c r="AI104" s="35" t="s">
        <v>97</v>
      </c>
      <c r="AJ104" s="35" t="s">
        <v>98</v>
      </c>
      <c r="AK104" s="4"/>
      <c r="AL104" s="10" t="s">
        <v>26</v>
      </c>
      <c r="AM104" s="107" t="s">
        <v>53</v>
      </c>
      <c r="AN104" s="176"/>
      <c r="AO104" s="10" t="s">
        <v>28</v>
      </c>
      <c r="AP104" s="10" t="s">
        <v>47</v>
      </c>
      <c r="AQ104" s="181" t="s">
        <v>43</v>
      </c>
      <c r="AR104" s="182"/>
      <c r="AS104" s="4"/>
      <c r="AT104" s="35" t="s">
        <v>26</v>
      </c>
      <c r="AU104" s="107" t="s">
        <v>53</v>
      </c>
      <c r="AV104" s="36"/>
      <c r="AW104" s="108" t="s">
        <v>26</v>
      </c>
      <c r="AX104" s="108" t="s">
        <v>50</v>
      </c>
      <c r="AY104" s="50"/>
    </row>
    <row r="105" spans="1:51">
      <c r="A105" s="258"/>
      <c r="B105" s="35" t="s">
        <v>2</v>
      </c>
      <c r="C105" s="37">
        <f>1/D104</f>
        <v>0.33333333333333331</v>
      </c>
      <c r="D105" s="2">
        <v>1</v>
      </c>
      <c r="E105" s="37">
        <v>1</v>
      </c>
      <c r="F105" s="170"/>
      <c r="G105" s="35" t="s">
        <v>2</v>
      </c>
      <c r="H105" s="37">
        <f>C105/C107</f>
        <v>0.2</v>
      </c>
      <c r="I105" s="38">
        <f>D105/D107</f>
        <v>0.2</v>
      </c>
      <c r="J105" s="37">
        <f>E105/E107</f>
        <v>0.2</v>
      </c>
      <c r="K105" s="37">
        <f>SUM(H105:J105)</f>
        <v>0.60000000000000009</v>
      </c>
      <c r="L105" s="2">
        <f>K105/C109</f>
        <v>0.20000000000000004</v>
      </c>
      <c r="M105" s="24"/>
      <c r="N105" s="94"/>
      <c r="O105" s="58" t="s">
        <v>18</v>
      </c>
      <c r="P105" s="56" t="s">
        <v>77</v>
      </c>
      <c r="Q105" s="18"/>
      <c r="R105" s="11" t="s">
        <v>17</v>
      </c>
      <c r="S105" s="9">
        <v>1</v>
      </c>
      <c r="T105" s="9">
        <v>-0.5</v>
      </c>
      <c r="U105" s="9">
        <v>0</v>
      </c>
      <c r="V105" s="3"/>
      <c r="W105" s="11" t="s">
        <v>17</v>
      </c>
      <c r="X105" s="1">
        <f>(S105*L104)+(T105*L105)+(U105*L106)</f>
        <v>0.50000000000000011</v>
      </c>
      <c r="Y105" s="176"/>
      <c r="Z105" s="15" t="s">
        <v>34</v>
      </c>
      <c r="AA105" s="15">
        <v>1</v>
      </c>
      <c r="AB105" s="15">
        <f>1/(1+AA105)</f>
        <v>0.5</v>
      </c>
      <c r="AC105" s="15"/>
      <c r="AD105" s="4"/>
      <c r="AE105" s="11" t="s">
        <v>17</v>
      </c>
      <c r="AF105" s="28">
        <v>0</v>
      </c>
      <c r="AG105" s="28">
        <v>0</v>
      </c>
      <c r="AH105" s="28">
        <v>0</v>
      </c>
      <c r="AI105" s="28">
        <v>-1</v>
      </c>
      <c r="AJ105" s="28">
        <v>0</v>
      </c>
      <c r="AK105" s="4"/>
      <c r="AL105" s="11" t="s">
        <v>17</v>
      </c>
      <c r="AM105" s="1">
        <f>(AF105*AC106)+(AG105*AC107)+(AC108*AH105)+(AI105*AC110)+(AC111*AJ105)</f>
        <v>-0.33333333333333331</v>
      </c>
      <c r="AN105" s="176"/>
      <c r="AO105" s="15" t="s">
        <v>29</v>
      </c>
      <c r="AP105" s="15">
        <v>3</v>
      </c>
      <c r="AQ105" s="15">
        <f>1/(1+AP105)</f>
        <v>0.25</v>
      </c>
      <c r="AR105" s="15"/>
      <c r="AS105" s="4"/>
      <c r="AT105" s="11" t="s">
        <v>17</v>
      </c>
      <c r="AU105" s="1">
        <f>AR106</f>
        <v>0.25</v>
      </c>
      <c r="AV105" s="36"/>
      <c r="AW105" s="40" t="s">
        <v>63</v>
      </c>
      <c r="AX105" s="40">
        <v>0</v>
      </c>
      <c r="AY105" s="50"/>
    </row>
    <row r="106" spans="1:51" ht="30">
      <c r="A106" s="258"/>
      <c r="B106" s="35" t="s">
        <v>3</v>
      </c>
      <c r="C106" s="37">
        <f>1/E104</f>
        <v>0.33333333333333331</v>
      </c>
      <c r="D106" s="37">
        <f>1/E105</f>
        <v>1</v>
      </c>
      <c r="E106" s="2">
        <v>1</v>
      </c>
      <c r="F106" s="170"/>
      <c r="G106" s="35" t="s">
        <v>3</v>
      </c>
      <c r="H106" s="37">
        <f>C106/C107</f>
        <v>0.2</v>
      </c>
      <c r="I106" s="37">
        <f>D106/D107</f>
        <v>0.2</v>
      </c>
      <c r="J106" s="38">
        <f>E106/E107</f>
        <v>0.2</v>
      </c>
      <c r="K106" s="37">
        <f>SUM(H106:J106)</f>
        <v>0.60000000000000009</v>
      </c>
      <c r="L106" s="2">
        <f>K106/C109</f>
        <v>0.20000000000000004</v>
      </c>
      <c r="M106" s="24"/>
      <c r="N106" s="94"/>
      <c r="O106" s="58" t="s">
        <v>20</v>
      </c>
      <c r="P106" s="56" t="s">
        <v>80</v>
      </c>
      <c r="Q106" s="18"/>
      <c r="R106" s="11" t="s">
        <v>18</v>
      </c>
      <c r="S106" s="9">
        <v>-0.5</v>
      </c>
      <c r="T106" s="9">
        <v>1</v>
      </c>
      <c r="U106" s="9">
        <v>0</v>
      </c>
      <c r="V106" s="19"/>
      <c r="W106" s="11" t="s">
        <v>18</v>
      </c>
      <c r="X106" s="1">
        <f>(S106*L104)+(T106*L105)+(U106*L106)</f>
        <v>-0.1</v>
      </c>
      <c r="Y106" s="176"/>
      <c r="Z106" s="16" t="s">
        <v>35</v>
      </c>
      <c r="AA106" s="16" t="s">
        <v>44</v>
      </c>
      <c r="AB106" s="16">
        <v>1</v>
      </c>
      <c r="AC106" s="16">
        <f>AB106*AB105</f>
        <v>0.5</v>
      </c>
      <c r="AD106" s="4"/>
      <c r="AE106" s="11" t="s">
        <v>18</v>
      </c>
      <c r="AF106" s="28">
        <v>0</v>
      </c>
      <c r="AG106" s="28">
        <v>0</v>
      </c>
      <c r="AH106" s="28">
        <v>0</v>
      </c>
      <c r="AI106" s="28">
        <v>1</v>
      </c>
      <c r="AJ106" s="28">
        <v>0</v>
      </c>
      <c r="AK106" s="4"/>
      <c r="AL106" s="11" t="s">
        <v>18</v>
      </c>
      <c r="AM106" s="1">
        <f>(AF106*AC106)+(AG106*AC107)+(AC108*AH106)+(AI106*AC110)+(AC111*AJ106)</f>
        <v>0.33333333333333331</v>
      </c>
      <c r="AN106" s="176"/>
      <c r="AO106" s="16" t="s">
        <v>45</v>
      </c>
      <c r="AP106" s="16" t="s">
        <v>44</v>
      </c>
      <c r="AQ106" s="16">
        <v>1</v>
      </c>
      <c r="AR106" s="16">
        <f>AQ106*AQ105</f>
        <v>0.25</v>
      </c>
      <c r="AS106" s="4"/>
      <c r="AT106" s="11" t="s">
        <v>18</v>
      </c>
      <c r="AU106" s="1">
        <f>AR107</f>
        <v>0.25</v>
      </c>
      <c r="AV106" s="36"/>
      <c r="AW106" s="40" t="s">
        <v>16</v>
      </c>
      <c r="AX106" s="41">
        <v>0</v>
      </c>
      <c r="AY106" s="50"/>
    </row>
    <row r="107" spans="1:51">
      <c r="A107" s="258"/>
      <c r="B107" s="107" t="s">
        <v>4</v>
      </c>
      <c r="C107" s="39">
        <f>SUM(C104:C106)</f>
        <v>1.6666666666666665</v>
      </c>
      <c r="D107" s="39">
        <f>SUM(D104:D106)</f>
        <v>5</v>
      </c>
      <c r="E107" s="39">
        <f>SUM(E104:E106)</f>
        <v>5</v>
      </c>
      <c r="F107" s="170"/>
      <c r="G107" s="107" t="s">
        <v>4</v>
      </c>
      <c r="H107" s="39">
        <f>SUM(H104:H106)</f>
        <v>1</v>
      </c>
      <c r="I107" s="39">
        <f>SUM(I104:I106)</f>
        <v>1</v>
      </c>
      <c r="J107" s="39">
        <f>SUM(J104:J106)</f>
        <v>1</v>
      </c>
      <c r="K107" s="39">
        <f>SUM(K104:K106)</f>
        <v>3.0000000000000004</v>
      </c>
      <c r="L107" s="39">
        <f>SUM(L104:L106)</f>
        <v>1.0000000000000002</v>
      </c>
      <c r="M107" s="25"/>
      <c r="N107" s="94"/>
      <c r="O107" s="58" t="s">
        <v>21</v>
      </c>
      <c r="P107" s="56" t="s">
        <v>81</v>
      </c>
      <c r="Q107" s="18"/>
      <c r="R107" s="11" t="s">
        <v>20</v>
      </c>
      <c r="S107" s="9">
        <v>0</v>
      </c>
      <c r="T107" s="9">
        <v>0.5</v>
      </c>
      <c r="U107" s="9">
        <v>0</v>
      </c>
      <c r="V107" s="19"/>
      <c r="W107" s="11" t="s">
        <v>20</v>
      </c>
      <c r="X107" s="1">
        <f>(S107*L104)+(T107*L105)+(U107*L106)</f>
        <v>0.10000000000000002</v>
      </c>
      <c r="Y107" s="176"/>
      <c r="Z107" s="16" t="s">
        <v>36</v>
      </c>
      <c r="AA107" s="16" t="s">
        <v>44</v>
      </c>
      <c r="AB107" s="16">
        <v>1</v>
      </c>
      <c r="AC107" s="16">
        <f>AB107*AB105</f>
        <v>0.5</v>
      </c>
      <c r="AD107" s="4"/>
      <c r="AE107" s="11" t="s">
        <v>20</v>
      </c>
      <c r="AF107" s="28">
        <v>0</v>
      </c>
      <c r="AG107" s="28">
        <v>0</v>
      </c>
      <c r="AH107" s="28">
        <v>0</v>
      </c>
      <c r="AI107" s="28">
        <v>0</v>
      </c>
      <c r="AJ107" s="28">
        <v>0</v>
      </c>
      <c r="AK107" s="4"/>
      <c r="AL107" s="11" t="s">
        <v>20</v>
      </c>
      <c r="AM107" s="1">
        <f>(AF107*AC106)+(AG107*AC107)+(AH107*AC108)+(AI107*AC110)+(AJ107*AC111)</f>
        <v>0</v>
      </c>
      <c r="AN107" s="176"/>
      <c r="AO107" s="16" t="s">
        <v>58</v>
      </c>
      <c r="AP107" s="16" t="s">
        <v>44</v>
      </c>
      <c r="AQ107" s="16">
        <v>1</v>
      </c>
      <c r="AR107" s="16">
        <f>AQ107*AQ105</f>
        <v>0.25</v>
      </c>
      <c r="AS107" s="4"/>
      <c r="AT107" s="11" t="s">
        <v>20</v>
      </c>
      <c r="AU107" s="1">
        <f>AR109</f>
        <v>0.5</v>
      </c>
      <c r="AV107" s="36"/>
      <c r="AW107" s="42" t="s">
        <v>17</v>
      </c>
      <c r="AX107" s="42">
        <f>X105+AM105+AU105</f>
        <v>0.4166666666666668</v>
      </c>
      <c r="AY107" s="50"/>
    </row>
    <row r="108" spans="1:51" ht="45">
      <c r="A108" s="258"/>
      <c r="B108" s="54"/>
      <c r="C108" s="54"/>
      <c r="D108" s="54"/>
      <c r="E108" s="54"/>
      <c r="F108" s="54"/>
      <c r="G108" s="54"/>
      <c r="H108" s="54"/>
      <c r="I108" s="54"/>
      <c r="J108" s="54"/>
      <c r="M108" s="47"/>
      <c r="N108" s="94"/>
      <c r="O108" s="58" t="s">
        <v>23</v>
      </c>
      <c r="P108" s="56" t="s">
        <v>83</v>
      </c>
      <c r="Q108" s="4"/>
      <c r="R108" s="11" t="s">
        <v>21</v>
      </c>
      <c r="S108" s="9">
        <v>0</v>
      </c>
      <c r="T108" s="9">
        <v>-0.5</v>
      </c>
      <c r="U108" s="9">
        <v>0</v>
      </c>
      <c r="V108" s="19"/>
      <c r="W108" s="11" t="s">
        <v>21</v>
      </c>
      <c r="X108" s="1">
        <f>(S108*L104)+(T108*L105)+(U108*L106)</f>
        <v>-0.10000000000000002</v>
      </c>
      <c r="Y108" s="176"/>
      <c r="Z108" s="16" t="s">
        <v>37</v>
      </c>
      <c r="AA108" s="16" t="s">
        <v>44</v>
      </c>
      <c r="AB108" s="16">
        <v>1</v>
      </c>
      <c r="AC108" s="16">
        <f>AB108*AB105</f>
        <v>0.5</v>
      </c>
      <c r="AD108" s="4"/>
      <c r="AE108" s="11" t="s">
        <v>21</v>
      </c>
      <c r="AF108" s="28">
        <v>0</v>
      </c>
      <c r="AG108" s="28">
        <v>0</v>
      </c>
      <c r="AH108" s="28">
        <v>0</v>
      </c>
      <c r="AI108" s="28">
        <v>0</v>
      </c>
      <c r="AJ108" s="28">
        <v>0</v>
      </c>
      <c r="AK108" s="4"/>
      <c r="AL108" s="11" t="s">
        <v>21</v>
      </c>
      <c r="AM108" s="1">
        <f>(AF108*AC106)+(AG108*AC107)+(AH108*AC108)+(AI108*AC110)+(AJ108*AC111)</f>
        <v>0</v>
      </c>
      <c r="AN108" s="176"/>
      <c r="AO108" s="15" t="s">
        <v>30</v>
      </c>
      <c r="AP108" s="15">
        <v>1</v>
      </c>
      <c r="AQ108" s="15">
        <f>1/(1+AP108)</f>
        <v>0.5</v>
      </c>
      <c r="AR108" s="15"/>
      <c r="AS108" s="4"/>
      <c r="AT108" s="11" t="s">
        <v>21</v>
      </c>
      <c r="AU108" s="1">
        <f>AR110</f>
        <v>0.5</v>
      </c>
      <c r="AV108" s="36"/>
      <c r="AW108" s="42" t="s">
        <v>18</v>
      </c>
      <c r="AX108" s="42">
        <f>X106+AM106++AU106</f>
        <v>0.48333333333333328</v>
      </c>
      <c r="AY108" s="50"/>
    </row>
    <row r="109" spans="1:51" ht="30">
      <c r="A109" s="258"/>
      <c r="B109" s="108" t="s">
        <v>6</v>
      </c>
      <c r="C109" s="35">
        <v>3</v>
      </c>
      <c r="D109" s="4"/>
      <c r="E109" s="4"/>
      <c r="F109" s="4"/>
      <c r="G109" s="4"/>
      <c r="H109" s="4"/>
      <c r="I109" s="4"/>
      <c r="J109" s="4"/>
      <c r="M109" s="4"/>
      <c r="N109" s="94"/>
      <c r="O109" s="58" t="s">
        <v>24</v>
      </c>
      <c r="P109" s="56" t="s">
        <v>84</v>
      </c>
      <c r="Q109" s="4"/>
      <c r="R109" s="11" t="s">
        <v>23</v>
      </c>
      <c r="S109" s="9">
        <v>1</v>
      </c>
      <c r="T109" s="9">
        <v>0</v>
      </c>
      <c r="U109" s="9">
        <v>-0.5</v>
      </c>
      <c r="V109" s="19"/>
      <c r="W109" s="11" t="s">
        <v>23</v>
      </c>
      <c r="X109" s="1">
        <f>(S109*L104)+(T109*L105)+(U109*L106)</f>
        <v>0.50000000000000011</v>
      </c>
      <c r="Y109" s="176"/>
      <c r="Z109" s="31" t="s">
        <v>96</v>
      </c>
      <c r="AA109" s="31">
        <v>2</v>
      </c>
      <c r="AB109" s="31">
        <f>1/(1+AA109)</f>
        <v>0.33333333333333331</v>
      </c>
      <c r="AC109" s="31"/>
      <c r="AD109" s="4"/>
      <c r="AE109" s="11" t="s">
        <v>23</v>
      </c>
      <c r="AF109" s="28">
        <v>0</v>
      </c>
      <c r="AG109" s="28">
        <v>-1</v>
      </c>
      <c r="AH109" s="28">
        <v>0</v>
      </c>
      <c r="AI109" s="28">
        <v>-1</v>
      </c>
      <c r="AJ109" s="28">
        <v>0</v>
      </c>
      <c r="AK109" s="4"/>
      <c r="AL109" s="11" t="s">
        <v>23</v>
      </c>
      <c r="AM109" s="1">
        <f>(AC106*AF109)+(AG109*AC107)+(AC108*AH109)+(AI109*AC110)+(AC111*AJ109)</f>
        <v>-0.83333333333333326</v>
      </c>
      <c r="AN109" s="176"/>
      <c r="AO109" s="16" t="s">
        <v>59</v>
      </c>
      <c r="AP109" s="16" t="s">
        <v>44</v>
      </c>
      <c r="AQ109" s="16">
        <v>1</v>
      </c>
      <c r="AR109" s="16">
        <f>AQ109*AQ108</f>
        <v>0.5</v>
      </c>
      <c r="AS109" s="4"/>
      <c r="AT109" s="11" t="s">
        <v>23</v>
      </c>
      <c r="AU109" s="1">
        <f>AR112</f>
        <v>0.33333333333333331</v>
      </c>
      <c r="AV109" s="36"/>
      <c r="AW109" s="41" t="s">
        <v>19</v>
      </c>
      <c r="AX109" s="41">
        <v>0</v>
      </c>
      <c r="AY109" s="50"/>
    </row>
    <row r="110" spans="1:51">
      <c r="A110" s="258"/>
      <c r="B110" s="53"/>
      <c r="C110" s="53"/>
      <c r="D110" s="53"/>
      <c r="E110" s="53"/>
      <c r="F110" s="53"/>
      <c r="G110" s="53"/>
      <c r="H110" s="53"/>
      <c r="I110" s="53"/>
      <c r="J110" s="53"/>
      <c r="M110" s="26"/>
      <c r="N110" s="94"/>
      <c r="O110" s="4"/>
      <c r="P110" s="4"/>
      <c r="Q110" s="4"/>
      <c r="R110" s="11" t="s">
        <v>24</v>
      </c>
      <c r="S110" s="9">
        <v>-0.5</v>
      </c>
      <c r="T110" s="9">
        <v>0</v>
      </c>
      <c r="U110" s="9">
        <v>1</v>
      </c>
      <c r="V110" s="19"/>
      <c r="W110" s="11" t="s">
        <v>24</v>
      </c>
      <c r="X110" s="1">
        <f>(S110*L104)+(T110*67)+(U110*L106)</f>
        <v>-0.1</v>
      </c>
      <c r="Y110" s="176"/>
      <c r="Z110" s="16" t="s">
        <v>97</v>
      </c>
      <c r="AA110" s="16" t="s">
        <v>44</v>
      </c>
      <c r="AB110" s="16">
        <v>1</v>
      </c>
      <c r="AC110" s="16">
        <f>AB110*AB109</f>
        <v>0.33333333333333331</v>
      </c>
      <c r="AD110" s="4"/>
      <c r="AE110" s="11" t="s">
        <v>24</v>
      </c>
      <c r="AF110" s="28">
        <v>0</v>
      </c>
      <c r="AG110" s="28">
        <v>1</v>
      </c>
      <c r="AH110" s="28">
        <v>0</v>
      </c>
      <c r="AI110" s="28">
        <v>1</v>
      </c>
      <c r="AJ110" s="28">
        <v>0</v>
      </c>
      <c r="AK110" s="4"/>
      <c r="AL110" s="11" t="s">
        <v>24</v>
      </c>
      <c r="AM110" s="1">
        <f>(AC106*AF110)+(AC107*AG110)+(AC108*AH110)+(AI110*AC110)+(AC111*AJ110)</f>
        <v>0.83333333333333326</v>
      </c>
      <c r="AN110" s="176"/>
      <c r="AO110" s="16" t="s">
        <v>60</v>
      </c>
      <c r="AP110" s="16" t="s">
        <v>44</v>
      </c>
      <c r="AQ110" s="16">
        <v>1</v>
      </c>
      <c r="AR110" s="16">
        <f>AQ110*AQ108</f>
        <v>0.5</v>
      </c>
      <c r="AS110" s="4"/>
      <c r="AT110" s="11" t="s">
        <v>24</v>
      </c>
      <c r="AU110" s="1">
        <f>AR113</f>
        <v>0.33333333333333331</v>
      </c>
      <c r="AV110" s="36"/>
      <c r="AW110" s="42" t="s">
        <v>20</v>
      </c>
      <c r="AX110" s="42">
        <f>X107+AM107+AU107</f>
        <v>0.6</v>
      </c>
      <c r="AY110" s="50"/>
    </row>
    <row r="111" spans="1:51">
      <c r="A111" s="258"/>
      <c r="B111" s="183" t="s">
        <v>14</v>
      </c>
      <c r="C111" s="183"/>
      <c r="D111" s="4"/>
      <c r="E111" s="35" t="s">
        <v>38</v>
      </c>
      <c r="F111" s="35" t="s">
        <v>39</v>
      </c>
      <c r="G111" s="35" t="s">
        <v>40</v>
      </c>
      <c r="H111" s="10" t="s">
        <v>41</v>
      </c>
      <c r="I111" s="10" t="s">
        <v>42</v>
      </c>
      <c r="J111" s="4"/>
      <c r="M111" s="4"/>
      <c r="N111" s="94"/>
      <c r="O111" s="156" t="s">
        <v>112</v>
      </c>
      <c r="P111" s="157"/>
      <c r="Q111" s="4"/>
      <c r="R111" s="33"/>
      <c r="S111" s="25"/>
      <c r="T111" s="25"/>
      <c r="U111" s="25"/>
      <c r="V111" s="30"/>
      <c r="W111" s="29"/>
      <c r="X111" s="29"/>
      <c r="Y111" s="176"/>
      <c r="Z111" s="16" t="s">
        <v>98</v>
      </c>
      <c r="AA111" s="16" t="s">
        <v>44</v>
      </c>
      <c r="AB111" s="16">
        <v>1</v>
      </c>
      <c r="AC111" s="16">
        <f>AB111*AB109</f>
        <v>0.33333333333333331</v>
      </c>
      <c r="AD111" s="4"/>
      <c r="AE111" s="29"/>
      <c r="AF111" s="25"/>
      <c r="AG111" s="25"/>
      <c r="AH111" s="25"/>
      <c r="AI111" s="25"/>
      <c r="AJ111" s="25"/>
      <c r="AK111" s="4"/>
      <c r="AL111" s="29"/>
      <c r="AM111" s="29"/>
      <c r="AN111" s="176"/>
      <c r="AO111" s="15" t="s">
        <v>31</v>
      </c>
      <c r="AP111" s="15">
        <v>2</v>
      </c>
      <c r="AQ111" s="15">
        <f>1/(1+AP111)</f>
        <v>0.33333333333333331</v>
      </c>
      <c r="AR111" s="15"/>
      <c r="AS111" s="4"/>
      <c r="AT111" s="29"/>
      <c r="AU111" s="29"/>
      <c r="AV111" s="46"/>
      <c r="AW111" s="42" t="s">
        <v>21</v>
      </c>
      <c r="AX111" s="42">
        <f>X108+AM108+AU108</f>
        <v>0.39999999999999997</v>
      </c>
      <c r="AY111" s="50"/>
    </row>
    <row r="112" spans="1:51" ht="30">
      <c r="A112" s="258"/>
      <c r="B112" s="108" t="s">
        <v>7</v>
      </c>
      <c r="C112" s="76">
        <f>SUM(L104*C107,L105*D107,L106*E107)</f>
        <v>3</v>
      </c>
      <c r="D112" s="4"/>
      <c r="E112" s="35">
        <v>1</v>
      </c>
      <c r="F112" s="35">
        <v>3</v>
      </c>
      <c r="G112" s="35">
        <v>5</v>
      </c>
      <c r="H112" s="35">
        <v>7</v>
      </c>
      <c r="I112" s="35">
        <v>9</v>
      </c>
      <c r="J112" s="4"/>
      <c r="M112" s="4"/>
      <c r="N112" s="94"/>
      <c r="O112" s="57" t="s">
        <v>99</v>
      </c>
      <c r="P112" s="56" t="s">
        <v>102</v>
      </c>
      <c r="Q112" s="4"/>
      <c r="R112" s="33"/>
      <c r="S112" s="25"/>
      <c r="T112" s="25"/>
      <c r="U112" s="25"/>
      <c r="V112" s="30"/>
      <c r="W112" s="29"/>
      <c r="X112" s="29"/>
      <c r="Y112" s="176"/>
      <c r="Z112" s="30"/>
      <c r="AA112" s="30"/>
      <c r="AB112" s="30"/>
      <c r="AC112" s="30"/>
      <c r="AD112" s="4"/>
      <c r="AE112" s="29"/>
      <c r="AF112" s="25"/>
      <c r="AG112" s="25"/>
      <c r="AH112" s="25"/>
      <c r="AI112" s="25"/>
      <c r="AJ112" s="25"/>
      <c r="AK112" s="4"/>
      <c r="AL112" s="156" t="s">
        <v>115</v>
      </c>
      <c r="AM112" s="157"/>
      <c r="AN112" s="176"/>
      <c r="AO112" s="16" t="s">
        <v>61</v>
      </c>
      <c r="AP112" s="16" t="s">
        <v>44</v>
      </c>
      <c r="AQ112" s="16">
        <v>1</v>
      </c>
      <c r="AR112" s="16">
        <f>AQ112*AQ111</f>
        <v>0.33333333333333331</v>
      </c>
      <c r="AS112" s="4"/>
      <c r="AT112" s="29"/>
      <c r="AU112" s="29"/>
      <c r="AV112" s="46"/>
      <c r="AW112" s="41" t="s">
        <v>22</v>
      </c>
      <c r="AX112" s="41">
        <v>0</v>
      </c>
      <c r="AY112" s="50"/>
    </row>
    <row r="113" spans="1:51" ht="30">
      <c r="A113" s="258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26"/>
      <c r="N113" s="94"/>
      <c r="O113" s="57" t="s">
        <v>100</v>
      </c>
      <c r="P113" s="56" t="s">
        <v>103</v>
      </c>
      <c r="Q113" s="4"/>
      <c r="R113" s="4"/>
      <c r="S113" s="18"/>
      <c r="T113" s="18"/>
      <c r="U113" s="18"/>
      <c r="V113" s="19"/>
      <c r="W113" s="4"/>
      <c r="X113" s="4"/>
      <c r="Y113" s="176"/>
      <c r="Z113" s="30"/>
      <c r="AA113" s="30"/>
      <c r="AB113" s="30"/>
      <c r="AC113" s="30"/>
      <c r="AD113" s="4"/>
      <c r="AE113" s="29"/>
      <c r="AF113" s="25"/>
      <c r="AG113" s="25"/>
      <c r="AH113" s="25"/>
      <c r="AI113" s="25"/>
      <c r="AJ113" s="25"/>
      <c r="AK113" s="4"/>
      <c r="AL113" s="58" t="s">
        <v>34</v>
      </c>
      <c r="AM113" s="56" t="s">
        <v>87</v>
      </c>
      <c r="AN113" s="176"/>
      <c r="AO113" s="16" t="s">
        <v>62</v>
      </c>
      <c r="AP113" s="16" t="s">
        <v>44</v>
      </c>
      <c r="AQ113" s="16">
        <v>1</v>
      </c>
      <c r="AR113" s="16">
        <f>AQ113*AQ111</f>
        <v>0.33333333333333331</v>
      </c>
      <c r="AS113" s="4"/>
      <c r="AT113" s="29"/>
      <c r="AU113" s="29"/>
      <c r="AV113" s="46"/>
      <c r="AW113" s="42" t="s">
        <v>23</v>
      </c>
      <c r="AX113" s="42">
        <f>X109+AM109+AU109</f>
        <v>0</v>
      </c>
      <c r="AY113" s="50"/>
    </row>
    <row r="114" spans="1:51" ht="30">
      <c r="A114" s="258"/>
      <c r="B114" s="185" t="s">
        <v>11</v>
      </c>
      <c r="C114" s="186"/>
      <c r="D114" s="6" t="s">
        <v>12</v>
      </c>
      <c r="E114" s="6">
        <v>1</v>
      </c>
      <c r="F114" s="6">
        <v>2</v>
      </c>
      <c r="G114" s="6">
        <v>3</v>
      </c>
      <c r="H114" s="6">
        <v>4</v>
      </c>
      <c r="I114" s="6">
        <v>5</v>
      </c>
      <c r="J114" s="6">
        <v>6</v>
      </c>
      <c r="K114" s="6">
        <v>7</v>
      </c>
      <c r="L114" s="6">
        <v>9</v>
      </c>
      <c r="M114" s="6">
        <v>10</v>
      </c>
      <c r="N114" s="94"/>
      <c r="O114" s="57" t="s">
        <v>101</v>
      </c>
      <c r="P114" s="56" t="s">
        <v>104</v>
      </c>
      <c r="Q114" s="4"/>
      <c r="R114" s="4"/>
      <c r="S114" s="18"/>
      <c r="T114" s="18"/>
      <c r="U114" s="18"/>
      <c r="V114" s="4"/>
      <c r="W114" s="4"/>
      <c r="X114" s="4"/>
      <c r="Y114" s="176"/>
      <c r="AB114" s="30"/>
      <c r="AC114" s="30"/>
      <c r="AD114" s="4"/>
      <c r="AE114" s="29"/>
      <c r="AF114" s="25"/>
      <c r="AG114" s="25"/>
      <c r="AH114" s="25"/>
      <c r="AI114" s="25"/>
      <c r="AJ114" s="25"/>
      <c r="AK114" s="4"/>
      <c r="AL114" s="109" t="s">
        <v>35</v>
      </c>
      <c r="AM114" s="84" t="s">
        <v>88</v>
      </c>
      <c r="AN114" s="176"/>
      <c r="AO114" s="19"/>
      <c r="AP114" s="19"/>
      <c r="AQ114" s="19"/>
      <c r="AR114" s="19"/>
      <c r="AS114" s="4"/>
      <c r="AT114" s="29"/>
      <c r="AU114" s="29"/>
      <c r="AV114" s="46"/>
      <c r="AW114" s="42" t="s">
        <v>24</v>
      </c>
      <c r="AX114" s="42">
        <f>X110+AM110+AU110</f>
        <v>1.0666666666666667</v>
      </c>
      <c r="AY114" s="50"/>
    </row>
    <row r="115" spans="1:51">
      <c r="A115" s="258"/>
      <c r="B115" s="187"/>
      <c r="C115" s="188"/>
      <c r="D115" s="6" t="s">
        <v>13</v>
      </c>
      <c r="E115" s="35">
        <v>0</v>
      </c>
      <c r="F115" s="35">
        <v>0</v>
      </c>
      <c r="G115" s="35">
        <v>0.57999999999999996</v>
      </c>
      <c r="H115" s="35">
        <v>0.9</v>
      </c>
      <c r="I115" s="35">
        <v>1.1200000000000001</v>
      </c>
      <c r="J115" s="35">
        <v>1.24</v>
      </c>
      <c r="K115" s="35">
        <v>1.32</v>
      </c>
      <c r="L115" s="35">
        <v>1.46</v>
      </c>
      <c r="M115" s="35">
        <v>1.49</v>
      </c>
      <c r="N115" s="94"/>
      <c r="Q115" s="4"/>
      <c r="R115" s="4"/>
      <c r="S115" s="18"/>
      <c r="T115" s="18"/>
      <c r="U115" s="18"/>
      <c r="V115" s="4"/>
      <c r="W115" s="4"/>
      <c r="X115" s="4"/>
      <c r="Y115" s="176"/>
      <c r="AB115" s="30"/>
      <c r="AC115" s="30"/>
      <c r="AD115" s="4"/>
      <c r="AE115" s="29"/>
      <c r="AF115" s="25"/>
      <c r="AG115" s="25"/>
      <c r="AH115" s="25"/>
      <c r="AI115" s="25"/>
      <c r="AJ115" s="25"/>
      <c r="AK115" s="4"/>
      <c r="AL115" s="109" t="s">
        <v>36</v>
      </c>
      <c r="AM115" s="84" t="s">
        <v>89</v>
      </c>
      <c r="AN115" s="176"/>
      <c r="AO115" s="30"/>
      <c r="AP115" s="30"/>
      <c r="AQ115" s="30"/>
      <c r="AR115" s="30"/>
      <c r="AS115" s="4"/>
      <c r="AT115" s="29"/>
      <c r="AU115" s="29"/>
      <c r="AV115" s="46"/>
      <c r="AW115" s="41" t="s">
        <v>25</v>
      </c>
      <c r="AX115" s="41">
        <v>0</v>
      </c>
      <c r="AY115" s="50"/>
    </row>
    <row r="116" spans="1:51">
      <c r="A116" s="258"/>
      <c r="B116" s="189" t="s">
        <v>9</v>
      </c>
      <c r="C116" s="190"/>
      <c r="D116" s="7">
        <v>0.57999999999999996</v>
      </c>
      <c r="E116" s="191"/>
      <c r="F116" s="192"/>
      <c r="G116" s="192"/>
      <c r="H116" s="192"/>
      <c r="I116" s="192"/>
      <c r="J116" s="192"/>
      <c r="K116" s="48"/>
      <c r="L116" s="48"/>
      <c r="M116" s="48"/>
      <c r="N116" s="94"/>
      <c r="Q116" s="4"/>
      <c r="R116" s="4"/>
      <c r="S116" s="18"/>
      <c r="T116" s="18"/>
      <c r="U116" s="18"/>
      <c r="V116" s="4"/>
      <c r="W116" s="4"/>
      <c r="X116" s="4"/>
      <c r="Y116" s="176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109" t="s">
        <v>37</v>
      </c>
      <c r="AM116" s="84" t="s">
        <v>90</v>
      </c>
      <c r="AN116" s="176"/>
      <c r="AO116" s="156" t="s">
        <v>113</v>
      </c>
      <c r="AP116" s="157"/>
      <c r="AQ116" s="4"/>
      <c r="AR116" s="4"/>
      <c r="AS116" s="4"/>
      <c r="AT116" s="4"/>
      <c r="AU116" s="4"/>
      <c r="AV116" s="46"/>
      <c r="AW116" s="4"/>
      <c r="AX116" s="4"/>
      <c r="AY116" s="50"/>
    </row>
    <row r="117" spans="1:51" ht="30">
      <c r="A117" s="258"/>
      <c r="B117" s="52"/>
      <c r="C117" s="52"/>
      <c r="D117" s="52"/>
      <c r="E117" s="52"/>
      <c r="H117" s="52"/>
      <c r="I117" s="52"/>
      <c r="J117" s="52"/>
      <c r="K117" s="52"/>
      <c r="L117" s="52"/>
      <c r="M117" s="47"/>
      <c r="N117" s="94"/>
      <c r="Q117" s="4"/>
      <c r="R117" s="4"/>
      <c r="S117" s="18"/>
      <c r="T117" s="18"/>
      <c r="U117" s="18"/>
      <c r="V117" s="4"/>
      <c r="W117" s="4"/>
      <c r="X117" s="4"/>
      <c r="Y117" s="176"/>
      <c r="Z117" s="4"/>
      <c r="AC117" s="4"/>
      <c r="AD117" s="4"/>
      <c r="AE117" s="4"/>
      <c r="AF117" s="4"/>
      <c r="AG117" s="4"/>
      <c r="AH117" s="4"/>
      <c r="AI117" s="4"/>
      <c r="AJ117" s="4"/>
      <c r="AK117" s="4"/>
      <c r="AL117" s="58" t="s">
        <v>96</v>
      </c>
      <c r="AM117" s="56" t="s">
        <v>91</v>
      </c>
      <c r="AN117" s="176"/>
      <c r="AO117" s="44" t="s">
        <v>29</v>
      </c>
      <c r="AP117" s="44" t="s">
        <v>76</v>
      </c>
      <c r="AQ117" s="4"/>
      <c r="AR117" s="4"/>
      <c r="AS117" s="4"/>
      <c r="AT117" s="4"/>
      <c r="AU117" s="4"/>
      <c r="AV117" s="46"/>
      <c r="AW117" s="4"/>
      <c r="AX117" s="4"/>
      <c r="AY117" s="50"/>
    </row>
    <row r="118" spans="1:51" ht="30">
      <c r="A118" s="258"/>
      <c r="B118" s="161" t="s">
        <v>15</v>
      </c>
      <c r="C118" s="161"/>
      <c r="D118" s="161"/>
      <c r="E118" s="4"/>
      <c r="H118" s="4"/>
      <c r="I118" s="4"/>
      <c r="J118" s="4"/>
      <c r="K118" s="4"/>
      <c r="L118" s="4"/>
      <c r="M118" s="4"/>
      <c r="N118" s="94"/>
      <c r="Q118" s="4"/>
      <c r="R118" s="4"/>
      <c r="S118" s="18"/>
      <c r="T118" s="18"/>
      <c r="U118" s="18"/>
      <c r="V118" s="4"/>
      <c r="W118" s="4"/>
      <c r="X118" s="4"/>
      <c r="Y118" s="176"/>
      <c r="Z118" s="227" t="s">
        <v>182</v>
      </c>
      <c r="AA118" s="228"/>
      <c r="AC118" s="4"/>
      <c r="AD118" s="4"/>
      <c r="AE118" s="4"/>
      <c r="AF118" s="4"/>
      <c r="AG118" s="4"/>
      <c r="AH118" s="4"/>
      <c r="AI118" s="4"/>
      <c r="AJ118" s="4"/>
      <c r="AK118" s="4"/>
      <c r="AL118" s="109" t="s">
        <v>97</v>
      </c>
      <c r="AM118" s="84" t="s">
        <v>92</v>
      </c>
      <c r="AN118" s="176"/>
      <c r="AO118" s="44" t="s">
        <v>30</v>
      </c>
      <c r="AP118" s="44" t="s">
        <v>79</v>
      </c>
      <c r="AQ118" s="4"/>
      <c r="AR118" s="4"/>
      <c r="AS118" s="4"/>
      <c r="AT118" s="4"/>
      <c r="AU118" s="4"/>
      <c r="AV118" s="46"/>
      <c r="AW118" s="4"/>
      <c r="AX118" s="4"/>
      <c r="AY118" s="50"/>
    </row>
    <row r="119" spans="1:51" ht="30">
      <c r="A119" s="258"/>
      <c r="B119" s="5" t="s">
        <v>10</v>
      </c>
      <c r="C119" s="8">
        <f>(C112-3)/3</f>
        <v>0</v>
      </c>
      <c r="D119" s="77">
        <f>C119*100</f>
        <v>0</v>
      </c>
      <c r="E119" s="4"/>
      <c r="H119" s="4"/>
      <c r="I119" s="4"/>
      <c r="J119" s="4"/>
      <c r="K119" s="4"/>
      <c r="L119" s="4"/>
      <c r="M119" s="4"/>
      <c r="N119" s="94"/>
      <c r="Q119" s="4"/>
      <c r="R119" s="4"/>
      <c r="S119" s="18"/>
      <c r="T119" s="18"/>
      <c r="U119" s="18"/>
      <c r="V119" s="4"/>
      <c r="W119" s="4"/>
      <c r="X119" s="4"/>
      <c r="Y119" s="176"/>
      <c r="Z119" s="225" t="s">
        <v>224</v>
      </c>
      <c r="AA119" s="226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109" t="s">
        <v>98</v>
      </c>
      <c r="AM119" s="84" t="s">
        <v>93</v>
      </c>
      <c r="AN119" s="176"/>
      <c r="AO119" s="44" t="s">
        <v>31</v>
      </c>
      <c r="AP119" s="44" t="s">
        <v>82</v>
      </c>
      <c r="AQ119" s="4"/>
      <c r="AR119" s="4"/>
      <c r="AS119" s="4"/>
      <c r="AT119" s="4"/>
      <c r="AU119" s="4"/>
      <c r="AV119" s="46"/>
      <c r="AW119" s="4"/>
      <c r="AX119" s="4"/>
      <c r="AY119" s="50"/>
    </row>
    <row r="120" spans="1:51">
      <c r="A120" s="259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06"/>
      <c r="N120" s="49"/>
      <c r="O120" s="106"/>
      <c r="P120" s="106"/>
      <c r="Q120" s="106"/>
      <c r="R120" s="106"/>
      <c r="S120" s="79"/>
      <c r="T120" s="79"/>
      <c r="U120" s="79"/>
      <c r="V120" s="106"/>
      <c r="W120" s="106"/>
      <c r="X120" s="106"/>
      <c r="Y120" s="177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51"/>
    </row>
  </sheetData>
  <mergeCells count="169">
    <mergeCell ref="AO3:AR3"/>
    <mergeCell ref="AT3:AU3"/>
    <mergeCell ref="AW3:AX3"/>
    <mergeCell ref="AB4:AC4"/>
    <mergeCell ref="AQ4:AR4"/>
    <mergeCell ref="AO16:AP16"/>
    <mergeCell ref="A1:AY1"/>
    <mergeCell ref="A2:A20"/>
    <mergeCell ref="B2:AY2"/>
    <mergeCell ref="F3:F7"/>
    <mergeCell ref="O3:P3"/>
    <mergeCell ref="R3:U3"/>
    <mergeCell ref="W3:X3"/>
    <mergeCell ref="Y3:Y20"/>
    <mergeCell ref="Z3:AC3"/>
    <mergeCell ref="AE3:AJ3"/>
    <mergeCell ref="B11:C11"/>
    <mergeCell ref="O11:P11"/>
    <mergeCell ref="AL12:AM12"/>
    <mergeCell ref="B13:L13"/>
    <mergeCell ref="B14:C15"/>
    <mergeCell ref="B16:C16"/>
    <mergeCell ref="E16:J16"/>
    <mergeCell ref="AL3:AM3"/>
    <mergeCell ref="AN3:AN19"/>
    <mergeCell ref="B18:D18"/>
    <mergeCell ref="Z18:AA18"/>
    <mergeCell ref="Z19:AA19"/>
    <mergeCell ref="B20:L20"/>
    <mergeCell ref="A22:A40"/>
    <mergeCell ref="B22:AY22"/>
    <mergeCell ref="F23:F27"/>
    <mergeCell ref="O23:P23"/>
    <mergeCell ref="R23:U23"/>
    <mergeCell ref="W23:X23"/>
    <mergeCell ref="B33:L33"/>
    <mergeCell ref="B34:C35"/>
    <mergeCell ref="B36:C36"/>
    <mergeCell ref="E36:J36"/>
    <mergeCell ref="AO36:AP36"/>
    <mergeCell ref="B38:D38"/>
    <mergeCell ref="Z38:AA38"/>
    <mergeCell ref="AT23:AU23"/>
    <mergeCell ref="AW23:AX23"/>
    <mergeCell ref="AB24:AC24"/>
    <mergeCell ref="AQ24:AR24"/>
    <mergeCell ref="B31:C31"/>
    <mergeCell ref="O31:P31"/>
    <mergeCell ref="Y23:Y40"/>
    <mergeCell ref="Z23:AC23"/>
    <mergeCell ref="AE23:AJ23"/>
    <mergeCell ref="AL23:AM23"/>
    <mergeCell ref="AN23:AN39"/>
    <mergeCell ref="AO23:AR23"/>
    <mergeCell ref="AL32:AM32"/>
    <mergeCell ref="Z39:AA39"/>
    <mergeCell ref="AO43:AR43"/>
    <mergeCell ref="AT43:AU43"/>
    <mergeCell ref="AW43:AX43"/>
    <mergeCell ref="AB44:AC44"/>
    <mergeCell ref="AQ44:AR44"/>
    <mergeCell ref="AO56:AP56"/>
    <mergeCell ref="B40:L40"/>
    <mergeCell ref="A42:A60"/>
    <mergeCell ref="B42:AY42"/>
    <mergeCell ref="F43:F47"/>
    <mergeCell ref="O43:P43"/>
    <mergeCell ref="R43:U43"/>
    <mergeCell ref="W43:X43"/>
    <mergeCell ref="Y43:Y60"/>
    <mergeCell ref="Z43:AC43"/>
    <mergeCell ref="AE43:AJ43"/>
    <mergeCell ref="B51:C51"/>
    <mergeCell ref="O51:P51"/>
    <mergeCell ref="AL52:AM52"/>
    <mergeCell ref="B53:L53"/>
    <mergeCell ref="B54:C55"/>
    <mergeCell ref="B56:C56"/>
    <mergeCell ref="E56:J56"/>
    <mergeCell ref="AL43:AM43"/>
    <mergeCell ref="AN43:AN59"/>
    <mergeCell ref="B58:D58"/>
    <mergeCell ref="Z58:AA58"/>
    <mergeCell ref="Z59:AA59"/>
    <mergeCell ref="B60:L60"/>
    <mergeCell ref="A62:A80"/>
    <mergeCell ref="B62:AY62"/>
    <mergeCell ref="F63:F67"/>
    <mergeCell ref="O63:P63"/>
    <mergeCell ref="R63:U63"/>
    <mergeCell ref="W63:X63"/>
    <mergeCell ref="B73:L73"/>
    <mergeCell ref="B74:C75"/>
    <mergeCell ref="B76:C76"/>
    <mergeCell ref="E76:J76"/>
    <mergeCell ref="AO76:AP76"/>
    <mergeCell ref="B78:D78"/>
    <mergeCell ref="Z78:AA78"/>
    <mergeCell ref="AT63:AU63"/>
    <mergeCell ref="AW63:AX63"/>
    <mergeCell ref="AB64:AC64"/>
    <mergeCell ref="AQ64:AR64"/>
    <mergeCell ref="B71:C71"/>
    <mergeCell ref="O71:P71"/>
    <mergeCell ref="Y63:Y80"/>
    <mergeCell ref="Z63:AC63"/>
    <mergeCell ref="AE63:AJ63"/>
    <mergeCell ref="AL63:AM63"/>
    <mergeCell ref="AN63:AN79"/>
    <mergeCell ref="AO63:AR63"/>
    <mergeCell ref="AL72:AM72"/>
    <mergeCell ref="Z79:AA79"/>
    <mergeCell ref="AO83:AR83"/>
    <mergeCell ref="AT83:AU83"/>
    <mergeCell ref="AW83:AX83"/>
    <mergeCell ref="AB84:AC84"/>
    <mergeCell ref="AQ84:AR84"/>
    <mergeCell ref="AO96:AP96"/>
    <mergeCell ref="B80:L80"/>
    <mergeCell ref="A82:A100"/>
    <mergeCell ref="B82:AY82"/>
    <mergeCell ref="F83:F87"/>
    <mergeCell ref="O83:P83"/>
    <mergeCell ref="R83:U83"/>
    <mergeCell ref="W83:X83"/>
    <mergeCell ref="Y83:Y100"/>
    <mergeCell ref="Z83:AC83"/>
    <mergeCell ref="AE83:AJ83"/>
    <mergeCell ref="B91:C91"/>
    <mergeCell ref="O91:P91"/>
    <mergeCell ref="AL92:AM92"/>
    <mergeCell ref="B93:L93"/>
    <mergeCell ref="B94:C95"/>
    <mergeCell ref="B96:C96"/>
    <mergeCell ref="E96:J96"/>
    <mergeCell ref="AL83:AM83"/>
    <mergeCell ref="AN83:AN99"/>
    <mergeCell ref="B98:D98"/>
    <mergeCell ref="A102:A120"/>
    <mergeCell ref="B102:AY102"/>
    <mergeCell ref="F103:F107"/>
    <mergeCell ref="O103:P103"/>
    <mergeCell ref="R103:U103"/>
    <mergeCell ref="W103:X103"/>
    <mergeCell ref="AW103:AX103"/>
    <mergeCell ref="AB104:AC104"/>
    <mergeCell ref="AQ104:AR104"/>
    <mergeCell ref="B111:C111"/>
    <mergeCell ref="O111:P111"/>
    <mergeCell ref="Y103:Y120"/>
    <mergeCell ref="Z103:AC103"/>
    <mergeCell ref="AE103:AJ103"/>
    <mergeCell ref="AL103:AM103"/>
    <mergeCell ref="AN103:AN119"/>
    <mergeCell ref="AO103:AR103"/>
    <mergeCell ref="AL112:AM112"/>
    <mergeCell ref="Z119:AA119"/>
    <mergeCell ref="B120:L120"/>
    <mergeCell ref="B113:L113"/>
    <mergeCell ref="B114:C115"/>
    <mergeCell ref="B116:C116"/>
    <mergeCell ref="E116:J116"/>
    <mergeCell ref="AO116:AP116"/>
    <mergeCell ref="B118:D118"/>
    <mergeCell ref="Z118:AA118"/>
    <mergeCell ref="AT103:AU103"/>
    <mergeCell ref="Z98:AA98"/>
    <mergeCell ref="Z99:AA99"/>
    <mergeCell ref="B100:L10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7" sqref="C7"/>
    </sheetView>
  </sheetViews>
  <sheetFormatPr baseColWidth="10" defaultRowHeight="15" x14ac:dyDescent="0"/>
  <sheetData>
    <row r="1" spans="1:7">
      <c r="A1" s="234" t="s">
        <v>128</v>
      </c>
      <c r="B1" s="234" t="s">
        <v>114</v>
      </c>
      <c r="C1" s="234"/>
      <c r="D1" s="234"/>
      <c r="E1" s="234"/>
      <c r="F1" s="234"/>
      <c r="G1" s="235"/>
    </row>
    <row r="2" spans="1:7">
      <c r="A2" s="234"/>
      <c r="B2" s="236" t="s">
        <v>76</v>
      </c>
      <c r="C2" s="236"/>
      <c r="D2" s="236" t="s">
        <v>79</v>
      </c>
      <c r="E2" s="236"/>
      <c r="F2" s="236" t="s">
        <v>82</v>
      </c>
      <c r="G2" s="237"/>
    </row>
    <row r="3" spans="1:7" ht="60">
      <c r="A3" s="6" t="s">
        <v>57</v>
      </c>
      <c r="B3" s="105" t="s">
        <v>143</v>
      </c>
      <c r="C3" s="105" t="s">
        <v>144</v>
      </c>
      <c r="D3" s="105" t="s">
        <v>145</v>
      </c>
      <c r="E3" s="105" t="s">
        <v>146</v>
      </c>
      <c r="F3" s="105" t="s">
        <v>154</v>
      </c>
      <c r="G3" s="89" t="s">
        <v>155</v>
      </c>
    </row>
    <row r="4" spans="1:7">
      <c r="A4" s="35" t="s">
        <v>131</v>
      </c>
      <c r="B4" s="37"/>
      <c r="C4" s="37" t="s">
        <v>121</v>
      </c>
      <c r="D4" s="37" t="s">
        <v>121</v>
      </c>
      <c r="E4" s="37"/>
      <c r="F4" s="37"/>
      <c r="G4" s="90" t="s">
        <v>121</v>
      </c>
    </row>
    <row r="5" spans="1:7">
      <c r="A5" s="35" t="s">
        <v>129</v>
      </c>
      <c r="B5" s="37"/>
      <c r="C5" s="37" t="s">
        <v>121</v>
      </c>
      <c r="D5" s="37" t="s">
        <v>121</v>
      </c>
      <c r="E5" s="37"/>
      <c r="F5" s="37"/>
      <c r="G5" s="90" t="s">
        <v>121</v>
      </c>
    </row>
    <row r="6" spans="1:7">
      <c r="A6" s="35" t="s">
        <v>130</v>
      </c>
      <c r="B6" s="37"/>
      <c r="C6" s="37" t="s">
        <v>121</v>
      </c>
      <c r="D6" s="37" t="s">
        <v>121</v>
      </c>
      <c r="E6" s="37"/>
      <c r="F6" s="37"/>
      <c r="G6" s="37" t="s">
        <v>121</v>
      </c>
    </row>
    <row r="7" spans="1:7">
      <c r="A7" s="35" t="s">
        <v>132</v>
      </c>
      <c r="B7" s="37"/>
      <c r="C7" s="37" t="s">
        <v>121</v>
      </c>
      <c r="D7" s="37" t="s">
        <v>121</v>
      </c>
      <c r="E7" s="37"/>
      <c r="F7" s="37"/>
      <c r="G7" s="37" t="s">
        <v>121</v>
      </c>
    </row>
    <row r="8" spans="1:7">
      <c r="A8" s="35" t="s">
        <v>133</v>
      </c>
      <c r="B8" s="37"/>
      <c r="C8" s="37" t="s">
        <v>121</v>
      </c>
      <c r="D8" s="37" t="s">
        <v>121</v>
      </c>
      <c r="E8" s="37"/>
      <c r="F8" s="37"/>
      <c r="G8" s="37" t="s">
        <v>121</v>
      </c>
    </row>
    <row r="9" spans="1:7">
      <c r="A9" s="81" t="s">
        <v>134</v>
      </c>
      <c r="B9" s="37"/>
      <c r="C9" s="37" t="s">
        <v>121</v>
      </c>
      <c r="D9" s="37" t="s">
        <v>121</v>
      </c>
      <c r="E9" s="37"/>
      <c r="F9" s="37"/>
      <c r="G9" s="37" t="s">
        <v>121</v>
      </c>
    </row>
    <row r="10" spans="1:7">
      <c r="G10" s="78"/>
    </row>
    <row r="11" spans="1:7">
      <c r="A11" s="243" t="s">
        <v>128</v>
      </c>
      <c r="B11" s="245" t="s">
        <v>127</v>
      </c>
      <c r="C11" s="246"/>
      <c r="D11" s="246"/>
      <c r="E11" s="246"/>
      <c r="F11" s="246"/>
      <c r="G11" s="246"/>
    </row>
    <row r="12" spans="1:7">
      <c r="A12" s="244"/>
      <c r="B12" s="248"/>
      <c r="C12" s="249"/>
      <c r="D12" s="249"/>
      <c r="E12" s="249"/>
      <c r="F12" s="249"/>
      <c r="G12" s="249"/>
    </row>
    <row r="13" spans="1:7">
      <c r="A13" s="105" t="s">
        <v>57</v>
      </c>
      <c r="B13" s="251"/>
      <c r="C13" s="252"/>
      <c r="D13" s="252"/>
      <c r="E13" s="252"/>
      <c r="F13" s="252"/>
      <c r="G13" s="252"/>
    </row>
    <row r="14" spans="1:7">
      <c r="A14" s="108" t="s">
        <v>131</v>
      </c>
      <c r="B14" s="239" t="s">
        <v>142</v>
      </c>
      <c r="C14" s="240"/>
      <c r="D14" s="241"/>
      <c r="E14" s="11" t="s">
        <v>324</v>
      </c>
      <c r="F14" s="11" t="s">
        <v>201</v>
      </c>
      <c r="G14" s="9" t="s">
        <v>207</v>
      </c>
    </row>
    <row r="15" spans="1:7">
      <c r="A15" s="108" t="s">
        <v>129</v>
      </c>
      <c r="B15" s="239" t="s">
        <v>142</v>
      </c>
      <c r="C15" s="240"/>
      <c r="D15" s="241"/>
      <c r="E15" s="11" t="s">
        <v>324</v>
      </c>
      <c r="F15" s="11" t="s">
        <v>201</v>
      </c>
      <c r="G15" s="9" t="s">
        <v>239</v>
      </c>
    </row>
    <row r="16" spans="1:7">
      <c r="A16" s="108" t="s">
        <v>130</v>
      </c>
      <c r="B16" s="239" t="s">
        <v>142</v>
      </c>
      <c r="C16" s="240"/>
      <c r="D16" s="241"/>
      <c r="E16" s="11" t="s">
        <v>324</v>
      </c>
      <c r="F16" s="11" t="s">
        <v>201</v>
      </c>
      <c r="G16" s="9" t="s">
        <v>240</v>
      </c>
    </row>
    <row r="17" spans="1:7">
      <c r="A17" s="108" t="s">
        <v>132</v>
      </c>
      <c r="B17" s="239" t="s">
        <v>142</v>
      </c>
      <c r="C17" s="240"/>
      <c r="D17" s="241"/>
      <c r="E17" s="11" t="s">
        <v>324</v>
      </c>
      <c r="F17" s="11" t="s">
        <v>201</v>
      </c>
      <c r="G17" s="9" t="s">
        <v>243</v>
      </c>
    </row>
    <row r="18" spans="1:7">
      <c r="A18" s="108" t="s">
        <v>133</v>
      </c>
      <c r="B18" s="239" t="s">
        <v>142</v>
      </c>
      <c r="C18" s="240"/>
      <c r="D18" s="241"/>
      <c r="E18" s="11" t="s">
        <v>324</v>
      </c>
      <c r="F18" s="11" t="s">
        <v>201</v>
      </c>
      <c r="G18" s="9" t="s">
        <v>241</v>
      </c>
    </row>
    <row r="19" spans="1:7">
      <c r="A19" s="108" t="s">
        <v>134</v>
      </c>
      <c r="B19" s="239" t="s">
        <v>142</v>
      </c>
      <c r="C19" s="240"/>
      <c r="D19" s="241"/>
      <c r="E19" s="11" t="s">
        <v>324</v>
      </c>
      <c r="F19" s="11" t="s">
        <v>201</v>
      </c>
      <c r="G19" s="9" t="s">
        <v>242</v>
      </c>
    </row>
  </sheetData>
  <mergeCells count="13">
    <mergeCell ref="A1:A2"/>
    <mergeCell ref="B1:G1"/>
    <mergeCell ref="B2:C2"/>
    <mergeCell ref="D2:E2"/>
    <mergeCell ref="F2:G2"/>
    <mergeCell ref="B19:D19"/>
    <mergeCell ref="B16:D16"/>
    <mergeCell ref="B17:D17"/>
    <mergeCell ref="B18:D18"/>
    <mergeCell ref="A11:A12"/>
    <mergeCell ref="B11:G13"/>
    <mergeCell ref="B14:D14"/>
    <mergeCell ref="B15:D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0"/>
  <sheetViews>
    <sheetView topLeftCell="AP105" workbookViewId="0">
      <selection activeCell="AX114" sqref="AX114"/>
    </sheetView>
  </sheetViews>
  <sheetFormatPr baseColWidth="10" defaultRowHeight="15" x14ac:dyDescent="0"/>
  <sheetData>
    <row r="1" spans="1:51" ht="25">
      <c r="A1" s="231" t="s">
        <v>330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3"/>
    </row>
    <row r="2" spans="1:51" ht="20">
      <c r="A2" s="257"/>
      <c r="B2" s="168" t="s">
        <v>137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9"/>
    </row>
    <row r="3" spans="1:51" ht="20">
      <c r="A3" s="258"/>
      <c r="B3" s="35" t="s">
        <v>0</v>
      </c>
      <c r="C3" s="35" t="s">
        <v>1</v>
      </c>
      <c r="D3" s="35" t="s">
        <v>2</v>
      </c>
      <c r="E3" s="35" t="s">
        <v>3</v>
      </c>
      <c r="F3" s="170" t="s">
        <v>8</v>
      </c>
      <c r="G3" s="35" t="s">
        <v>0</v>
      </c>
      <c r="H3" s="35" t="s">
        <v>1</v>
      </c>
      <c r="I3" s="35" t="s">
        <v>2</v>
      </c>
      <c r="J3" s="35" t="s">
        <v>3</v>
      </c>
      <c r="K3" s="35" t="s">
        <v>4</v>
      </c>
      <c r="L3" s="10" t="s">
        <v>5</v>
      </c>
      <c r="M3" s="23"/>
      <c r="N3" s="94"/>
      <c r="O3" s="156" t="s">
        <v>114</v>
      </c>
      <c r="P3" s="157"/>
      <c r="Q3" s="3"/>
      <c r="R3" s="171" t="s">
        <v>46</v>
      </c>
      <c r="S3" s="172"/>
      <c r="T3" s="172"/>
      <c r="U3" s="173"/>
      <c r="V3" s="3"/>
      <c r="W3" s="174" t="s">
        <v>52</v>
      </c>
      <c r="X3" s="175"/>
      <c r="Y3" s="176"/>
      <c r="Z3" s="178" t="s">
        <v>48</v>
      </c>
      <c r="AA3" s="179"/>
      <c r="AB3" s="179"/>
      <c r="AC3" s="180"/>
      <c r="AD3" s="3"/>
      <c r="AE3" s="178" t="s">
        <v>54</v>
      </c>
      <c r="AF3" s="179"/>
      <c r="AG3" s="179"/>
      <c r="AH3" s="179"/>
      <c r="AI3" s="179"/>
      <c r="AJ3" s="180"/>
      <c r="AK3" s="3"/>
      <c r="AL3" s="174" t="s">
        <v>55</v>
      </c>
      <c r="AM3" s="175"/>
      <c r="AN3" s="176"/>
      <c r="AO3" s="178" t="s">
        <v>49</v>
      </c>
      <c r="AP3" s="179"/>
      <c r="AQ3" s="179"/>
      <c r="AR3" s="180"/>
      <c r="AS3" s="4"/>
      <c r="AT3" s="174" t="s">
        <v>51</v>
      </c>
      <c r="AU3" s="175"/>
      <c r="AV3" s="36"/>
      <c r="AW3" s="174" t="s">
        <v>27</v>
      </c>
      <c r="AX3" s="175"/>
      <c r="AY3" s="50"/>
    </row>
    <row r="4" spans="1:51" ht="30">
      <c r="A4" s="258"/>
      <c r="B4" s="35" t="s">
        <v>1</v>
      </c>
      <c r="C4" s="2">
        <v>1</v>
      </c>
      <c r="D4" s="37">
        <v>3</v>
      </c>
      <c r="E4" s="37">
        <v>3</v>
      </c>
      <c r="F4" s="170"/>
      <c r="G4" s="35" t="s">
        <v>1</v>
      </c>
      <c r="H4" s="38">
        <f>C4/C7</f>
        <v>0.60000000000000009</v>
      </c>
      <c r="I4" s="37">
        <f>D4/D7</f>
        <v>0.6</v>
      </c>
      <c r="J4" s="37">
        <f>E4/E7</f>
        <v>0.6</v>
      </c>
      <c r="K4" s="37">
        <f>SUM(H4:J4)</f>
        <v>1.8000000000000003</v>
      </c>
      <c r="L4" s="2">
        <f>K4/C9</f>
        <v>0.60000000000000009</v>
      </c>
      <c r="M4" s="24"/>
      <c r="N4" s="94"/>
      <c r="O4" s="58" t="s">
        <v>17</v>
      </c>
      <c r="P4" s="56" t="s">
        <v>78</v>
      </c>
      <c r="Q4" s="18"/>
      <c r="R4" s="17" t="s">
        <v>26</v>
      </c>
      <c r="S4" s="35" t="s">
        <v>1</v>
      </c>
      <c r="T4" s="35" t="s">
        <v>2</v>
      </c>
      <c r="U4" s="35" t="s">
        <v>3</v>
      </c>
      <c r="V4" s="13"/>
      <c r="W4" s="32" t="s">
        <v>26</v>
      </c>
      <c r="X4" s="107" t="s">
        <v>53</v>
      </c>
      <c r="Y4" s="176"/>
      <c r="Z4" s="35" t="s">
        <v>32</v>
      </c>
      <c r="AA4" s="108" t="s">
        <v>47</v>
      </c>
      <c r="AB4" s="178" t="s">
        <v>43</v>
      </c>
      <c r="AC4" s="180"/>
      <c r="AD4" s="4"/>
      <c r="AE4" s="10" t="s">
        <v>26</v>
      </c>
      <c r="AF4" s="35" t="s">
        <v>35</v>
      </c>
      <c r="AG4" s="35" t="s">
        <v>36</v>
      </c>
      <c r="AH4" s="35" t="s">
        <v>37</v>
      </c>
      <c r="AI4" s="35" t="s">
        <v>97</v>
      </c>
      <c r="AJ4" s="35" t="s">
        <v>98</v>
      </c>
      <c r="AK4" s="4"/>
      <c r="AL4" s="10" t="s">
        <v>26</v>
      </c>
      <c r="AM4" s="107" t="s">
        <v>53</v>
      </c>
      <c r="AN4" s="176"/>
      <c r="AO4" s="10" t="s">
        <v>28</v>
      </c>
      <c r="AP4" s="10" t="s">
        <v>47</v>
      </c>
      <c r="AQ4" s="181" t="s">
        <v>43</v>
      </c>
      <c r="AR4" s="182"/>
      <c r="AS4" s="4"/>
      <c r="AT4" s="35" t="s">
        <v>26</v>
      </c>
      <c r="AU4" s="107" t="s">
        <v>53</v>
      </c>
      <c r="AV4" s="36"/>
      <c r="AW4" s="108" t="s">
        <v>26</v>
      </c>
      <c r="AX4" s="108" t="s">
        <v>50</v>
      </c>
      <c r="AY4" s="50"/>
    </row>
    <row r="5" spans="1:51">
      <c r="A5" s="258"/>
      <c r="B5" s="35" t="s">
        <v>2</v>
      </c>
      <c r="C5" s="37">
        <f>1/D4</f>
        <v>0.33333333333333331</v>
      </c>
      <c r="D5" s="2">
        <v>1</v>
      </c>
      <c r="E5" s="37">
        <v>1</v>
      </c>
      <c r="F5" s="170"/>
      <c r="G5" s="35" t="s">
        <v>2</v>
      </c>
      <c r="H5" s="37">
        <f>C5/C7</f>
        <v>0.2</v>
      </c>
      <c r="I5" s="38">
        <f>D5/D7</f>
        <v>0.2</v>
      </c>
      <c r="J5" s="37">
        <f>E5/E7</f>
        <v>0.2</v>
      </c>
      <c r="K5" s="37">
        <f>SUM(H5:J5)</f>
        <v>0.60000000000000009</v>
      </c>
      <c r="L5" s="2">
        <f>K5/C9</f>
        <v>0.20000000000000004</v>
      </c>
      <c r="M5" s="24"/>
      <c r="N5" s="94"/>
      <c r="O5" s="58" t="s">
        <v>18</v>
      </c>
      <c r="P5" s="56" t="s">
        <v>77</v>
      </c>
      <c r="Q5" s="18"/>
      <c r="R5" s="11" t="s">
        <v>17</v>
      </c>
      <c r="S5" s="9">
        <v>1</v>
      </c>
      <c r="T5" s="9">
        <v>-0.5</v>
      </c>
      <c r="U5" s="9">
        <v>0</v>
      </c>
      <c r="V5" s="3"/>
      <c r="W5" s="11" t="s">
        <v>17</v>
      </c>
      <c r="X5" s="1">
        <f>(S5*L4)+(T5*L5)+(U5*L6)</f>
        <v>0.50000000000000011</v>
      </c>
      <c r="Y5" s="176"/>
      <c r="Z5" s="15" t="s">
        <v>34</v>
      </c>
      <c r="AA5" s="15">
        <v>2</v>
      </c>
      <c r="AB5" s="15">
        <f>1/(1+AA5)</f>
        <v>0.33333333333333331</v>
      </c>
      <c r="AC5" s="15"/>
      <c r="AD5" s="4"/>
      <c r="AE5" s="11" t="s">
        <v>17</v>
      </c>
      <c r="AF5" s="28">
        <v>0</v>
      </c>
      <c r="AG5" s="28">
        <v>0</v>
      </c>
      <c r="AH5" s="28">
        <v>0</v>
      </c>
      <c r="AI5" s="28">
        <v>-1</v>
      </c>
      <c r="AJ5" s="28">
        <v>0</v>
      </c>
      <c r="AK5" s="4"/>
      <c r="AL5" s="11" t="s">
        <v>17</v>
      </c>
      <c r="AM5" s="1">
        <f>(AF5*AC6)+(AG5*AC7)+(AC8*AH5)+(AI5*AC10)+(AC11*AJ5)</f>
        <v>-0.5</v>
      </c>
      <c r="AN5" s="176"/>
      <c r="AO5" s="15" t="s">
        <v>29</v>
      </c>
      <c r="AP5" s="15">
        <v>1</v>
      </c>
      <c r="AQ5" s="15">
        <f>1/(1+AP5)</f>
        <v>0.5</v>
      </c>
      <c r="AR5" s="15"/>
      <c r="AS5" s="4"/>
      <c r="AT5" s="11" t="s">
        <v>17</v>
      </c>
      <c r="AU5" s="1">
        <f>AR6</f>
        <v>0.5</v>
      </c>
      <c r="AV5" s="36"/>
      <c r="AW5" s="40" t="s">
        <v>63</v>
      </c>
      <c r="AX5" s="40">
        <v>0</v>
      </c>
      <c r="AY5" s="50"/>
    </row>
    <row r="6" spans="1:51" ht="30">
      <c r="A6" s="258"/>
      <c r="B6" s="35" t="s">
        <v>3</v>
      </c>
      <c r="C6" s="37">
        <f>1/E4</f>
        <v>0.33333333333333331</v>
      </c>
      <c r="D6" s="37">
        <f>1/E5</f>
        <v>1</v>
      </c>
      <c r="E6" s="2">
        <v>1</v>
      </c>
      <c r="F6" s="170"/>
      <c r="G6" s="35" t="s">
        <v>3</v>
      </c>
      <c r="H6" s="37">
        <f>C6/C7</f>
        <v>0.2</v>
      </c>
      <c r="I6" s="37">
        <f>D6/D7</f>
        <v>0.2</v>
      </c>
      <c r="J6" s="38">
        <f>E6/E7</f>
        <v>0.2</v>
      </c>
      <c r="K6" s="37">
        <f>SUM(H6:J6)</f>
        <v>0.60000000000000009</v>
      </c>
      <c r="L6" s="2">
        <f>K6/C9</f>
        <v>0.20000000000000004</v>
      </c>
      <c r="M6" s="24"/>
      <c r="N6" s="94"/>
      <c r="O6" s="58" t="s">
        <v>20</v>
      </c>
      <c r="P6" s="56" t="s">
        <v>80</v>
      </c>
      <c r="Q6" s="18"/>
      <c r="R6" s="11" t="s">
        <v>18</v>
      </c>
      <c r="S6" s="9">
        <v>-0.5</v>
      </c>
      <c r="T6" s="9">
        <v>1</v>
      </c>
      <c r="U6" s="9">
        <v>0</v>
      </c>
      <c r="V6" s="19"/>
      <c r="W6" s="11" t="s">
        <v>18</v>
      </c>
      <c r="X6" s="1">
        <f>(S6*L4)+(T6*L5)+(U6*L6)</f>
        <v>-0.1</v>
      </c>
      <c r="Y6" s="176"/>
      <c r="Z6" s="16" t="s">
        <v>35</v>
      </c>
      <c r="AA6" s="16" t="s">
        <v>44</v>
      </c>
      <c r="AB6" s="16">
        <v>1</v>
      </c>
      <c r="AC6" s="16">
        <f>AB6*AB5</f>
        <v>0.33333333333333331</v>
      </c>
      <c r="AD6" s="4"/>
      <c r="AE6" s="11" t="s">
        <v>18</v>
      </c>
      <c r="AF6" s="28">
        <v>0</v>
      </c>
      <c r="AG6" s="28">
        <v>0</v>
      </c>
      <c r="AH6" s="28">
        <v>0</v>
      </c>
      <c r="AI6" s="28">
        <v>1</v>
      </c>
      <c r="AJ6" s="28">
        <v>0</v>
      </c>
      <c r="AK6" s="4"/>
      <c r="AL6" s="11" t="s">
        <v>18</v>
      </c>
      <c r="AM6" s="1">
        <f>(AF6*AC6)+(AG6*AC7)+(AC8*AH6)+(AI6*AC10)+(AC11*AJ6)</f>
        <v>0.5</v>
      </c>
      <c r="AN6" s="176"/>
      <c r="AO6" s="16" t="s">
        <v>45</v>
      </c>
      <c r="AP6" s="16" t="s">
        <v>44</v>
      </c>
      <c r="AQ6" s="16">
        <v>1</v>
      </c>
      <c r="AR6" s="16">
        <f>AQ6*AQ5</f>
        <v>0.5</v>
      </c>
      <c r="AS6" s="4"/>
      <c r="AT6" s="11" t="s">
        <v>18</v>
      </c>
      <c r="AU6" s="1">
        <f>AR7</f>
        <v>0.5</v>
      </c>
      <c r="AV6" s="36"/>
      <c r="AW6" s="40" t="s">
        <v>16</v>
      </c>
      <c r="AX6" s="41">
        <v>0</v>
      </c>
      <c r="AY6" s="50"/>
    </row>
    <row r="7" spans="1:51">
      <c r="A7" s="258"/>
      <c r="B7" s="107" t="s">
        <v>4</v>
      </c>
      <c r="C7" s="39">
        <f>SUM(C4:C6)</f>
        <v>1.6666666666666665</v>
      </c>
      <c r="D7" s="39">
        <f>SUM(D4:D6)</f>
        <v>5</v>
      </c>
      <c r="E7" s="39">
        <f>SUM(E4:E6)</f>
        <v>5</v>
      </c>
      <c r="F7" s="170"/>
      <c r="G7" s="107" t="s">
        <v>4</v>
      </c>
      <c r="H7" s="39">
        <f>SUM(H4:H6)</f>
        <v>1</v>
      </c>
      <c r="I7" s="39">
        <f>SUM(I4:I6)</f>
        <v>1</v>
      </c>
      <c r="J7" s="39">
        <f>SUM(J4:J6)</f>
        <v>1</v>
      </c>
      <c r="K7" s="39">
        <f>SUM(K4:K6)</f>
        <v>3.0000000000000004</v>
      </c>
      <c r="L7" s="39">
        <f>SUM(L4:L6)</f>
        <v>1.0000000000000002</v>
      </c>
      <c r="M7" s="25"/>
      <c r="N7" s="94"/>
      <c r="O7" s="58" t="s">
        <v>21</v>
      </c>
      <c r="P7" s="56" t="s">
        <v>81</v>
      </c>
      <c r="Q7" s="18"/>
      <c r="R7" s="11" t="s">
        <v>20</v>
      </c>
      <c r="S7" s="9">
        <v>0</v>
      </c>
      <c r="T7" s="9">
        <v>0.5</v>
      </c>
      <c r="U7" s="9">
        <v>0</v>
      </c>
      <c r="V7" s="19"/>
      <c r="W7" s="11" t="s">
        <v>20</v>
      </c>
      <c r="X7" s="1">
        <f>(S7*L4)+(T7*L5)+(U7*L6)</f>
        <v>0.10000000000000002</v>
      </c>
      <c r="Y7" s="176"/>
      <c r="Z7" s="16" t="s">
        <v>36</v>
      </c>
      <c r="AA7" s="16" t="s">
        <v>44</v>
      </c>
      <c r="AB7" s="16">
        <v>1</v>
      </c>
      <c r="AC7" s="16">
        <f>AB7*AB5</f>
        <v>0.33333333333333331</v>
      </c>
      <c r="AD7" s="4"/>
      <c r="AE7" s="11" t="s">
        <v>20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4"/>
      <c r="AL7" s="11" t="s">
        <v>20</v>
      </c>
      <c r="AM7" s="1">
        <f>(AF7*AC6)+(AG7*AC7)+(AH7*AC8)+(AI7*AC10)+(AJ7*AC11)</f>
        <v>0</v>
      </c>
      <c r="AN7" s="176"/>
      <c r="AO7" s="16" t="s">
        <v>58</v>
      </c>
      <c r="AP7" s="16" t="s">
        <v>44</v>
      </c>
      <c r="AQ7" s="16">
        <v>1</v>
      </c>
      <c r="AR7" s="16">
        <f>AQ7*AQ5</f>
        <v>0.5</v>
      </c>
      <c r="AS7" s="4"/>
      <c r="AT7" s="11" t="s">
        <v>20</v>
      </c>
      <c r="AU7" s="1">
        <f>AR9</f>
        <v>0.33333333333333331</v>
      </c>
      <c r="AV7" s="36"/>
      <c r="AW7" s="42" t="s">
        <v>17</v>
      </c>
      <c r="AX7" s="42">
        <f>X5+AM5+AU5</f>
        <v>0.50000000000000011</v>
      </c>
      <c r="AY7" s="50"/>
    </row>
    <row r="8" spans="1:51" ht="45">
      <c r="A8" s="258"/>
      <c r="B8" s="54"/>
      <c r="C8" s="54"/>
      <c r="D8" s="54"/>
      <c r="E8" s="54"/>
      <c r="F8" s="54"/>
      <c r="G8" s="54"/>
      <c r="H8" s="54"/>
      <c r="I8" s="54"/>
      <c r="J8" s="54"/>
      <c r="M8" s="47"/>
      <c r="N8" s="94"/>
      <c r="O8" s="58" t="s">
        <v>23</v>
      </c>
      <c r="P8" s="56" t="s">
        <v>83</v>
      </c>
      <c r="Q8" s="4"/>
      <c r="R8" s="11" t="s">
        <v>21</v>
      </c>
      <c r="S8" s="9">
        <v>0</v>
      </c>
      <c r="T8" s="9">
        <v>-0.5</v>
      </c>
      <c r="U8" s="9">
        <v>0</v>
      </c>
      <c r="V8" s="19"/>
      <c r="W8" s="11" t="s">
        <v>21</v>
      </c>
      <c r="X8" s="1">
        <f>(S8*L4)+(T8*L5)+(U8*L6)</f>
        <v>-0.10000000000000002</v>
      </c>
      <c r="Y8" s="176"/>
      <c r="Z8" s="16" t="s">
        <v>37</v>
      </c>
      <c r="AA8" s="16" t="s">
        <v>44</v>
      </c>
      <c r="AB8" s="16">
        <v>1</v>
      </c>
      <c r="AC8" s="16">
        <f>AB8*AB5</f>
        <v>0.33333333333333331</v>
      </c>
      <c r="AD8" s="4"/>
      <c r="AE8" s="11" t="s">
        <v>21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4"/>
      <c r="AL8" s="11" t="s">
        <v>21</v>
      </c>
      <c r="AM8" s="1">
        <f>(AF8*AC6)+(AG8*AC7)+(AH8*AC8)+(AI8*AC10)+(AJ8*AC11)</f>
        <v>0</v>
      </c>
      <c r="AN8" s="176"/>
      <c r="AO8" s="15" t="s">
        <v>30</v>
      </c>
      <c r="AP8" s="15">
        <v>2</v>
      </c>
      <c r="AQ8" s="15">
        <f>1/(1+AP8)</f>
        <v>0.33333333333333331</v>
      </c>
      <c r="AR8" s="15"/>
      <c r="AS8" s="4"/>
      <c r="AT8" s="11" t="s">
        <v>21</v>
      </c>
      <c r="AU8" s="1">
        <f>AR10</f>
        <v>0.33333333333333331</v>
      </c>
      <c r="AV8" s="36"/>
      <c r="AW8" s="42" t="s">
        <v>18</v>
      </c>
      <c r="AX8" s="42">
        <f>X6+AM6++AU6</f>
        <v>0.9</v>
      </c>
      <c r="AY8" s="50"/>
    </row>
    <row r="9" spans="1:51" ht="30">
      <c r="A9" s="258"/>
      <c r="B9" s="108" t="s">
        <v>6</v>
      </c>
      <c r="C9" s="35">
        <v>3</v>
      </c>
      <c r="D9" s="4"/>
      <c r="E9" s="4"/>
      <c r="F9" s="4"/>
      <c r="G9" s="4"/>
      <c r="H9" s="4"/>
      <c r="I9" s="4"/>
      <c r="J9" s="4"/>
      <c r="M9" s="4"/>
      <c r="N9" s="94"/>
      <c r="O9" s="58" t="s">
        <v>24</v>
      </c>
      <c r="P9" s="56" t="s">
        <v>84</v>
      </c>
      <c r="Q9" s="4"/>
      <c r="R9" s="11" t="s">
        <v>23</v>
      </c>
      <c r="S9" s="9">
        <v>1</v>
      </c>
      <c r="T9" s="9">
        <v>0</v>
      </c>
      <c r="U9" s="9">
        <v>-0.5</v>
      </c>
      <c r="V9" s="19"/>
      <c r="W9" s="11" t="s">
        <v>23</v>
      </c>
      <c r="X9" s="1">
        <f>(S9*L4)+(T9*L5)+(U9*L6)</f>
        <v>0.50000000000000011</v>
      </c>
      <c r="Y9" s="176"/>
      <c r="Z9" s="31" t="s">
        <v>96</v>
      </c>
      <c r="AA9" s="31">
        <v>1</v>
      </c>
      <c r="AB9" s="31">
        <f>1/(1+AA9)</f>
        <v>0.5</v>
      </c>
      <c r="AC9" s="31"/>
      <c r="AD9" s="4"/>
      <c r="AE9" s="11" t="s">
        <v>23</v>
      </c>
      <c r="AF9" s="28">
        <v>0</v>
      </c>
      <c r="AG9" s="28">
        <v>-1</v>
      </c>
      <c r="AH9" s="28">
        <v>0</v>
      </c>
      <c r="AI9" s="28">
        <v>-1</v>
      </c>
      <c r="AJ9" s="28">
        <v>0</v>
      </c>
      <c r="AK9" s="4"/>
      <c r="AL9" s="11" t="s">
        <v>23</v>
      </c>
      <c r="AM9" s="1">
        <f>(AC6*AF9)+(AG9*AC7)+(AC8*AH9)+(AI9*AC10)+(AC11*AJ9)</f>
        <v>-0.83333333333333326</v>
      </c>
      <c r="AN9" s="176"/>
      <c r="AO9" s="16" t="s">
        <v>59</v>
      </c>
      <c r="AP9" s="16" t="s">
        <v>44</v>
      </c>
      <c r="AQ9" s="16">
        <v>1</v>
      </c>
      <c r="AR9" s="16">
        <f>AQ9*AQ8</f>
        <v>0.33333333333333331</v>
      </c>
      <c r="AS9" s="4"/>
      <c r="AT9" s="11" t="s">
        <v>23</v>
      </c>
      <c r="AU9" s="1">
        <f>AR12</f>
        <v>0.25</v>
      </c>
      <c r="AV9" s="36"/>
      <c r="AW9" s="41" t="s">
        <v>19</v>
      </c>
      <c r="AX9" s="41">
        <v>0</v>
      </c>
      <c r="AY9" s="50"/>
    </row>
    <row r="10" spans="1:51">
      <c r="A10" s="258"/>
      <c r="B10" s="53"/>
      <c r="C10" s="53"/>
      <c r="D10" s="53"/>
      <c r="E10" s="53"/>
      <c r="F10" s="53"/>
      <c r="G10" s="53"/>
      <c r="H10" s="53"/>
      <c r="I10" s="53"/>
      <c r="J10" s="53"/>
      <c r="M10" s="26"/>
      <c r="N10" s="94"/>
      <c r="O10" s="4"/>
      <c r="P10" s="4"/>
      <c r="Q10" s="4"/>
      <c r="R10" s="11" t="s">
        <v>24</v>
      </c>
      <c r="S10" s="9">
        <v>-0.5</v>
      </c>
      <c r="T10" s="9">
        <v>0</v>
      </c>
      <c r="U10" s="9">
        <v>1</v>
      </c>
      <c r="V10" s="19"/>
      <c r="W10" s="11" t="s">
        <v>24</v>
      </c>
      <c r="X10" s="1">
        <f>(S10*L4)+(T10*67)+(U10*L6)</f>
        <v>-0.1</v>
      </c>
      <c r="Y10" s="176"/>
      <c r="Z10" s="16" t="s">
        <v>97</v>
      </c>
      <c r="AA10" s="16" t="s">
        <v>44</v>
      </c>
      <c r="AB10" s="16">
        <v>1</v>
      </c>
      <c r="AC10" s="16">
        <f>AB10*AB9</f>
        <v>0.5</v>
      </c>
      <c r="AD10" s="4"/>
      <c r="AE10" s="11" t="s">
        <v>24</v>
      </c>
      <c r="AF10" s="28">
        <v>0</v>
      </c>
      <c r="AG10" s="28">
        <v>1</v>
      </c>
      <c r="AH10" s="28">
        <v>0</v>
      </c>
      <c r="AI10" s="28">
        <v>1</v>
      </c>
      <c r="AJ10" s="28">
        <v>0</v>
      </c>
      <c r="AK10" s="4"/>
      <c r="AL10" s="11" t="s">
        <v>24</v>
      </c>
      <c r="AM10" s="1">
        <f>(AC6*AF10)+(AC7*AG10)+(AC8*AH10)+(AI10*AC10)+(AC11*AJ10)</f>
        <v>0.83333333333333326</v>
      </c>
      <c r="AN10" s="176"/>
      <c r="AO10" s="16" t="s">
        <v>60</v>
      </c>
      <c r="AP10" s="16" t="s">
        <v>44</v>
      </c>
      <c r="AQ10" s="16">
        <v>1</v>
      </c>
      <c r="AR10" s="16">
        <f>AQ10*AQ8</f>
        <v>0.33333333333333331</v>
      </c>
      <c r="AS10" s="4"/>
      <c r="AT10" s="11" t="s">
        <v>24</v>
      </c>
      <c r="AU10" s="1">
        <f>AR13</f>
        <v>0.25</v>
      </c>
      <c r="AV10" s="36"/>
      <c r="AW10" s="42" t="s">
        <v>20</v>
      </c>
      <c r="AX10" s="42">
        <f>X7+AM7+AU7</f>
        <v>0.43333333333333335</v>
      </c>
      <c r="AY10" s="50"/>
    </row>
    <row r="11" spans="1:51">
      <c r="A11" s="258"/>
      <c r="B11" s="183" t="s">
        <v>14</v>
      </c>
      <c r="C11" s="183"/>
      <c r="D11" s="4"/>
      <c r="E11" s="35" t="s">
        <v>38</v>
      </c>
      <c r="F11" s="35" t="s">
        <v>39</v>
      </c>
      <c r="G11" s="35" t="s">
        <v>40</v>
      </c>
      <c r="H11" s="10" t="s">
        <v>41</v>
      </c>
      <c r="I11" s="10" t="s">
        <v>42</v>
      </c>
      <c r="J11" s="4"/>
      <c r="M11" s="4"/>
      <c r="N11" s="94"/>
      <c r="O11" s="156" t="s">
        <v>112</v>
      </c>
      <c r="P11" s="157"/>
      <c r="Q11" s="4"/>
      <c r="R11" s="33"/>
      <c r="S11" s="25"/>
      <c r="T11" s="25"/>
      <c r="U11" s="25"/>
      <c r="V11" s="30"/>
      <c r="W11" s="29"/>
      <c r="X11" s="29"/>
      <c r="Y11" s="176"/>
      <c r="Z11" s="16" t="s">
        <v>98</v>
      </c>
      <c r="AA11" s="16" t="s">
        <v>44</v>
      </c>
      <c r="AB11" s="16">
        <v>1</v>
      </c>
      <c r="AC11" s="16">
        <f>AB11*AB9</f>
        <v>0.5</v>
      </c>
      <c r="AD11" s="4"/>
      <c r="AE11" s="29"/>
      <c r="AF11" s="25"/>
      <c r="AG11" s="25"/>
      <c r="AH11" s="25"/>
      <c r="AI11" s="25"/>
      <c r="AJ11" s="25"/>
      <c r="AK11" s="4"/>
      <c r="AL11" s="29"/>
      <c r="AM11" s="29"/>
      <c r="AN11" s="176"/>
      <c r="AO11" s="15" t="s">
        <v>31</v>
      </c>
      <c r="AP11" s="15">
        <v>3</v>
      </c>
      <c r="AQ11" s="15">
        <f>1/(1+AP11)</f>
        <v>0.25</v>
      </c>
      <c r="AR11" s="15"/>
      <c r="AS11" s="4"/>
      <c r="AT11" s="29"/>
      <c r="AU11" s="29"/>
      <c r="AV11" s="46"/>
      <c r="AW11" s="42" t="s">
        <v>21</v>
      </c>
      <c r="AX11" s="42">
        <f>X8+AM8+AU8</f>
        <v>0.23333333333333328</v>
      </c>
      <c r="AY11" s="50"/>
    </row>
    <row r="12" spans="1:51" ht="30">
      <c r="A12" s="258"/>
      <c r="B12" s="108" t="s">
        <v>7</v>
      </c>
      <c r="C12" s="76">
        <f>SUM(L4*C7,L5*D7,L6*E7)</f>
        <v>3</v>
      </c>
      <c r="D12" s="4"/>
      <c r="E12" s="35">
        <v>1</v>
      </c>
      <c r="F12" s="35">
        <v>3</v>
      </c>
      <c r="G12" s="35">
        <v>5</v>
      </c>
      <c r="H12" s="35">
        <v>7</v>
      </c>
      <c r="I12" s="35">
        <v>9</v>
      </c>
      <c r="J12" s="4"/>
      <c r="M12" s="4"/>
      <c r="N12" s="94"/>
      <c r="O12" s="57" t="s">
        <v>99</v>
      </c>
      <c r="P12" s="56" t="s">
        <v>102</v>
      </c>
      <c r="Q12" s="4"/>
      <c r="R12" s="33"/>
      <c r="S12" s="25"/>
      <c r="T12" s="25"/>
      <c r="U12" s="25"/>
      <c r="V12" s="30"/>
      <c r="W12" s="29"/>
      <c r="X12" s="29"/>
      <c r="Y12" s="176"/>
      <c r="Z12" s="30"/>
      <c r="AA12" s="30"/>
      <c r="AB12" s="30"/>
      <c r="AC12" s="30"/>
      <c r="AD12" s="4"/>
      <c r="AE12" s="29"/>
      <c r="AF12" s="25"/>
      <c r="AG12" s="25"/>
      <c r="AH12" s="25"/>
      <c r="AI12" s="25"/>
      <c r="AJ12" s="25"/>
      <c r="AK12" s="4"/>
      <c r="AL12" s="156" t="s">
        <v>115</v>
      </c>
      <c r="AM12" s="157"/>
      <c r="AN12" s="176"/>
      <c r="AO12" s="16" t="s">
        <v>61</v>
      </c>
      <c r="AP12" s="16" t="s">
        <v>44</v>
      </c>
      <c r="AQ12" s="16">
        <v>1</v>
      </c>
      <c r="AR12" s="16">
        <f>AQ12*AQ11</f>
        <v>0.25</v>
      </c>
      <c r="AS12" s="4"/>
      <c r="AT12" s="29"/>
      <c r="AU12" s="29"/>
      <c r="AV12" s="46"/>
      <c r="AW12" s="41" t="s">
        <v>22</v>
      </c>
      <c r="AX12" s="41">
        <v>0</v>
      </c>
      <c r="AY12" s="50"/>
    </row>
    <row r="13" spans="1:51" ht="30">
      <c r="A13" s="258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26"/>
      <c r="N13" s="94"/>
      <c r="O13" s="57" t="s">
        <v>100</v>
      </c>
      <c r="P13" s="56" t="s">
        <v>103</v>
      </c>
      <c r="Q13" s="4"/>
      <c r="R13" s="4"/>
      <c r="S13" s="18"/>
      <c r="T13" s="18"/>
      <c r="U13" s="18"/>
      <c r="V13" s="19"/>
      <c r="W13" s="4"/>
      <c r="X13" s="4"/>
      <c r="Y13" s="176"/>
      <c r="Z13" s="30"/>
      <c r="AA13" s="30"/>
      <c r="AB13" s="30"/>
      <c r="AC13" s="30"/>
      <c r="AD13" s="4"/>
      <c r="AE13" s="29"/>
      <c r="AF13" s="25"/>
      <c r="AG13" s="25"/>
      <c r="AH13" s="25"/>
      <c r="AI13" s="25"/>
      <c r="AJ13" s="25"/>
      <c r="AK13" s="4"/>
      <c r="AL13" s="58" t="s">
        <v>34</v>
      </c>
      <c r="AM13" s="56" t="s">
        <v>87</v>
      </c>
      <c r="AN13" s="176"/>
      <c r="AO13" s="16" t="s">
        <v>62</v>
      </c>
      <c r="AP13" s="16" t="s">
        <v>44</v>
      </c>
      <c r="AQ13" s="16">
        <v>1</v>
      </c>
      <c r="AR13" s="16">
        <f>AQ13*AQ11</f>
        <v>0.25</v>
      </c>
      <c r="AS13" s="4"/>
      <c r="AT13" s="29"/>
      <c r="AU13" s="29"/>
      <c r="AV13" s="46"/>
      <c r="AW13" s="42" t="s">
        <v>23</v>
      </c>
      <c r="AX13" s="42">
        <f>X9+AM9+AU9</f>
        <v>-8.3333333333333148E-2</v>
      </c>
      <c r="AY13" s="50"/>
    </row>
    <row r="14" spans="1:51" ht="30">
      <c r="A14" s="258"/>
      <c r="B14" s="185" t="s">
        <v>11</v>
      </c>
      <c r="C14" s="186"/>
      <c r="D14" s="6" t="s">
        <v>12</v>
      </c>
      <c r="E14" s="6">
        <v>1</v>
      </c>
      <c r="F14" s="6">
        <v>2</v>
      </c>
      <c r="G14" s="6">
        <v>3</v>
      </c>
      <c r="H14" s="6">
        <v>4</v>
      </c>
      <c r="I14" s="6">
        <v>5</v>
      </c>
      <c r="J14" s="6">
        <v>6</v>
      </c>
      <c r="K14" s="6">
        <v>7</v>
      </c>
      <c r="L14" s="6">
        <v>9</v>
      </c>
      <c r="M14" s="6">
        <v>10</v>
      </c>
      <c r="N14" s="94"/>
      <c r="O14" s="57" t="s">
        <v>101</v>
      </c>
      <c r="P14" s="56" t="s">
        <v>104</v>
      </c>
      <c r="Q14" s="4"/>
      <c r="R14" s="4"/>
      <c r="S14" s="18"/>
      <c r="T14" s="18"/>
      <c r="U14" s="18"/>
      <c r="V14" s="4"/>
      <c r="W14" s="4"/>
      <c r="X14" s="4"/>
      <c r="Y14" s="176"/>
      <c r="AB14" s="30"/>
      <c r="AC14" s="30"/>
      <c r="AD14" s="4"/>
      <c r="AE14" s="29"/>
      <c r="AF14" s="25"/>
      <c r="AG14" s="25"/>
      <c r="AH14" s="25"/>
      <c r="AI14" s="25"/>
      <c r="AJ14" s="25"/>
      <c r="AK14" s="4"/>
      <c r="AL14" s="109" t="s">
        <v>35</v>
      </c>
      <c r="AM14" s="84" t="s">
        <v>88</v>
      </c>
      <c r="AN14" s="176"/>
      <c r="AO14" s="19"/>
      <c r="AP14" s="19"/>
      <c r="AQ14" s="19"/>
      <c r="AR14" s="19"/>
      <c r="AS14" s="4"/>
      <c r="AT14" s="29"/>
      <c r="AU14" s="29"/>
      <c r="AV14" s="46"/>
      <c r="AW14" s="42" t="s">
        <v>24</v>
      </c>
      <c r="AX14" s="42">
        <f>X10+AM10+AU10</f>
        <v>0.98333333333333328</v>
      </c>
      <c r="AY14" s="50"/>
    </row>
    <row r="15" spans="1:51">
      <c r="A15" s="258"/>
      <c r="B15" s="187"/>
      <c r="C15" s="188"/>
      <c r="D15" s="6" t="s">
        <v>13</v>
      </c>
      <c r="E15" s="35">
        <v>0</v>
      </c>
      <c r="F15" s="35">
        <v>0</v>
      </c>
      <c r="G15" s="35">
        <v>0.57999999999999996</v>
      </c>
      <c r="H15" s="35">
        <v>0.9</v>
      </c>
      <c r="I15" s="35">
        <v>1.1200000000000001</v>
      </c>
      <c r="J15" s="35">
        <v>1.24</v>
      </c>
      <c r="K15" s="35">
        <v>1.32</v>
      </c>
      <c r="L15" s="35">
        <v>1.46</v>
      </c>
      <c r="M15" s="35">
        <v>1.49</v>
      </c>
      <c r="N15" s="94"/>
      <c r="Q15" s="4"/>
      <c r="R15" s="4"/>
      <c r="S15" s="18"/>
      <c r="T15" s="18"/>
      <c r="U15" s="18"/>
      <c r="V15" s="4"/>
      <c r="W15" s="4"/>
      <c r="X15" s="4"/>
      <c r="Y15" s="176"/>
      <c r="AB15" s="30"/>
      <c r="AC15" s="30"/>
      <c r="AD15" s="4"/>
      <c r="AE15" s="29"/>
      <c r="AF15" s="25"/>
      <c r="AG15" s="25"/>
      <c r="AH15" s="25"/>
      <c r="AI15" s="25"/>
      <c r="AJ15" s="25"/>
      <c r="AK15" s="4"/>
      <c r="AL15" s="109" t="s">
        <v>36</v>
      </c>
      <c r="AM15" s="84" t="s">
        <v>89</v>
      </c>
      <c r="AN15" s="176"/>
      <c r="AO15" s="30"/>
      <c r="AP15" s="30"/>
      <c r="AQ15" s="30"/>
      <c r="AR15" s="30"/>
      <c r="AS15" s="4"/>
      <c r="AT15" s="29"/>
      <c r="AU15" s="29"/>
      <c r="AV15" s="46"/>
      <c r="AW15" s="41" t="s">
        <v>25</v>
      </c>
      <c r="AX15" s="41">
        <v>0</v>
      </c>
      <c r="AY15" s="50"/>
    </row>
    <row r="16" spans="1:51">
      <c r="A16" s="258"/>
      <c r="B16" s="189" t="s">
        <v>9</v>
      </c>
      <c r="C16" s="190"/>
      <c r="D16" s="7">
        <v>0.57999999999999996</v>
      </c>
      <c r="E16" s="191"/>
      <c r="F16" s="192"/>
      <c r="G16" s="192"/>
      <c r="H16" s="192"/>
      <c r="I16" s="192"/>
      <c r="J16" s="192"/>
      <c r="K16" s="48"/>
      <c r="L16" s="48"/>
      <c r="M16" s="48"/>
      <c r="N16" s="94"/>
      <c r="Q16" s="4"/>
      <c r="R16" s="4"/>
      <c r="S16" s="18"/>
      <c r="T16" s="18"/>
      <c r="U16" s="18"/>
      <c r="V16" s="4"/>
      <c r="W16" s="4"/>
      <c r="X16" s="4"/>
      <c r="Y16" s="17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109" t="s">
        <v>37</v>
      </c>
      <c r="AM16" s="84" t="s">
        <v>90</v>
      </c>
      <c r="AN16" s="176"/>
      <c r="AO16" s="156" t="s">
        <v>113</v>
      </c>
      <c r="AP16" s="157"/>
      <c r="AQ16" s="4"/>
      <c r="AR16" s="4"/>
      <c r="AS16" s="4"/>
      <c r="AT16" s="4"/>
      <c r="AU16" s="4"/>
      <c r="AV16" s="46"/>
      <c r="AW16" s="4"/>
      <c r="AX16" s="4"/>
      <c r="AY16" s="50"/>
    </row>
    <row r="17" spans="1:51" ht="30">
      <c r="A17" s="258"/>
      <c r="B17" s="52"/>
      <c r="C17" s="52"/>
      <c r="D17" s="52"/>
      <c r="E17" s="52"/>
      <c r="H17" s="52"/>
      <c r="I17" s="52"/>
      <c r="J17" s="52"/>
      <c r="K17" s="52"/>
      <c r="L17" s="52"/>
      <c r="M17" s="47"/>
      <c r="N17" s="94"/>
      <c r="Q17" s="4"/>
      <c r="R17" s="4"/>
      <c r="S17" s="18"/>
      <c r="T17" s="18"/>
      <c r="U17" s="18"/>
      <c r="V17" s="4"/>
      <c r="W17" s="4"/>
      <c r="X17" s="4"/>
      <c r="Y17" s="176"/>
      <c r="Z17" s="4"/>
      <c r="AC17" s="4"/>
      <c r="AD17" s="4"/>
      <c r="AE17" s="4"/>
      <c r="AF17" s="4"/>
      <c r="AG17" s="4"/>
      <c r="AH17" s="4"/>
      <c r="AI17" s="4"/>
      <c r="AJ17" s="4"/>
      <c r="AK17" s="4"/>
      <c r="AL17" s="58" t="s">
        <v>96</v>
      </c>
      <c r="AM17" s="56" t="s">
        <v>91</v>
      </c>
      <c r="AN17" s="176"/>
      <c r="AO17" s="44" t="s">
        <v>29</v>
      </c>
      <c r="AP17" s="44" t="s">
        <v>76</v>
      </c>
      <c r="AQ17" s="4"/>
      <c r="AR17" s="4"/>
      <c r="AS17" s="4"/>
      <c r="AT17" s="4"/>
      <c r="AU17" s="4"/>
      <c r="AV17" s="46"/>
      <c r="AW17" s="4"/>
      <c r="AX17" s="4"/>
      <c r="AY17" s="50"/>
    </row>
    <row r="18" spans="1:51" ht="30">
      <c r="A18" s="258"/>
      <c r="B18" s="161" t="s">
        <v>15</v>
      </c>
      <c r="C18" s="161"/>
      <c r="D18" s="161"/>
      <c r="E18" s="4"/>
      <c r="H18" s="4"/>
      <c r="I18" s="4"/>
      <c r="J18" s="4"/>
      <c r="K18" s="4"/>
      <c r="L18" s="4"/>
      <c r="M18" s="4"/>
      <c r="N18" s="94"/>
      <c r="Q18" s="4"/>
      <c r="R18" s="4"/>
      <c r="S18" s="18"/>
      <c r="T18" s="18"/>
      <c r="U18" s="18"/>
      <c r="V18" s="4"/>
      <c r="W18" s="4"/>
      <c r="X18" s="4"/>
      <c r="Y18" s="176"/>
      <c r="Z18" s="227" t="s">
        <v>182</v>
      </c>
      <c r="AA18" s="228"/>
      <c r="AC18" s="4"/>
      <c r="AD18" s="4"/>
      <c r="AE18" s="4"/>
      <c r="AF18" s="4"/>
      <c r="AG18" s="4"/>
      <c r="AH18" s="4"/>
      <c r="AI18" s="4"/>
      <c r="AJ18" s="4"/>
      <c r="AK18" s="4"/>
      <c r="AL18" s="109" t="s">
        <v>97</v>
      </c>
      <c r="AM18" s="84" t="s">
        <v>92</v>
      </c>
      <c r="AN18" s="176"/>
      <c r="AO18" s="44" t="s">
        <v>30</v>
      </c>
      <c r="AP18" s="44" t="s">
        <v>79</v>
      </c>
      <c r="AQ18" s="4"/>
      <c r="AR18" s="4"/>
      <c r="AS18" s="4"/>
      <c r="AT18" s="4"/>
      <c r="AU18" s="4"/>
      <c r="AV18" s="46"/>
      <c r="AW18" s="4"/>
      <c r="AX18" s="4"/>
      <c r="AY18" s="50"/>
    </row>
    <row r="19" spans="1:51" ht="30">
      <c r="A19" s="258"/>
      <c r="B19" s="5" t="s">
        <v>10</v>
      </c>
      <c r="C19" s="8">
        <f>(C12-3)/3</f>
        <v>0</v>
      </c>
      <c r="D19" s="77">
        <f>C19*100</f>
        <v>0</v>
      </c>
      <c r="E19" s="4"/>
      <c r="H19" s="4"/>
      <c r="I19" s="4"/>
      <c r="J19" s="4"/>
      <c r="K19" s="4"/>
      <c r="L19" s="4"/>
      <c r="M19" s="4"/>
      <c r="N19" s="94"/>
      <c r="Q19" s="4"/>
      <c r="R19" s="4"/>
      <c r="S19" s="18"/>
      <c r="T19" s="18"/>
      <c r="U19" s="18"/>
      <c r="V19" s="4"/>
      <c r="W19" s="4"/>
      <c r="X19" s="4"/>
      <c r="Y19" s="176"/>
      <c r="Z19" s="225" t="s">
        <v>224</v>
      </c>
      <c r="AA19" s="226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109" t="s">
        <v>98</v>
      </c>
      <c r="AM19" s="84" t="s">
        <v>93</v>
      </c>
      <c r="AN19" s="176"/>
      <c r="AO19" s="44" t="s">
        <v>31</v>
      </c>
      <c r="AP19" s="44" t="s">
        <v>82</v>
      </c>
      <c r="AQ19" s="4"/>
      <c r="AR19" s="4"/>
      <c r="AS19" s="4"/>
      <c r="AT19" s="4"/>
      <c r="AU19" s="4"/>
      <c r="AV19" s="46"/>
      <c r="AW19" s="4"/>
      <c r="AX19" s="4"/>
      <c r="AY19" s="50"/>
    </row>
    <row r="20" spans="1:51">
      <c r="A20" s="259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06"/>
      <c r="N20" s="49"/>
      <c r="O20" s="106"/>
      <c r="P20" s="106"/>
      <c r="Q20" s="106"/>
      <c r="R20" s="106"/>
      <c r="S20" s="79"/>
      <c r="T20" s="79"/>
      <c r="U20" s="79"/>
      <c r="V20" s="106"/>
      <c r="W20" s="106"/>
      <c r="X20" s="106"/>
      <c r="Y20" s="177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51"/>
    </row>
    <row r="22" spans="1:51" ht="20">
      <c r="A22" s="257"/>
      <c r="B22" s="168" t="s">
        <v>140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9"/>
    </row>
    <row r="23" spans="1:51" ht="20">
      <c r="A23" s="258"/>
      <c r="B23" s="35" t="s">
        <v>0</v>
      </c>
      <c r="C23" s="35" t="s">
        <v>1</v>
      </c>
      <c r="D23" s="35" t="s">
        <v>2</v>
      </c>
      <c r="E23" s="35" t="s">
        <v>3</v>
      </c>
      <c r="F23" s="170" t="s">
        <v>8</v>
      </c>
      <c r="G23" s="35" t="s">
        <v>0</v>
      </c>
      <c r="H23" s="35" t="s">
        <v>1</v>
      </c>
      <c r="I23" s="35" t="s">
        <v>2</v>
      </c>
      <c r="J23" s="35" t="s">
        <v>3</v>
      </c>
      <c r="K23" s="35" t="s">
        <v>4</v>
      </c>
      <c r="L23" s="10" t="s">
        <v>5</v>
      </c>
      <c r="M23" s="23"/>
      <c r="N23" s="94"/>
      <c r="O23" s="156" t="s">
        <v>114</v>
      </c>
      <c r="P23" s="157"/>
      <c r="Q23" s="3"/>
      <c r="R23" s="171" t="s">
        <v>46</v>
      </c>
      <c r="S23" s="172"/>
      <c r="T23" s="172"/>
      <c r="U23" s="173"/>
      <c r="V23" s="3"/>
      <c r="W23" s="174" t="s">
        <v>52</v>
      </c>
      <c r="X23" s="175"/>
      <c r="Y23" s="176"/>
      <c r="Z23" s="178" t="s">
        <v>48</v>
      </c>
      <c r="AA23" s="179"/>
      <c r="AB23" s="179"/>
      <c r="AC23" s="180"/>
      <c r="AD23" s="3"/>
      <c r="AE23" s="178" t="s">
        <v>54</v>
      </c>
      <c r="AF23" s="179"/>
      <c r="AG23" s="179"/>
      <c r="AH23" s="179"/>
      <c r="AI23" s="179"/>
      <c r="AJ23" s="180"/>
      <c r="AK23" s="3"/>
      <c r="AL23" s="174" t="s">
        <v>55</v>
      </c>
      <c r="AM23" s="175"/>
      <c r="AN23" s="176"/>
      <c r="AO23" s="178" t="s">
        <v>49</v>
      </c>
      <c r="AP23" s="179"/>
      <c r="AQ23" s="179"/>
      <c r="AR23" s="180"/>
      <c r="AS23" s="4"/>
      <c r="AT23" s="174" t="s">
        <v>51</v>
      </c>
      <c r="AU23" s="175"/>
      <c r="AV23" s="36"/>
      <c r="AW23" s="174" t="s">
        <v>27</v>
      </c>
      <c r="AX23" s="175"/>
      <c r="AY23" s="50"/>
    </row>
    <row r="24" spans="1:51" ht="30">
      <c r="A24" s="258"/>
      <c r="B24" s="35" t="s">
        <v>1</v>
      </c>
      <c r="C24" s="2">
        <v>1</v>
      </c>
      <c r="D24" s="37">
        <v>3</v>
      </c>
      <c r="E24" s="37">
        <v>3</v>
      </c>
      <c r="F24" s="170"/>
      <c r="G24" s="35" t="s">
        <v>1</v>
      </c>
      <c r="H24" s="38">
        <f>C24/C27</f>
        <v>0.60000000000000009</v>
      </c>
      <c r="I24" s="37">
        <f>D24/D27</f>
        <v>0.6</v>
      </c>
      <c r="J24" s="37">
        <f>E24/E27</f>
        <v>0.6</v>
      </c>
      <c r="K24" s="37">
        <f>SUM(H24:J24)</f>
        <v>1.8000000000000003</v>
      </c>
      <c r="L24" s="2">
        <f>K24/C29</f>
        <v>0.60000000000000009</v>
      </c>
      <c r="M24" s="24"/>
      <c r="N24" s="94"/>
      <c r="O24" s="58" t="s">
        <v>17</v>
      </c>
      <c r="P24" s="56" t="s">
        <v>78</v>
      </c>
      <c r="Q24" s="18"/>
      <c r="R24" s="17" t="s">
        <v>26</v>
      </c>
      <c r="S24" s="35" t="s">
        <v>1</v>
      </c>
      <c r="T24" s="35" t="s">
        <v>2</v>
      </c>
      <c r="U24" s="35" t="s">
        <v>3</v>
      </c>
      <c r="V24" s="13"/>
      <c r="W24" s="32" t="s">
        <v>26</v>
      </c>
      <c r="X24" s="107" t="s">
        <v>53</v>
      </c>
      <c r="Y24" s="176"/>
      <c r="Z24" s="35" t="s">
        <v>32</v>
      </c>
      <c r="AA24" s="108" t="s">
        <v>47</v>
      </c>
      <c r="AB24" s="178" t="s">
        <v>43</v>
      </c>
      <c r="AC24" s="180"/>
      <c r="AD24" s="4"/>
      <c r="AE24" s="10" t="s">
        <v>26</v>
      </c>
      <c r="AF24" s="35" t="s">
        <v>35</v>
      </c>
      <c r="AG24" s="35" t="s">
        <v>36</v>
      </c>
      <c r="AH24" s="35" t="s">
        <v>37</v>
      </c>
      <c r="AI24" s="35" t="s">
        <v>97</v>
      </c>
      <c r="AJ24" s="35" t="s">
        <v>98</v>
      </c>
      <c r="AK24" s="4"/>
      <c r="AL24" s="10" t="s">
        <v>26</v>
      </c>
      <c r="AM24" s="107" t="s">
        <v>53</v>
      </c>
      <c r="AN24" s="176"/>
      <c r="AO24" s="10" t="s">
        <v>28</v>
      </c>
      <c r="AP24" s="10" t="s">
        <v>47</v>
      </c>
      <c r="AQ24" s="181" t="s">
        <v>43</v>
      </c>
      <c r="AR24" s="182"/>
      <c r="AS24" s="4"/>
      <c r="AT24" s="35" t="s">
        <v>26</v>
      </c>
      <c r="AU24" s="107" t="s">
        <v>53</v>
      </c>
      <c r="AV24" s="36"/>
      <c r="AW24" s="108" t="s">
        <v>26</v>
      </c>
      <c r="AX24" s="108" t="s">
        <v>50</v>
      </c>
      <c r="AY24" s="50"/>
    </row>
    <row r="25" spans="1:51">
      <c r="A25" s="258"/>
      <c r="B25" s="35" t="s">
        <v>2</v>
      </c>
      <c r="C25" s="37">
        <f>1/D24</f>
        <v>0.33333333333333331</v>
      </c>
      <c r="D25" s="2">
        <v>1</v>
      </c>
      <c r="E25" s="37">
        <v>1</v>
      </c>
      <c r="F25" s="170"/>
      <c r="G25" s="35" t="s">
        <v>2</v>
      </c>
      <c r="H25" s="37">
        <f>C25/C27</f>
        <v>0.2</v>
      </c>
      <c r="I25" s="38">
        <f>D25/D27</f>
        <v>0.2</v>
      </c>
      <c r="J25" s="37">
        <f>E25/E27</f>
        <v>0.2</v>
      </c>
      <c r="K25" s="37">
        <f>SUM(H25:J25)</f>
        <v>0.60000000000000009</v>
      </c>
      <c r="L25" s="2">
        <f>K25/C29</f>
        <v>0.20000000000000004</v>
      </c>
      <c r="M25" s="24"/>
      <c r="N25" s="94"/>
      <c r="O25" s="58" t="s">
        <v>18</v>
      </c>
      <c r="P25" s="56" t="s">
        <v>77</v>
      </c>
      <c r="Q25" s="18"/>
      <c r="R25" s="11" t="s">
        <v>17</v>
      </c>
      <c r="S25" s="9">
        <v>1</v>
      </c>
      <c r="T25" s="9">
        <v>-0.5</v>
      </c>
      <c r="U25" s="9">
        <v>0</v>
      </c>
      <c r="V25" s="3"/>
      <c r="W25" s="11" t="s">
        <v>17</v>
      </c>
      <c r="X25" s="1">
        <f>(S25*L24)+(T25*L25)+(U25*L26)</f>
        <v>0.50000000000000011</v>
      </c>
      <c r="Y25" s="176"/>
      <c r="Z25" s="15" t="s">
        <v>34</v>
      </c>
      <c r="AA25" s="15">
        <v>2</v>
      </c>
      <c r="AB25" s="15">
        <f>1/(1+AA25)</f>
        <v>0.33333333333333331</v>
      </c>
      <c r="AC25" s="15"/>
      <c r="AD25" s="4"/>
      <c r="AE25" s="11" t="s">
        <v>17</v>
      </c>
      <c r="AF25" s="28">
        <v>0</v>
      </c>
      <c r="AG25" s="28">
        <v>0</v>
      </c>
      <c r="AH25" s="28">
        <v>0</v>
      </c>
      <c r="AI25" s="28">
        <v>-1</v>
      </c>
      <c r="AJ25" s="28">
        <v>0</v>
      </c>
      <c r="AK25" s="4"/>
      <c r="AL25" s="11" t="s">
        <v>17</v>
      </c>
      <c r="AM25" s="1">
        <f>(AF25*AC26)+(AG25*AC27)+(AC28*AH25)+(AI25*AC30)+(AC31*AJ25)</f>
        <v>-0.5</v>
      </c>
      <c r="AN25" s="176"/>
      <c r="AO25" s="15" t="s">
        <v>29</v>
      </c>
      <c r="AP25" s="15">
        <v>1</v>
      </c>
      <c r="AQ25" s="15">
        <f>1/(1+AP25)</f>
        <v>0.5</v>
      </c>
      <c r="AR25" s="15"/>
      <c r="AS25" s="4"/>
      <c r="AT25" s="11" t="s">
        <v>17</v>
      </c>
      <c r="AU25" s="1">
        <f>AR26</f>
        <v>0.5</v>
      </c>
      <c r="AV25" s="36"/>
      <c r="AW25" s="40" t="s">
        <v>63</v>
      </c>
      <c r="AX25" s="40">
        <v>0</v>
      </c>
      <c r="AY25" s="50"/>
    </row>
    <row r="26" spans="1:51" ht="30">
      <c r="A26" s="258"/>
      <c r="B26" s="35" t="s">
        <v>3</v>
      </c>
      <c r="C26" s="37">
        <f>1/E24</f>
        <v>0.33333333333333331</v>
      </c>
      <c r="D26" s="37">
        <f>1/E25</f>
        <v>1</v>
      </c>
      <c r="E26" s="2">
        <v>1</v>
      </c>
      <c r="F26" s="170"/>
      <c r="G26" s="35" t="s">
        <v>3</v>
      </c>
      <c r="H26" s="37">
        <f>C26/C27</f>
        <v>0.2</v>
      </c>
      <c r="I26" s="37">
        <f>D26/D27</f>
        <v>0.2</v>
      </c>
      <c r="J26" s="38">
        <f>E26/E27</f>
        <v>0.2</v>
      </c>
      <c r="K26" s="37">
        <f>SUM(H26:J26)</f>
        <v>0.60000000000000009</v>
      </c>
      <c r="L26" s="2">
        <f>K26/C29</f>
        <v>0.20000000000000004</v>
      </c>
      <c r="M26" s="24"/>
      <c r="N26" s="94"/>
      <c r="O26" s="58" t="s">
        <v>20</v>
      </c>
      <c r="P26" s="56" t="s">
        <v>80</v>
      </c>
      <c r="Q26" s="18"/>
      <c r="R26" s="11" t="s">
        <v>18</v>
      </c>
      <c r="S26" s="9">
        <v>-0.5</v>
      </c>
      <c r="T26" s="9">
        <v>1</v>
      </c>
      <c r="U26" s="9">
        <v>0</v>
      </c>
      <c r="V26" s="19"/>
      <c r="W26" s="11" t="s">
        <v>18</v>
      </c>
      <c r="X26" s="1">
        <f>(S26*L24)+(T26*L25)+(U26*L26)</f>
        <v>-0.1</v>
      </c>
      <c r="Y26" s="176"/>
      <c r="Z26" s="16" t="s">
        <v>35</v>
      </c>
      <c r="AA26" s="16" t="s">
        <v>44</v>
      </c>
      <c r="AB26" s="16">
        <v>1</v>
      </c>
      <c r="AC26" s="16">
        <f>AB26*AB25</f>
        <v>0.33333333333333331</v>
      </c>
      <c r="AD26" s="4"/>
      <c r="AE26" s="11" t="s">
        <v>18</v>
      </c>
      <c r="AF26" s="28">
        <v>0</v>
      </c>
      <c r="AG26" s="28">
        <v>0</v>
      </c>
      <c r="AH26" s="28">
        <v>0</v>
      </c>
      <c r="AI26" s="28">
        <v>1</v>
      </c>
      <c r="AJ26" s="28">
        <v>0</v>
      </c>
      <c r="AK26" s="4"/>
      <c r="AL26" s="11" t="s">
        <v>18</v>
      </c>
      <c r="AM26" s="1">
        <f>(AF26*AC26)+(AG26*AC27)+(AC28*AH26)+(AI26*AC30)+(AC31*AJ26)</f>
        <v>0.5</v>
      </c>
      <c r="AN26" s="176"/>
      <c r="AO26" s="16" t="s">
        <v>45</v>
      </c>
      <c r="AP26" s="16" t="s">
        <v>44</v>
      </c>
      <c r="AQ26" s="16">
        <v>1</v>
      </c>
      <c r="AR26" s="16">
        <f>AQ26*AQ25</f>
        <v>0.5</v>
      </c>
      <c r="AS26" s="4"/>
      <c r="AT26" s="11" t="s">
        <v>18</v>
      </c>
      <c r="AU26" s="1">
        <f>AR27</f>
        <v>0.5</v>
      </c>
      <c r="AV26" s="36"/>
      <c r="AW26" s="40" t="s">
        <v>16</v>
      </c>
      <c r="AX26" s="41">
        <v>0</v>
      </c>
      <c r="AY26" s="50"/>
    </row>
    <row r="27" spans="1:51">
      <c r="A27" s="258"/>
      <c r="B27" s="107" t="s">
        <v>4</v>
      </c>
      <c r="C27" s="39">
        <f>SUM(C24:C26)</f>
        <v>1.6666666666666665</v>
      </c>
      <c r="D27" s="39">
        <f>SUM(D24:D26)</f>
        <v>5</v>
      </c>
      <c r="E27" s="39">
        <f>SUM(E24:E26)</f>
        <v>5</v>
      </c>
      <c r="F27" s="170"/>
      <c r="G27" s="107" t="s">
        <v>4</v>
      </c>
      <c r="H27" s="39">
        <f>SUM(H24:H26)</f>
        <v>1</v>
      </c>
      <c r="I27" s="39">
        <f>SUM(I24:I26)</f>
        <v>1</v>
      </c>
      <c r="J27" s="39">
        <f>SUM(J24:J26)</f>
        <v>1</v>
      </c>
      <c r="K27" s="39">
        <f>SUM(K24:K26)</f>
        <v>3.0000000000000004</v>
      </c>
      <c r="L27" s="39">
        <f>SUM(L24:L26)</f>
        <v>1.0000000000000002</v>
      </c>
      <c r="M27" s="25"/>
      <c r="N27" s="94"/>
      <c r="O27" s="58" t="s">
        <v>21</v>
      </c>
      <c r="P27" s="56" t="s">
        <v>81</v>
      </c>
      <c r="Q27" s="18"/>
      <c r="R27" s="11" t="s">
        <v>20</v>
      </c>
      <c r="S27" s="9">
        <v>0</v>
      </c>
      <c r="T27" s="9">
        <v>0.5</v>
      </c>
      <c r="U27" s="9">
        <v>0</v>
      </c>
      <c r="V27" s="19"/>
      <c r="W27" s="11" t="s">
        <v>20</v>
      </c>
      <c r="X27" s="1">
        <f>(S27*L24)+(T27*L25)+(U27*L26)</f>
        <v>0.10000000000000002</v>
      </c>
      <c r="Y27" s="176"/>
      <c r="Z27" s="16" t="s">
        <v>36</v>
      </c>
      <c r="AA27" s="16" t="s">
        <v>44</v>
      </c>
      <c r="AB27" s="16">
        <v>1</v>
      </c>
      <c r="AC27" s="16">
        <f>AB27*AB25</f>
        <v>0.33333333333333331</v>
      </c>
      <c r="AD27" s="4"/>
      <c r="AE27" s="11" t="s">
        <v>20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4"/>
      <c r="AL27" s="11" t="s">
        <v>20</v>
      </c>
      <c r="AM27" s="1">
        <f>(AF27*AC26)+(AG27*AC27)+(AH27*AC28)+(AI27*AC30)+(AJ27*AC31)</f>
        <v>0</v>
      </c>
      <c r="AN27" s="176"/>
      <c r="AO27" s="16" t="s">
        <v>58</v>
      </c>
      <c r="AP27" s="16" t="s">
        <v>44</v>
      </c>
      <c r="AQ27" s="16">
        <v>1</v>
      </c>
      <c r="AR27" s="16">
        <f>AQ27*AQ25</f>
        <v>0.5</v>
      </c>
      <c r="AS27" s="4"/>
      <c r="AT27" s="11" t="s">
        <v>20</v>
      </c>
      <c r="AU27" s="1">
        <f>AR29</f>
        <v>0.25</v>
      </c>
      <c r="AV27" s="36"/>
      <c r="AW27" s="42" t="s">
        <v>17</v>
      </c>
      <c r="AX27" s="42">
        <f>X25+AM25+AU25</f>
        <v>0.50000000000000011</v>
      </c>
      <c r="AY27" s="50"/>
    </row>
    <row r="28" spans="1:51" ht="45">
      <c r="A28" s="258"/>
      <c r="B28" s="54"/>
      <c r="C28" s="54"/>
      <c r="D28" s="54"/>
      <c r="E28" s="54"/>
      <c r="F28" s="54"/>
      <c r="G28" s="54"/>
      <c r="H28" s="54"/>
      <c r="I28" s="54"/>
      <c r="J28" s="54"/>
      <c r="M28" s="47"/>
      <c r="N28" s="94"/>
      <c r="O28" s="58" t="s">
        <v>23</v>
      </c>
      <c r="P28" s="56" t="s">
        <v>83</v>
      </c>
      <c r="Q28" s="4"/>
      <c r="R28" s="11" t="s">
        <v>21</v>
      </c>
      <c r="S28" s="9">
        <v>0</v>
      </c>
      <c r="T28" s="9">
        <v>-0.5</v>
      </c>
      <c r="U28" s="9">
        <v>0</v>
      </c>
      <c r="V28" s="19"/>
      <c r="W28" s="11" t="s">
        <v>21</v>
      </c>
      <c r="X28" s="1">
        <f>(S28*L24)+(T28*L25)+(U28*L26)</f>
        <v>-0.10000000000000002</v>
      </c>
      <c r="Y28" s="176"/>
      <c r="Z28" s="16" t="s">
        <v>37</v>
      </c>
      <c r="AA28" s="16" t="s">
        <v>44</v>
      </c>
      <c r="AB28" s="16">
        <v>1</v>
      </c>
      <c r="AC28" s="16">
        <f>AB28*AB25</f>
        <v>0.33333333333333331</v>
      </c>
      <c r="AD28" s="4"/>
      <c r="AE28" s="11" t="s">
        <v>21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4"/>
      <c r="AL28" s="11" t="s">
        <v>21</v>
      </c>
      <c r="AM28" s="1">
        <f>(AF28*AC26)+(AG28*AC27)+(AH28*AC28)+(AI28*AC30)+(AJ28*AC31)</f>
        <v>0</v>
      </c>
      <c r="AN28" s="176"/>
      <c r="AO28" s="15" t="s">
        <v>30</v>
      </c>
      <c r="AP28" s="15">
        <v>3</v>
      </c>
      <c r="AQ28" s="15">
        <f>1/(1+AP28)</f>
        <v>0.25</v>
      </c>
      <c r="AR28" s="15"/>
      <c r="AS28" s="4"/>
      <c r="AT28" s="11" t="s">
        <v>21</v>
      </c>
      <c r="AU28" s="1">
        <f>AR30</f>
        <v>0.25</v>
      </c>
      <c r="AV28" s="36"/>
      <c r="AW28" s="42" t="s">
        <v>18</v>
      </c>
      <c r="AX28" s="42">
        <f>X26+AM26++AU26</f>
        <v>0.9</v>
      </c>
      <c r="AY28" s="50"/>
    </row>
    <row r="29" spans="1:51" ht="30">
      <c r="A29" s="258"/>
      <c r="B29" s="108" t="s">
        <v>6</v>
      </c>
      <c r="C29" s="35">
        <v>3</v>
      </c>
      <c r="D29" s="4"/>
      <c r="E29" s="4"/>
      <c r="F29" s="4"/>
      <c r="G29" s="4"/>
      <c r="H29" s="4"/>
      <c r="I29" s="4"/>
      <c r="J29" s="4"/>
      <c r="M29" s="4"/>
      <c r="N29" s="94"/>
      <c r="O29" s="58" t="s">
        <v>24</v>
      </c>
      <c r="P29" s="56" t="s">
        <v>84</v>
      </c>
      <c r="Q29" s="4"/>
      <c r="R29" s="11" t="s">
        <v>23</v>
      </c>
      <c r="S29" s="9">
        <v>1</v>
      </c>
      <c r="T29" s="9">
        <v>0</v>
      </c>
      <c r="U29" s="9">
        <v>-0.5</v>
      </c>
      <c r="V29" s="19"/>
      <c r="W29" s="11" t="s">
        <v>23</v>
      </c>
      <c r="X29" s="1">
        <f>(S29*L24)+(T29*L25)+(U29*L26)</f>
        <v>0.50000000000000011</v>
      </c>
      <c r="Y29" s="176"/>
      <c r="Z29" s="31" t="s">
        <v>96</v>
      </c>
      <c r="AA29" s="31">
        <v>1</v>
      </c>
      <c r="AB29" s="31">
        <f>1/(1+AA29)</f>
        <v>0.5</v>
      </c>
      <c r="AC29" s="31"/>
      <c r="AD29" s="4"/>
      <c r="AE29" s="11" t="s">
        <v>23</v>
      </c>
      <c r="AF29" s="28">
        <v>0</v>
      </c>
      <c r="AG29" s="28">
        <v>-1</v>
      </c>
      <c r="AH29" s="28">
        <v>0</v>
      </c>
      <c r="AI29" s="28">
        <v>-1</v>
      </c>
      <c r="AJ29" s="28">
        <v>0</v>
      </c>
      <c r="AK29" s="4"/>
      <c r="AL29" s="11" t="s">
        <v>23</v>
      </c>
      <c r="AM29" s="1">
        <f>(AC26*AF29)+(AG29*AC27)+(AC28*AH29)+(AI29*AC30)+(AC31*AJ29)</f>
        <v>-0.83333333333333326</v>
      </c>
      <c r="AN29" s="176"/>
      <c r="AO29" s="16" t="s">
        <v>59</v>
      </c>
      <c r="AP29" s="16" t="s">
        <v>44</v>
      </c>
      <c r="AQ29" s="16">
        <v>1</v>
      </c>
      <c r="AR29" s="16">
        <f>AQ29*AQ28</f>
        <v>0.25</v>
      </c>
      <c r="AS29" s="4"/>
      <c r="AT29" s="11" t="s">
        <v>23</v>
      </c>
      <c r="AU29" s="1">
        <f>AR32</f>
        <v>0.33333333333333331</v>
      </c>
      <c r="AV29" s="36"/>
      <c r="AW29" s="41" t="s">
        <v>19</v>
      </c>
      <c r="AX29" s="41">
        <v>0</v>
      </c>
      <c r="AY29" s="50"/>
    </row>
    <row r="30" spans="1:51">
      <c r="A30" s="258"/>
      <c r="B30" s="53"/>
      <c r="C30" s="53"/>
      <c r="D30" s="53"/>
      <c r="E30" s="53"/>
      <c r="F30" s="53"/>
      <c r="G30" s="53"/>
      <c r="H30" s="53"/>
      <c r="I30" s="53"/>
      <c r="J30" s="53"/>
      <c r="M30" s="26"/>
      <c r="N30" s="94"/>
      <c r="O30" s="4"/>
      <c r="P30" s="4"/>
      <c r="Q30" s="4"/>
      <c r="R30" s="11" t="s">
        <v>24</v>
      </c>
      <c r="S30" s="9">
        <v>-0.5</v>
      </c>
      <c r="T30" s="9">
        <v>0</v>
      </c>
      <c r="U30" s="9">
        <v>1</v>
      </c>
      <c r="V30" s="19"/>
      <c r="W30" s="11" t="s">
        <v>24</v>
      </c>
      <c r="X30" s="1">
        <f>(S30*L24)+(T30*67)+(U30*L26)</f>
        <v>-0.1</v>
      </c>
      <c r="Y30" s="176"/>
      <c r="Z30" s="16" t="s">
        <v>97</v>
      </c>
      <c r="AA30" s="16" t="s">
        <v>44</v>
      </c>
      <c r="AB30" s="16">
        <v>1</v>
      </c>
      <c r="AC30" s="16">
        <f>AB30*AB29</f>
        <v>0.5</v>
      </c>
      <c r="AD30" s="4"/>
      <c r="AE30" s="11" t="s">
        <v>24</v>
      </c>
      <c r="AF30" s="28">
        <v>0</v>
      </c>
      <c r="AG30" s="28">
        <v>1</v>
      </c>
      <c r="AH30" s="28">
        <v>0</v>
      </c>
      <c r="AI30" s="28">
        <v>1</v>
      </c>
      <c r="AJ30" s="28">
        <v>0</v>
      </c>
      <c r="AK30" s="4"/>
      <c r="AL30" s="11" t="s">
        <v>24</v>
      </c>
      <c r="AM30" s="1">
        <f>(AC26*AF30)+(AC27*AG30)+(AC28*AH30)+(AI30*AC30)+(AC31*AJ30)</f>
        <v>0.83333333333333326</v>
      </c>
      <c r="AN30" s="176"/>
      <c r="AO30" s="16" t="s">
        <v>60</v>
      </c>
      <c r="AP30" s="16" t="s">
        <v>44</v>
      </c>
      <c r="AQ30" s="16">
        <v>1</v>
      </c>
      <c r="AR30" s="16">
        <f>AQ30*AQ28</f>
        <v>0.25</v>
      </c>
      <c r="AS30" s="4"/>
      <c r="AT30" s="11" t="s">
        <v>24</v>
      </c>
      <c r="AU30" s="1">
        <f>AR33</f>
        <v>0.33333333333333331</v>
      </c>
      <c r="AV30" s="36"/>
      <c r="AW30" s="42" t="s">
        <v>20</v>
      </c>
      <c r="AX30" s="42">
        <f>X27+AM27+AU27</f>
        <v>0.35000000000000003</v>
      </c>
      <c r="AY30" s="50"/>
    </row>
    <row r="31" spans="1:51">
      <c r="A31" s="258"/>
      <c r="B31" s="183" t="s">
        <v>14</v>
      </c>
      <c r="C31" s="183"/>
      <c r="D31" s="4"/>
      <c r="E31" s="35" t="s">
        <v>38</v>
      </c>
      <c r="F31" s="35" t="s">
        <v>39</v>
      </c>
      <c r="G31" s="35" t="s">
        <v>40</v>
      </c>
      <c r="H31" s="10" t="s">
        <v>41</v>
      </c>
      <c r="I31" s="10" t="s">
        <v>42</v>
      </c>
      <c r="J31" s="4"/>
      <c r="M31" s="4"/>
      <c r="N31" s="94"/>
      <c r="O31" s="156" t="s">
        <v>112</v>
      </c>
      <c r="P31" s="157"/>
      <c r="Q31" s="4"/>
      <c r="R31" s="33"/>
      <c r="S31" s="25"/>
      <c r="T31" s="25"/>
      <c r="U31" s="25"/>
      <c r="V31" s="30"/>
      <c r="W31" s="29"/>
      <c r="X31" s="29"/>
      <c r="Y31" s="176"/>
      <c r="Z31" s="16" t="s">
        <v>98</v>
      </c>
      <c r="AA31" s="16" t="s">
        <v>44</v>
      </c>
      <c r="AB31" s="16">
        <v>1</v>
      </c>
      <c r="AC31" s="16">
        <f>AB31*AB29</f>
        <v>0.5</v>
      </c>
      <c r="AD31" s="4"/>
      <c r="AE31" s="29"/>
      <c r="AF31" s="25"/>
      <c r="AG31" s="25"/>
      <c r="AH31" s="25"/>
      <c r="AI31" s="25"/>
      <c r="AJ31" s="25"/>
      <c r="AK31" s="4"/>
      <c r="AL31" s="29"/>
      <c r="AM31" s="29"/>
      <c r="AN31" s="176"/>
      <c r="AO31" s="15" t="s">
        <v>31</v>
      </c>
      <c r="AP31" s="15">
        <v>2</v>
      </c>
      <c r="AQ31" s="15">
        <f>1/(1+AP31)</f>
        <v>0.33333333333333331</v>
      </c>
      <c r="AR31" s="15"/>
      <c r="AS31" s="4"/>
      <c r="AT31" s="29"/>
      <c r="AU31" s="29"/>
      <c r="AV31" s="46"/>
      <c r="AW31" s="42" t="s">
        <v>21</v>
      </c>
      <c r="AX31" s="42">
        <f>X28+AM28+AU28</f>
        <v>0.14999999999999997</v>
      </c>
      <c r="AY31" s="50"/>
    </row>
    <row r="32" spans="1:51" ht="30">
      <c r="A32" s="258"/>
      <c r="B32" s="108" t="s">
        <v>7</v>
      </c>
      <c r="C32" s="76">
        <f>SUM(L24*C27,L25*D27,L26*E27)</f>
        <v>3</v>
      </c>
      <c r="D32" s="4"/>
      <c r="E32" s="35">
        <v>1</v>
      </c>
      <c r="F32" s="35">
        <v>3</v>
      </c>
      <c r="G32" s="35">
        <v>5</v>
      </c>
      <c r="H32" s="35">
        <v>7</v>
      </c>
      <c r="I32" s="35">
        <v>9</v>
      </c>
      <c r="J32" s="4"/>
      <c r="M32" s="4"/>
      <c r="N32" s="94"/>
      <c r="O32" s="57" t="s">
        <v>99</v>
      </c>
      <c r="P32" s="56" t="s">
        <v>102</v>
      </c>
      <c r="Q32" s="4"/>
      <c r="R32" s="33"/>
      <c r="S32" s="25"/>
      <c r="T32" s="25"/>
      <c r="U32" s="25"/>
      <c r="V32" s="30"/>
      <c r="W32" s="29"/>
      <c r="X32" s="29"/>
      <c r="Y32" s="176"/>
      <c r="Z32" s="30"/>
      <c r="AA32" s="30"/>
      <c r="AB32" s="30"/>
      <c r="AC32" s="30"/>
      <c r="AD32" s="4"/>
      <c r="AE32" s="29"/>
      <c r="AF32" s="25"/>
      <c r="AG32" s="25"/>
      <c r="AH32" s="25"/>
      <c r="AI32" s="25"/>
      <c r="AJ32" s="25"/>
      <c r="AK32" s="4"/>
      <c r="AL32" s="156" t="s">
        <v>115</v>
      </c>
      <c r="AM32" s="157"/>
      <c r="AN32" s="176"/>
      <c r="AO32" s="16" t="s">
        <v>61</v>
      </c>
      <c r="AP32" s="16" t="s">
        <v>44</v>
      </c>
      <c r="AQ32" s="16">
        <v>1</v>
      </c>
      <c r="AR32" s="16">
        <f>AQ32*AQ31</f>
        <v>0.33333333333333331</v>
      </c>
      <c r="AS32" s="4"/>
      <c r="AT32" s="29"/>
      <c r="AU32" s="29"/>
      <c r="AV32" s="46"/>
      <c r="AW32" s="41" t="s">
        <v>22</v>
      </c>
      <c r="AX32" s="41">
        <v>0</v>
      </c>
      <c r="AY32" s="50"/>
    </row>
    <row r="33" spans="1:51" ht="30">
      <c r="A33" s="258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26"/>
      <c r="N33" s="94"/>
      <c r="O33" s="57" t="s">
        <v>100</v>
      </c>
      <c r="P33" s="56" t="s">
        <v>103</v>
      </c>
      <c r="Q33" s="4"/>
      <c r="R33" s="4"/>
      <c r="S33" s="18"/>
      <c r="T33" s="18"/>
      <c r="U33" s="18"/>
      <c r="V33" s="19"/>
      <c r="W33" s="4"/>
      <c r="X33" s="4"/>
      <c r="Y33" s="176"/>
      <c r="Z33" s="30"/>
      <c r="AA33" s="30"/>
      <c r="AB33" s="30"/>
      <c r="AC33" s="30"/>
      <c r="AD33" s="4"/>
      <c r="AE33" s="29"/>
      <c r="AF33" s="25"/>
      <c r="AG33" s="25"/>
      <c r="AH33" s="25"/>
      <c r="AI33" s="25"/>
      <c r="AJ33" s="25"/>
      <c r="AK33" s="4"/>
      <c r="AL33" s="58" t="s">
        <v>34</v>
      </c>
      <c r="AM33" s="56" t="s">
        <v>87</v>
      </c>
      <c r="AN33" s="176"/>
      <c r="AO33" s="16" t="s">
        <v>62</v>
      </c>
      <c r="AP33" s="16" t="s">
        <v>44</v>
      </c>
      <c r="AQ33" s="16">
        <v>1</v>
      </c>
      <c r="AR33" s="16">
        <f>AQ33*AQ31</f>
        <v>0.33333333333333331</v>
      </c>
      <c r="AS33" s="4"/>
      <c r="AT33" s="29"/>
      <c r="AU33" s="29"/>
      <c r="AV33" s="46"/>
      <c r="AW33" s="42" t="s">
        <v>23</v>
      </c>
      <c r="AX33" s="42">
        <f>X29+AM29+AU29</f>
        <v>0</v>
      </c>
      <c r="AY33" s="50"/>
    </row>
    <row r="34" spans="1:51" ht="30">
      <c r="A34" s="258"/>
      <c r="B34" s="185" t="s">
        <v>11</v>
      </c>
      <c r="C34" s="186"/>
      <c r="D34" s="6" t="s">
        <v>12</v>
      </c>
      <c r="E34" s="6">
        <v>1</v>
      </c>
      <c r="F34" s="6">
        <v>2</v>
      </c>
      <c r="G34" s="6">
        <v>3</v>
      </c>
      <c r="H34" s="6">
        <v>4</v>
      </c>
      <c r="I34" s="6">
        <v>5</v>
      </c>
      <c r="J34" s="6">
        <v>6</v>
      </c>
      <c r="K34" s="6">
        <v>7</v>
      </c>
      <c r="L34" s="6">
        <v>9</v>
      </c>
      <c r="M34" s="6">
        <v>10</v>
      </c>
      <c r="N34" s="94"/>
      <c r="O34" s="57" t="s">
        <v>101</v>
      </c>
      <c r="P34" s="56" t="s">
        <v>104</v>
      </c>
      <c r="Q34" s="4"/>
      <c r="R34" s="4"/>
      <c r="S34" s="18"/>
      <c r="T34" s="18"/>
      <c r="U34" s="18"/>
      <c r="V34" s="4"/>
      <c r="W34" s="4"/>
      <c r="X34" s="4"/>
      <c r="Y34" s="176"/>
      <c r="AB34" s="30"/>
      <c r="AC34" s="30"/>
      <c r="AD34" s="4"/>
      <c r="AE34" s="29"/>
      <c r="AF34" s="25"/>
      <c r="AG34" s="25"/>
      <c r="AH34" s="25"/>
      <c r="AI34" s="25"/>
      <c r="AJ34" s="25"/>
      <c r="AK34" s="4"/>
      <c r="AL34" s="109" t="s">
        <v>35</v>
      </c>
      <c r="AM34" s="84" t="s">
        <v>88</v>
      </c>
      <c r="AN34" s="176"/>
      <c r="AO34" s="19"/>
      <c r="AP34" s="19"/>
      <c r="AQ34" s="19"/>
      <c r="AR34" s="19"/>
      <c r="AS34" s="4"/>
      <c r="AT34" s="29"/>
      <c r="AU34" s="29"/>
      <c r="AV34" s="46"/>
      <c r="AW34" s="42" t="s">
        <v>24</v>
      </c>
      <c r="AX34" s="42">
        <f>X30+AM30+AU30</f>
        <v>1.0666666666666667</v>
      </c>
      <c r="AY34" s="50"/>
    </row>
    <row r="35" spans="1:51">
      <c r="A35" s="258"/>
      <c r="B35" s="187"/>
      <c r="C35" s="188"/>
      <c r="D35" s="6" t="s">
        <v>13</v>
      </c>
      <c r="E35" s="35">
        <v>0</v>
      </c>
      <c r="F35" s="35">
        <v>0</v>
      </c>
      <c r="G35" s="35">
        <v>0.57999999999999996</v>
      </c>
      <c r="H35" s="35">
        <v>0.9</v>
      </c>
      <c r="I35" s="35">
        <v>1.1200000000000001</v>
      </c>
      <c r="J35" s="35">
        <v>1.24</v>
      </c>
      <c r="K35" s="35">
        <v>1.32</v>
      </c>
      <c r="L35" s="35">
        <v>1.46</v>
      </c>
      <c r="M35" s="35">
        <v>1.49</v>
      </c>
      <c r="N35" s="94"/>
      <c r="Q35" s="4"/>
      <c r="R35" s="4"/>
      <c r="S35" s="18"/>
      <c r="T35" s="18"/>
      <c r="U35" s="18"/>
      <c r="V35" s="4"/>
      <c r="W35" s="4"/>
      <c r="X35" s="4"/>
      <c r="Y35" s="176"/>
      <c r="AB35" s="30"/>
      <c r="AC35" s="30"/>
      <c r="AD35" s="4"/>
      <c r="AE35" s="29"/>
      <c r="AF35" s="25"/>
      <c r="AG35" s="25"/>
      <c r="AH35" s="25"/>
      <c r="AI35" s="25"/>
      <c r="AJ35" s="25"/>
      <c r="AK35" s="4"/>
      <c r="AL35" s="109" t="s">
        <v>36</v>
      </c>
      <c r="AM35" s="84" t="s">
        <v>89</v>
      </c>
      <c r="AN35" s="176"/>
      <c r="AO35" s="30"/>
      <c r="AP35" s="30"/>
      <c r="AQ35" s="30"/>
      <c r="AR35" s="30"/>
      <c r="AS35" s="4"/>
      <c r="AT35" s="29"/>
      <c r="AU35" s="29"/>
      <c r="AV35" s="46"/>
      <c r="AW35" s="41" t="s">
        <v>25</v>
      </c>
      <c r="AX35" s="41">
        <v>0</v>
      </c>
      <c r="AY35" s="50"/>
    </row>
    <row r="36" spans="1:51">
      <c r="A36" s="258"/>
      <c r="B36" s="189" t="s">
        <v>9</v>
      </c>
      <c r="C36" s="190"/>
      <c r="D36" s="7">
        <v>0.57999999999999996</v>
      </c>
      <c r="E36" s="191"/>
      <c r="F36" s="192"/>
      <c r="G36" s="192"/>
      <c r="H36" s="192"/>
      <c r="I36" s="192"/>
      <c r="J36" s="192"/>
      <c r="K36" s="48"/>
      <c r="L36" s="48"/>
      <c r="M36" s="48"/>
      <c r="N36" s="94"/>
      <c r="Q36" s="4"/>
      <c r="R36" s="4"/>
      <c r="S36" s="18"/>
      <c r="T36" s="18"/>
      <c r="U36" s="18"/>
      <c r="V36" s="4"/>
      <c r="W36" s="4"/>
      <c r="X36" s="4"/>
      <c r="Y36" s="176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109" t="s">
        <v>37</v>
      </c>
      <c r="AM36" s="84" t="s">
        <v>90</v>
      </c>
      <c r="AN36" s="176"/>
      <c r="AO36" s="156" t="s">
        <v>113</v>
      </c>
      <c r="AP36" s="157"/>
      <c r="AQ36" s="4"/>
      <c r="AR36" s="4"/>
      <c r="AS36" s="4"/>
      <c r="AT36" s="4"/>
      <c r="AU36" s="4"/>
      <c r="AV36" s="46"/>
      <c r="AW36" s="4"/>
      <c r="AX36" s="4"/>
      <c r="AY36" s="50"/>
    </row>
    <row r="37" spans="1:51" ht="30">
      <c r="A37" s="258"/>
      <c r="B37" s="52"/>
      <c r="C37" s="52"/>
      <c r="D37" s="52"/>
      <c r="E37" s="52"/>
      <c r="H37" s="52"/>
      <c r="I37" s="52"/>
      <c r="J37" s="52"/>
      <c r="K37" s="52"/>
      <c r="L37" s="52"/>
      <c r="M37" s="47"/>
      <c r="N37" s="94"/>
      <c r="Q37" s="4"/>
      <c r="R37" s="4"/>
      <c r="S37" s="18"/>
      <c r="T37" s="18"/>
      <c r="U37" s="18"/>
      <c r="V37" s="4"/>
      <c r="W37" s="4"/>
      <c r="X37" s="4"/>
      <c r="Y37" s="176"/>
      <c r="Z37" s="4"/>
      <c r="AC37" s="4"/>
      <c r="AD37" s="4"/>
      <c r="AE37" s="4"/>
      <c r="AF37" s="4"/>
      <c r="AG37" s="4"/>
      <c r="AH37" s="4"/>
      <c r="AI37" s="4"/>
      <c r="AJ37" s="4"/>
      <c r="AK37" s="4"/>
      <c r="AL37" s="58" t="s">
        <v>96</v>
      </c>
      <c r="AM37" s="56" t="s">
        <v>91</v>
      </c>
      <c r="AN37" s="176"/>
      <c r="AO37" s="44" t="s">
        <v>29</v>
      </c>
      <c r="AP37" s="44" t="s">
        <v>76</v>
      </c>
      <c r="AQ37" s="4"/>
      <c r="AR37" s="4"/>
      <c r="AS37" s="4"/>
      <c r="AT37" s="4"/>
      <c r="AU37" s="4"/>
      <c r="AV37" s="46"/>
      <c r="AW37" s="4"/>
      <c r="AX37" s="4"/>
      <c r="AY37" s="50"/>
    </row>
    <row r="38" spans="1:51" ht="30">
      <c r="A38" s="258"/>
      <c r="B38" s="161" t="s">
        <v>15</v>
      </c>
      <c r="C38" s="161"/>
      <c r="D38" s="161"/>
      <c r="E38" s="4"/>
      <c r="H38" s="4"/>
      <c r="I38" s="4"/>
      <c r="J38" s="4"/>
      <c r="K38" s="4"/>
      <c r="L38" s="4"/>
      <c r="M38" s="4"/>
      <c r="N38" s="94"/>
      <c r="Q38" s="4"/>
      <c r="R38" s="4"/>
      <c r="S38" s="18"/>
      <c r="T38" s="18"/>
      <c r="U38" s="18"/>
      <c r="V38" s="4"/>
      <c r="W38" s="4"/>
      <c r="X38" s="4"/>
      <c r="Y38" s="176"/>
      <c r="Z38" s="227" t="s">
        <v>182</v>
      </c>
      <c r="AA38" s="228"/>
      <c r="AC38" s="4"/>
      <c r="AD38" s="4"/>
      <c r="AE38" s="4"/>
      <c r="AF38" s="4"/>
      <c r="AG38" s="4"/>
      <c r="AH38" s="4"/>
      <c r="AI38" s="4"/>
      <c r="AJ38" s="4"/>
      <c r="AK38" s="4"/>
      <c r="AL38" s="109" t="s">
        <v>97</v>
      </c>
      <c r="AM38" s="84" t="s">
        <v>92</v>
      </c>
      <c r="AN38" s="176"/>
      <c r="AO38" s="44" t="s">
        <v>30</v>
      </c>
      <c r="AP38" s="44" t="s">
        <v>79</v>
      </c>
      <c r="AQ38" s="4"/>
      <c r="AR38" s="4"/>
      <c r="AS38" s="4"/>
      <c r="AT38" s="4"/>
      <c r="AU38" s="4"/>
      <c r="AV38" s="46"/>
      <c r="AW38" s="4"/>
      <c r="AX38" s="4"/>
      <c r="AY38" s="50"/>
    </row>
    <row r="39" spans="1:51" ht="30">
      <c r="A39" s="258"/>
      <c r="B39" s="5" t="s">
        <v>10</v>
      </c>
      <c r="C39" s="8">
        <f>(C32-3)/3</f>
        <v>0</v>
      </c>
      <c r="D39" s="77">
        <f>C39*100</f>
        <v>0</v>
      </c>
      <c r="E39" s="4"/>
      <c r="H39" s="4"/>
      <c r="I39" s="4"/>
      <c r="J39" s="4"/>
      <c r="K39" s="4"/>
      <c r="L39" s="4"/>
      <c r="M39" s="4"/>
      <c r="N39" s="94"/>
      <c r="Q39" s="4"/>
      <c r="R39" s="4"/>
      <c r="S39" s="18"/>
      <c r="T39" s="18"/>
      <c r="U39" s="18"/>
      <c r="V39" s="4"/>
      <c r="W39" s="4"/>
      <c r="X39" s="4"/>
      <c r="Y39" s="176"/>
      <c r="Z39" s="225" t="s">
        <v>224</v>
      </c>
      <c r="AA39" s="226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109" t="s">
        <v>98</v>
      </c>
      <c r="AM39" s="84" t="s">
        <v>93</v>
      </c>
      <c r="AN39" s="176"/>
      <c r="AO39" s="44" t="s">
        <v>31</v>
      </c>
      <c r="AP39" s="44" t="s">
        <v>82</v>
      </c>
      <c r="AQ39" s="4"/>
      <c r="AR39" s="4"/>
      <c r="AS39" s="4"/>
      <c r="AT39" s="4"/>
      <c r="AU39" s="4"/>
      <c r="AV39" s="46"/>
      <c r="AW39" s="4"/>
      <c r="AX39" s="4"/>
      <c r="AY39" s="50"/>
    </row>
    <row r="40" spans="1:51">
      <c r="A40" s="259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06"/>
      <c r="N40" s="49"/>
      <c r="O40" s="106"/>
      <c r="P40" s="106"/>
      <c r="Q40" s="106"/>
      <c r="R40" s="106"/>
      <c r="S40" s="79"/>
      <c r="T40" s="79"/>
      <c r="U40" s="79"/>
      <c r="V40" s="106"/>
      <c r="W40" s="106"/>
      <c r="X40" s="106"/>
      <c r="Y40" s="177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51"/>
    </row>
    <row r="42" spans="1:51" ht="20">
      <c r="A42" s="257"/>
      <c r="B42" s="168" t="s">
        <v>160</v>
      </c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9"/>
    </row>
    <row r="43" spans="1:51" ht="20">
      <c r="A43" s="258"/>
      <c r="B43" s="35" t="s">
        <v>0</v>
      </c>
      <c r="C43" s="35" t="s">
        <v>1</v>
      </c>
      <c r="D43" s="35" t="s">
        <v>2</v>
      </c>
      <c r="E43" s="35" t="s">
        <v>3</v>
      </c>
      <c r="F43" s="170" t="s">
        <v>8</v>
      </c>
      <c r="G43" s="35" t="s">
        <v>0</v>
      </c>
      <c r="H43" s="35" t="s">
        <v>1</v>
      </c>
      <c r="I43" s="35" t="s">
        <v>2</v>
      </c>
      <c r="J43" s="35" t="s">
        <v>3</v>
      </c>
      <c r="K43" s="35" t="s">
        <v>4</v>
      </c>
      <c r="L43" s="10" t="s">
        <v>5</v>
      </c>
      <c r="M43" s="23"/>
      <c r="N43" s="94"/>
      <c r="O43" s="156" t="s">
        <v>114</v>
      </c>
      <c r="P43" s="157"/>
      <c r="Q43" s="3"/>
      <c r="R43" s="171" t="s">
        <v>46</v>
      </c>
      <c r="S43" s="172"/>
      <c r="T43" s="172"/>
      <c r="U43" s="173"/>
      <c r="V43" s="3"/>
      <c r="W43" s="174" t="s">
        <v>52</v>
      </c>
      <c r="X43" s="175"/>
      <c r="Y43" s="176"/>
      <c r="Z43" s="178" t="s">
        <v>48</v>
      </c>
      <c r="AA43" s="179"/>
      <c r="AB43" s="179"/>
      <c r="AC43" s="180"/>
      <c r="AD43" s="3"/>
      <c r="AE43" s="178" t="s">
        <v>54</v>
      </c>
      <c r="AF43" s="179"/>
      <c r="AG43" s="179"/>
      <c r="AH43" s="179"/>
      <c r="AI43" s="179"/>
      <c r="AJ43" s="180"/>
      <c r="AK43" s="3"/>
      <c r="AL43" s="174" t="s">
        <v>55</v>
      </c>
      <c r="AM43" s="175"/>
      <c r="AN43" s="176"/>
      <c r="AO43" s="178" t="s">
        <v>49</v>
      </c>
      <c r="AP43" s="179"/>
      <c r="AQ43" s="179"/>
      <c r="AR43" s="180"/>
      <c r="AS43" s="4"/>
      <c r="AT43" s="174" t="s">
        <v>51</v>
      </c>
      <c r="AU43" s="175"/>
      <c r="AV43" s="36"/>
      <c r="AW43" s="174" t="s">
        <v>27</v>
      </c>
      <c r="AX43" s="175"/>
      <c r="AY43" s="50"/>
    </row>
    <row r="44" spans="1:51" ht="30">
      <c r="A44" s="258"/>
      <c r="B44" s="35" t="s">
        <v>1</v>
      </c>
      <c r="C44" s="2">
        <v>1</v>
      </c>
      <c r="D44" s="37">
        <v>3</v>
      </c>
      <c r="E44" s="37">
        <v>3</v>
      </c>
      <c r="F44" s="170"/>
      <c r="G44" s="35" t="s">
        <v>1</v>
      </c>
      <c r="H44" s="38">
        <f>C44/C47</f>
        <v>0.60000000000000009</v>
      </c>
      <c r="I44" s="37">
        <f>D44/D47</f>
        <v>0.6</v>
      </c>
      <c r="J44" s="37">
        <f>E44/E47</f>
        <v>0.6</v>
      </c>
      <c r="K44" s="37">
        <f>SUM(H44:J44)</f>
        <v>1.8000000000000003</v>
      </c>
      <c r="L44" s="2">
        <f>K44/C49</f>
        <v>0.60000000000000009</v>
      </c>
      <c r="M44" s="24"/>
      <c r="N44" s="94"/>
      <c r="O44" s="58" t="s">
        <v>17</v>
      </c>
      <c r="P44" s="56" t="s">
        <v>78</v>
      </c>
      <c r="Q44" s="18"/>
      <c r="R44" s="17" t="s">
        <v>26</v>
      </c>
      <c r="S44" s="35" t="s">
        <v>1</v>
      </c>
      <c r="T44" s="35" t="s">
        <v>2</v>
      </c>
      <c r="U44" s="35" t="s">
        <v>3</v>
      </c>
      <c r="V44" s="13"/>
      <c r="W44" s="32" t="s">
        <v>26</v>
      </c>
      <c r="X44" s="107" t="s">
        <v>53</v>
      </c>
      <c r="Y44" s="176"/>
      <c r="Z44" s="35" t="s">
        <v>32</v>
      </c>
      <c r="AA44" s="108" t="s">
        <v>47</v>
      </c>
      <c r="AB44" s="178" t="s">
        <v>43</v>
      </c>
      <c r="AC44" s="180"/>
      <c r="AD44" s="4"/>
      <c r="AE44" s="10" t="s">
        <v>26</v>
      </c>
      <c r="AF44" s="35" t="s">
        <v>35</v>
      </c>
      <c r="AG44" s="35" t="s">
        <v>36</v>
      </c>
      <c r="AH44" s="35" t="s">
        <v>37</v>
      </c>
      <c r="AI44" s="35" t="s">
        <v>97</v>
      </c>
      <c r="AJ44" s="35" t="s">
        <v>98</v>
      </c>
      <c r="AK44" s="4"/>
      <c r="AL44" s="10" t="s">
        <v>26</v>
      </c>
      <c r="AM44" s="107" t="s">
        <v>53</v>
      </c>
      <c r="AN44" s="176"/>
      <c r="AO44" s="10" t="s">
        <v>28</v>
      </c>
      <c r="AP44" s="10" t="s">
        <v>47</v>
      </c>
      <c r="AQ44" s="181" t="s">
        <v>43</v>
      </c>
      <c r="AR44" s="182"/>
      <c r="AS44" s="4"/>
      <c r="AT44" s="35" t="s">
        <v>26</v>
      </c>
      <c r="AU44" s="107" t="s">
        <v>53</v>
      </c>
      <c r="AV44" s="36"/>
      <c r="AW44" s="108" t="s">
        <v>26</v>
      </c>
      <c r="AX44" s="108" t="s">
        <v>50</v>
      </c>
      <c r="AY44" s="50"/>
    </row>
    <row r="45" spans="1:51">
      <c r="A45" s="258"/>
      <c r="B45" s="35" t="s">
        <v>2</v>
      </c>
      <c r="C45" s="37">
        <f>1/D44</f>
        <v>0.33333333333333331</v>
      </c>
      <c r="D45" s="2">
        <v>1</v>
      </c>
      <c r="E45" s="37">
        <v>1</v>
      </c>
      <c r="F45" s="170"/>
      <c r="G45" s="35" t="s">
        <v>2</v>
      </c>
      <c r="H45" s="37">
        <f>C45/C47</f>
        <v>0.2</v>
      </c>
      <c r="I45" s="38">
        <f>D45/D47</f>
        <v>0.2</v>
      </c>
      <c r="J45" s="37">
        <f>E45/E47</f>
        <v>0.2</v>
      </c>
      <c r="K45" s="37">
        <f>SUM(H45:J45)</f>
        <v>0.60000000000000009</v>
      </c>
      <c r="L45" s="2">
        <f>K45/C49</f>
        <v>0.20000000000000004</v>
      </c>
      <c r="M45" s="24"/>
      <c r="N45" s="94"/>
      <c r="O45" s="58" t="s">
        <v>18</v>
      </c>
      <c r="P45" s="56" t="s">
        <v>77</v>
      </c>
      <c r="Q45" s="18"/>
      <c r="R45" s="11" t="s">
        <v>17</v>
      </c>
      <c r="S45" s="9">
        <v>1</v>
      </c>
      <c r="T45" s="9">
        <v>-0.5</v>
      </c>
      <c r="U45" s="9">
        <v>0</v>
      </c>
      <c r="V45" s="3"/>
      <c r="W45" s="11" t="s">
        <v>17</v>
      </c>
      <c r="X45" s="1">
        <f>(S45*L44)+(T45*L45)+(U45*L46)</f>
        <v>0.50000000000000011</v>
      </c>
      <c r="Y45" s="176"/>
      <c r="Z45" s="15" t="s">
        <v>34</v>
      </c>
      <c r="AA45" s="15">
        <v>2</v>
      </c>
      <c r="AB45" s="15">
        <f>1/(1+AA45)</f>
        <v>0.33333333333333331</v>
      </c>
      <c r="AC45" s="15"/>
      <c r="AD45" s="4"/>
      <c r="AE45" s="11" t="s">
        <v>17</v>
      </c>
      <c r="AF45" s="28">
        <v>0</v>
      </c>
      <c r="AG45" s="28">
        <v>0</v>
      </c>
      <c r="AH45" s="28">
        <v>0</v>
      </c>
      <c r="AI45" s="28">
        <v>-1</v>
      </c>
      <c r="AJ45" s="28">
        <v>0</v>
      </c>
      <c r="AK45" s="4"/>
      <c r="AL45" s="11" t="s">
        <v>17</v>
      </c>
      <c r="AM45" s="1">
        <f>(AF45*AC46)+(AG45*AC47)+(AC48*AH45)+(AI45*AC50)+(AC51*AJ45)</f>
        <v>-0.5</v>
      </c>
      <c r="AN45" s="176"/>
      <c r="AO45" s="15" t="s">
        <v>29</v>
      </c>
      <c r="AP45" s="15">
        <v>2</v>
      </c>
      <c r="AQ45" s="15">
        <f>1/(1+AP45)</f>
        <v>0.33333333333333331</v>
      </c>
      <c r="AR45" s="15"/>
      <c r="AS45" s="4"/>
      <c r="AT45" s="11" t="s">
        <v>17</v>
      </c>
      <c r="AU45" s="1">
        <f>AR46</f>
        <v>0.33333333333333331</v>
      </c>
      <c r="AV45" s="36"/>
      <c r="AW45" s="40" t="s">
        <v>63</v>
      </c>
      <c r="AX45" s="40">
        <v>0</v>
      </c>
      <c r="AY45" s="50"/>
    </row>
    <row r="46" spans="1:51" ht="30">
      <c r="A46" s="258"/>
      <c r="B46" s="35" t="s">
        <v>3</v>
      </c>
      <c r="C46" s="37">
        <f>1/E44</f>
        <v>0.33333333333333331</v>
      </c>
      <c r="D46" s="37">
        <f>1/E45</f>
        <v>1</v>
      </c>
      <c r="E46" s="2">
        <v>1</v>
      </c>
      <c r="F46" s="170"/>
      <c r="G46" s="35" t="s">
        <v>3</v>
      </c>
      <c r="H46" s="37">
        <f>C46/C47</f>
        <v>0.2</v>
      </c>
      <c r="I46" s="37">
        <f>D46/D47</f>
        <v>0.2</v>
      </c>
      <c r="J46" s="38">
        <f>E46/E47</f>
        <v>0.2</v>
      </c>
      <c r="K46" s="37">
        <f>SUM(H46:J46)</f>
        <v>0.60000000000000009</v>
      </c>
      <c r="L46" s="2">
        <f>K46/C49</f>
        <v>0.20000000000000004</v>
      </c>
      <c r="M46" s="24"/>
      <c r="N46" s="94"/>
      <c r="O46" s="58" t="s">
        <v>20</v>
      </c>
      <c r="P46" s="56" t="s">
        <v>80</v>
      </c>
      <c r="Q46" s="18"/>
      <c r="R46" s="11" t="s">
        <v>18</v>
      </c>
      <c r="S46" s="9">
        <v>-0.5</v>
      </c>
      <c r="T46" s="9">
        <v>1</v>
      </c>
      <c r="U46" s="9">
        <v>0</v>
      </c>
      <c r="V46" s="19"/>
      <c r="W46" s="11" t="s">
        <v>18</v>
      </c>
      <c r="X46" s="1">
        <f>(S46*L44)+(T46*L45)+(U46*L46)</f>
        <v>-0.1</v>
      </c>
      <c r="Y46" s="176"/>
      <c r="Z46" s="16" t="s">
        <v>35</v>
      </c>
      <c r="AA46" s="16" t="s">
        <v>44</v>
      </c>
      <c r="AB46" s="16">
        <v>1</v>
      </c>
      <c r="AC46" s="16">
        <f>AB46*AB45</f>
        <v>0.33333333333333331</v>
      </c>
      <c r="AD46" s="4"/>
      <c r="AE46" s="11" t="s">
        <v>18</v>
      </c>
      <c r="AF46" s="28">
        <v>0</v>
      </c>
      <c r="AG46" s="28">
        <v>0</v>
      </c>
      <c r="AH46" s="28">
        <v>0</v>
      </c>
      <c r="AI46" s="28">
        <v>1</v>
      </c>
      <c r="AJ46" s="28">
        <v>0</v>
      </c>
      <c r="AK46" s="4"/>
      <c r="AL46" s="11" t="s">
        <v>18</v>
      </c>
      <c r="AM46" s="1">
        <f>(AF46*AC46)+(AG46*AC47)+(AC48*AH46)+(AI46*AC50)+(AC51*AJ46)</f>
        <v>0.5</v>
      </c>
      <c r="AN46" s="176"/>
      <c r="AO46" s="16" t="s">
        <v>45</v>
      </c>
      <c r="AP46" s="16" t="s">
        <v>44</v>
      </c>
      <c r="AQ46" s="16">
        <v>1</v>
      </c>
      <c r="AR46" s="16">
        <f>AQ46*AQ45</f>
        <v>0.33333333333333331</v>
      </c>
      <c r="AS46" s="4"/>
      <c r="AT46" s="11" t="s">
        <v>18</v>
      </c>
      <c r="AU46" s="1">
        <f>AR47</f>
        <v>0.33333333333333331</v>
      </c>
      <c r="AV46" s="36"/>
      <c r="AW46" s="40" t="s">
        <v>16</v>
      </c>
      <c r="AX46" s="41">
        <v>0</v>
      </c>
      <c r="AY46" s="50"/>
    </row>
    <row r="47" spans="1:51">
      <c r="A47" s="258"/>
      <c r="B47" s="107" t="s">
        <v>4</v>
      </c>
      <c r="C47" s="39">
        <f>SUM(C44:C46)</f>
        <v>1.6666666666666665</v>
      </c>
      <c r="D47" s="39">
        <f>SUM(D44:D46)</f>
        <v>5</v>
      </c>
      <c r="E47" s="39">
        <f>SUM(E44:E46)</f>
        <v>5</v>
      </c>
      <c r="F47" s="170"/>
      <c r="G47" s="107" t="s">
        <v>4</v>
      </c>
      <c r="H47" s="39">
        <f>SUM(H44:H46)</f>
        <v>1</v>
      </c>
      <c r="I47" s="39">
        <f>SUM(I44:I46)</f>
        <v>1</v>
      </c>
      <c r="J47" s="39">
        <f>SUM(J44:J46)</f>
        <v>1</v>
      </c>
      <c r="K47" s="39">
        <f>SUM(K44:K46)</f>
        <v>3.0000000000000004</v>
      </c>
      <c r="L47" s="39">
        <f>SUM(L44:L46)</f>
        <v>1.0000000000000002</v>
      </c>
      <c r="M47" s="25"/>
      <c r="N47" s="94"/>
      <c r="O47" s="58" t="s">
        <v>21</v>
      </c>
      <c r="P47" s="56" t="s">
        <v>81</v>
      </c>
      <c r="Q47" s="18"/>
      <c r="R47" s="11" t="s">
        <v>20</v>
      </c>
      <c r="S47" s="9">
        <v>0</v>
      </c>
      <c r="T47" s="9">
        <v>0.5</v>
      </c>
      <c r="U47" s="9">
        <v>0</v>
      </c>
      <c r="V47" s="19"/>
      <c r="W47" s="11" t="s">
        <v>20</v>
      </c>
      <c r="X47" s="1">
        <f>(S47*L44)+(T47*L45)+(U47*L46)</f>
        <v>0.10000000000000002</v>
      </c>
      <c r="Y47" s="176"/>
      <c r="Z47" s="16" t="s">
        <v>36</v>
      </c>
      <c r="AA47" s="16" t="s">
        <v>44</v>
      </c>
      <c r="AB47" s="16">
        <v>1</v>
      </c>
      <c r="AC47" s="16">
        <f>AB47*AB45</f>
        <v>0.33333333333333331</v>
      </c>
      <c r="AD47" s="4"/>
      <c r="AE47" s="11" t="s">
        <v>20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4"/>
      <c r="AL47" s="11" t="s">
        <v>20</v>
      </c>
      <c r="AM47" s="1">
        <f>(AF47*AC46)+(AG47*AC47)+(AH47*AC48)+(AI47*AC50)+(AJ47*AC51)</f>
        <v>0</v>
      </c>
      <c r="AN47" s="176"/>
      <c r="AO47" s="16" t="s">
        <v>58</v>
      </c>
      <c r="AP47" s="16" t="s">
        <v>44</v>
      </c>
      <c r="AQ47" s="16">
        <v>1</v>
      </c>
      <c r="AR47" s="16">
        <f>AQ47*AQ45</f>
        <v>0.33333333333333331</v>
      </c>
      <c r="AS47" s="4"/>
      <c r="AT47" s="11" t="s">
        <v>20</v>
      </c>
      <c r="AU47" s="1">
        <f>AR49</f>
        <v>0.25</v>
      </c>
      <c r="AV47" s="36"/>
      <c r="AW47" s="42" t="s">
        <v>17</v>
      </c>
      <c r="AX47" s="42">
        <f>X45+AM45+AU45</f>
        <v>0.33333333333333343</v>
      </c>
      <c r="AY47" s="50"/>
    </row>
    <row r="48" spans="1:51" ht="45">
      <c r="A48" s="258"/>
      <c r="B48" s="54"/>
      <c r="C48" s="54"/>
      <c r="D48" s="54"/>
      <c r="E48" s="54"/>
      <c r="F48" s="54"/>
      <c r="G48" s="54"/>
      <c r="H48" s="54"/>
      <c r="I48" s="54"/>
      <c r="J48" s="54"/>
      <c r="M48" s="47"/>
      <c r="N48" s="94"/>
      <c r="O48" s="58" t="s">
        <v>23</v>
      </c>
      <c r="P48" s="56" t="s">
        <v>83</v>
      </c>
      <c r="Q48" s="4"/>
      <c r="R48" s="11" t="s">
        <v>21</v>
      </c>
      <c r="S48" s="9">
        <v>0</v>
      </c>
      <c r="T48" s="9">
        <v>-0.5</v>
      </c>
      <c r="U48" s="9">
        <v>0</v>
      </c>
      <c r="V48" s="19"/>
      <c r="W48" s="11" t="s">
        <v>21</v>
      </c>
      <c r="X48" s="1">
        <f>(S48*L44)+(T48*L45)+(U48*L46)</f>
        <v>-0.10000000000000002</v>
      </c>
      <c r="Y48" s="176"/>
      <c r="Z48" s="16" t="s">
        <v>37</v>
      </c>
      <c r="AA48" s="16" t="s">
        <v>44</v>
      </c>
      <c r="AB48" s="16">
        <v>1</v>
      </c>
      <c r="AC48" s="16">
        <f>AB48*AB45</f>
        <v>0.33333333333333331</v>
      </c>
      <c r="AD48" s="4"/>
      <c r="AE48" s="11" t="s">
        <v>21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4"/>
      <c r="AL48" s="11" t="s">
        <v>21</v>
      </c>
      <c r="AM48" s="1">
        <f>(AF48*AC46)+(AG48*AC47)+(AH48*AC48)+(AI48*AC50)+(AJ48*AC51)</f>
        <v>0</v>
      </c>
      <c r="AN48" s="176"/>
      <c r="AO48" s="15" t="s">
        <v>30</v>
      </c>
      <c r="AP48" s="15">
        <v>3</v>
      </c>
      <c r="AQ48" s="15">
        <f>1/(1+AP48)</f>
        <v>0.25</v>
      </c>
      <c r="AR48" s="15"/>
      <c r="AS48" s="4"/>
      <c r="AT48" s="11" t="s">
        <v>21</v>
      </c>
      <c r="AU48" s="1">
        <f>AR50</f>
        <v>0.25</v>
      </c>
      <c r="AV48" s="36"/>
      <c r="AW48" s="42" t="s">
        <v>18</v>
      </c>
      <c r="AX48" s="42">
        <f>X46+AM46++AU46</f>
        <v>0.73333333333333339</v>
      </c>
      <c r="AY48" s="50"/>
    </row>
    <row r="49" spans="1:51" ht="30">
      <c r="A49" s="258"/>
      <c r="B49" s="108" t="s">
        <v>6</v>
      </c>
      <c r="C49" s="35">
        <v>3</v>
      </c>
      <c r="D49" s="4"/>
      <c r="E49" s="4"/>
      <c r="F49" s="4"/>
      <c r="G49" s="4"/>
      <c r="H49" s="4"/>
      <c r="I49" s="4"/>
      <c r="J49" s="4"/>
      <c r="M49" s="4"/>
      <c r="N49" s="94"/>
      <c r="O49" s="58" t="s">
        <v>24</v>
      </c>
      <c r="P49" s="56" t="s">
        <v>84</v>
      </c>
      <c r="Q49" s="4"/>
      <c r="R49" s="11" t="s">
        <v>23</v>
      </c>
      <c r="S49" s="9">
        <v>1</v>
      </c>
      <c r="T49" s="9">
        <v>0</v>
      </c>
      <c r="U49" s="9">
        <v>-0.5</v>
      </c>
      <c r="V49" s="19"/>
      <c r="W49" s="11" t="s">
        <v>23</v>
      </c>
      <c r="X49" s="1">
        <f>(S49*L44)+(T49*L45)+(U49*L46)</f>
        <v>0.50000000000000011</v>
      </c>
      <c r="Y49" s="176"/>
      <c r="Z49" s="31" t="s">
        <v>96</v>
      </c>
      <c r="AA49" s="31">
        <v>1</v>
      </c>
      <c r="AB49" s="31">
        <f>1/(1+AA49)</f>
        <v>0.5</v>
      </c>
      <c r="AC49" s="31"/>
      <c r="AD49" s="4"/>
      <c r="AE49" s="11" t="s">
        <v>23</v>
      </c>
      <c r="AF49" s="28">
        <v>0</v>
      </c>
      <c r="AG49" s="28">
        <v>-1</v>
      </c>
      <c r="AH49" s="28">
        <v>0</v>
      </c>
      <c r="AI49" s="28">
        <v>-1</v>
      </c>
      <c r="AJ49" s="28">
        <v>0</v>
      </c>
      <c r="AK49" s="4"/>
      <c r="AL49" s="11" t="s">
        <v>23</v>
      </c>
      <c r="AM49" s="1">
        <f>(AC46*AF49)+(AG49*AC47)+(AC48*AH49)+(AI49*AC50)+(AC51*AJ49)</f>
        <v>-0.83333333333333326</v>
      </c>
      <c r="AN49" s="176"/>
      <c r="AO49" s="16" t="s">
        <v>59</v>
      </c>
      <c r="AP49" s="16" t="s">
        <v>44</v>
      </c>
      <c r="AQ49" s="16">
        <v>1</v>
      </c>
      <c r="AR49" s="16">
        <f>AQ49*AQ48</f>
        <v>0.25</v>
      </c>
      <c r="AS49" s="4"/>
      <c r="AT49" s="11" t="s">
        <v>23</v>
      </c>
      <c r="AU49" s="1">
        <f>AR52</f>
        <v>0.5</v>
      </c>
      <c r="AV49" s="36"/>
      <c r="AW49" s="41" t="s">
        <v>19</v>
      </c>
      <c r="AX49" s="41">
        <v>0</v>
      </c>
      <c r="AY49" s="50"/>
    </row>
    <row r="50" spans="1:51">
      <c r="A50" s="258"/>
      <c r="B50" s="53"/>
      <c r="C50" s="53"/>
      <c r="D50" s="53"/>
      <c r="E50" s="53"/>
      <c r="F50" s="53"/>
      <c r="G50" s="53"/>
      <c r="H50" s="53"/>
      <c r="I50" s="53"/>
      <c r="J50" s="53"/>
      <c r="M50" s="26"/>
      <c r="N50" s="94"/>
      <c r="O50" s="4"/>
      <c r="P50" s="4"/>
      <c r="Q50" s="4"/>
      <c r="R50" s="11" t="s">
        <v>24</v>
      </c>
      <c r="S50" s="9">
        <v>-0.5</v>
      </c>
      <c r="T50" s="9">
        <v>0</v>
      </c>
      <c r="U50" s="9">
        <v>1</v>
      </c>
      <c r="V50" s="19"/>
      <c r="W50" s="11" t="s">
        <v>24</v>
      </c>
      <c r="X50" s="1">
        <f>(S50*L44)+(T50*67)+(U50*L46)</f>
        <v>-0.1</v>
      </c>
      <c r="Y50" s="176"/>
      <c r="Z50" s="16" t="s">
        <v>97</v>
      </c>
      <c r="AA50" s="16" t="s">
        <v>44</v>
      </c>
      <c r="AB50" s="16">
        <v>1</v>
      </c>
      <c r="AC50" s="16">
        <f>AB50*AB49</f>
        <v>0.5</v>
      </c>
      <c r="AD50" s="4"/>
      <c r="AE50" s="11" t="s">
        <v>24</v>
      </c>
      <c r="AF50" s="28">
        <v>0</v>
      </c>
      <c r="AG50" s="28">
        <v>1</v>
      </c>
      <c r="AH50" s="28">
        <v>0</v>
      </c>
      <c r="AI50" s="28">
        <v>1</v>
      </c>
      <c r="AJ50" s="28">
        <v>0</v>
      </c>
      <c r="AK50" s="4"/>
      <c r="AL50" s="11" t="s">
        <v>24</v>
      </c>
      <c r="AM50" s="1">
        <f>(AC46*AF50)+(AC47*AG50)+(AC48*AH50)+(AI50*AC50)+(AC51*AJ50)</f>
        <v>0.83333333333333326</v>
      </c>
      <c r="AN50" s="176"/>
      <c r="AO50" s="16" t="s">
        <v>60</v>
      </c>
      <c r="AP50" s="16" t="s">
        <v>44</v>
      </c>
      <c r="AQ50" s="16">
        <v>1</v>
      </c>
      <c r="AR50" s="16">
        <f>AQ50*AQ48</f>
        <v>0.25</v>
      </c>
      <c r="AS50" s="4"/>
      <c r="AT50" s="11" t="s">
        <v>24</v>
      </c>
      <c r="AU50" s="1">
        <f>AR53</f>
        <v>0.5</v>
      </c>
      <c r="AV50" s="36"/>
      <c r="AW50" s="42" t="s">
        <v>20</v>
      </c>
      <c r="AX50" s="42">
        <f>X47+AM47+AU47</f>
        <v>0.35000000000000003</v>
      </c>
      <c r="AY50" s="50"/>
    </row>
    <row r="51" spans="1:51">
      <c r="A51" s="258"/>
      <c r="B51" s="183" t="s">
        <v>14</v>
      </c>
      <c r="C51" s="183"/>
      <c r="D51" s="4"/>
      <c r="E51" s="35" t="s">
        <v>38</v>
      </c>
      <c r="F51" s="35" t="s">
        <v>39</v>
      </c>
      <c r="G51" s="35" t="s">
        <v>40</v>
      </c>
      <c r="H51" s="10" t="s">
        <v>41</v>
      </c>
      <c r="I51" s="10" t="s">
        <v>42</v>
      </c>
      <c r="J51" s="4"/>
      <c r="M51" s="4"/>
      <c r="N51" s="94"/>
      <c r="O51" s="156" t="s">
        <v>112</v>
      </c>
      <c r="P51" s="157"/>
      <c r="Q51" s="4"/>
      <c r="R51" s="33"/>
      <c r="S51" s="25"/>
      <c r="T51" s="25"/>
      <c r="U51" s="25"/>
      <c r="V51" s="30"/>
      <c r="W51" s="29"/>
      <c r="X51" s="29"/>
      <c r="Y51" s="176"/>
      <c r="Z51" s="16" t="s">
        <v>98</v>
      </c>
      <c r="AA51" s="16" t="s">
        <v>44</v>
      </c>
      <c r="AB51" s="16">
        <v>1</v>
      </c>
      <c r="AC51" s="16">
        <f>AB51*AB49</f>
        <v>0.5</v>
      </c>
      <c r="AD51" s="4"/>
      <c r="AE51" s="29"/>
      <c r="AF51" s="25"/>
      <c r="AG51" s="25"/>
      <c r="AH51" s="25"/>
      <c r="AI51" s="25"/>
      <c r="AJ51" s="25"/>
      <c r="AK51" s="4"/>
      <c r="AL51" s="29"/>
      <c r="AM51" s="29"/>
      <c r="AN51" s="176"/>
      <c r="AO51" s="15" t="s">
        <v>31</v>
      </c>
      <c r="AP51" s="15">
        <v>1</v>
      </c>
      <c r="AQ51" s="15">
        <f>1/(1+AP51)</f>
        <v>0.5</v>
      </c>
      <c r="AR51" s="15"/>
      <c r="AS51" s="4"/>
      <c r="AT51" s="29"/>
      <c r="AU51" s="29"/>
      <c r="AV51" s="46"/>
      <c r="AW51" s="42" t="s">
        <v>21</v>
      </c>
      <c r="AX51" s="42">
        <f>X48+AM48+AU48</f>
        <v>0.14999999999999997</v>
      </c>
      <c r="AY51" s="50"/>
    </row>
    <row r="52" spans="1:51" ht="30">
      <c r="A52" s="258"/>
      <c r="B52" s="108" t="s">
        <v>7</v>
      </c>
      <c r="C52" s="76">
        <f>SUM(L44*C47,L45*D47,L46*E47)</f>
        <v>3</v>
      </c>
      <c r="D52" s="4"/>
      <c r="E52" s="35">
        <v>1</v>
      </c>
      <c r="F52" s="35">
        <v>3</v>
      </c>
      <c r="G52" s="35">
        <v>5</v>
      </c>
      <c r="H52" s="35">
        <v>7</v>
      </c>
      <c r="I52" s="35">
        <v>9</v>
      </c>
      <c r="J52" s="4"/>
      <c r="M52" s="4"/>
      <c r="N52" s="94"/>
      <c r="O52" s="57" t="s">
        <v>99</v>
      </c>
      <c r="P52" s="56" t="s">
        <v>102</v>
      </c>
      <c r="Q52" s="4"/>
      <c r="R52" s="33"/>
      <c r="S52" s="25"/>
      <c r="T52" s="25"/>
      <c r="U52" s="25"/>
      <c r="V52" s="30"/>
      <c r="W52" s="29"/>
      <c r="X52" s="29"/>
      <c r="Y52" s="176"/>
      <c r="Z52" s="30"/>
      <c r="AA52" s="30"/>
      <c r="AB52" s="30"/>
      <c r="AC52" s="30"/>
      <c r="AD52" s="4"/>
      <c r="AE52" s="29"/>
      <c r="AF52" s="25"/>
      <c r="AG52" s="25"/>
      <c r="AH52" s="25"/>
      <c r="AI52" s="25"/>
      <c r="AJ52" s="25"/>
      <c r="AK52" s="4"/>
      <c r="AL52" s="156" t="s">
        <v>115</v>
      </c>
      <c r="AM52" s="157"/>
      <c r="AN52" s="176"/>
      <c r="AO52" s="16" t="s">
        <v>61</v>
      </c>
      <c r="AP52" s="16" t="s">
        <v>44</v>
      </c>
      <c r="AQ52" s="16">
        <v>1</v>
      </c>
      <c r="AR52" s="16">
        <f>AQ52*AQ51</f>
        <v>0.5</v>
      </c>
      <c r="AS52" s="4"/>
      <c r="AT52" s="29"/>
      <c r="AU52" s="29"/>
      <c r="AV52" s="46"/>
      <c r="AW52" s="41" t="s">
        <v>22</v>
      </c>
      <c r="AX52" s="41">
        <v>0</v>
      </c>
      <c r="AY52" s="50"/>
    </row>
    <row r="53" spans="1:51" ht="30">
      <c r="A53" s="258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26"/>
      <c r="N53" s="94"/>
      <c r="O53" s="57" t="s">
        <v>100</v>
      </c>
      <c r="P53" s="56" t="s">
        <v>103</v>
      </c>
      <c r="Q53" s="4"/>
      <c r="R53" s="4"/>
      <c r="S53" s="18"/>
      <c r="T53" s="18"/>
      <c r="U53" s="18"/>
      <c r="V53" s="19"/>
      <c r="W53" s="4"/>
      <c r="X53" s="4"/>
      <c r="Y53" s="176"/>
      <c r="Z53" s="30"/>
      <c r="AA53" s="30"/>
      <c r="AB53" s="30"/>
      <c r="AC53" s="30"/>
      <c r="AD53" s="4"/>
      <c r="AE53" s="29"/>
      <c r="AF53" s="25"/>
      <c r="AG53" s="25"/>
      <c r="AH53" s="25"/>
      <c r="AI53" s="25"/>
      <c r="AJ53" s="25"/>
      <c r="AK53" s="4"/>
      <c r="AL53" s="58" t="s">
        <v>34</v>
      </c>
      <c r="AM53" s="56" t="s">
        <v>87</v>
      </c>
      <c r="AN53" s="176"/>
      <c r="AO53" s="16" t="s">
        <v>62</v>
      </c>
      <c r="AP53" s="16" t="s">
        <v>44</v>
      </c>
      <c r="AQ53" s="16">
        <v>1</v>
      </c>
      <c r="AR53" s="16">
        <f>AQ53*AQ51</f>
        <v>0.5</v>
      </c>
      <c r="AS53" s="4"/>
      <c r="AT53" s="29"/>
      <c r="AU53" s="29"/>
      <c r="AV53" s="46"/>
      <c r="AW53" s="42" t="s">
        <v>23</v>
      </c>
      <c r="AX53" s="42">
        <f>X49+AM49+AU49</f>
        <v>0.16666666666666685</v>
      </c>
      <c r="AY53" s="50"/>
    </row>
    <row r="54" spans="1:51" ht="30">
      <c r="A54" s="258"/>
      <c r="B54" s="185" t="s">
        <v>11</v>
      </c>
      <c r="C54" s="186"/>
      <c r="D54" s="6" t="s">
        <v>12</v>
      </c>
      <c r="E54" s="6">
        <v>1</v>
      </c>
      <c r="F54" s="6">
        <v>2</v>
      </c>
      <c r="G54" s="6">
        <v>3</v>
      </c>
      <c r="H54" s="6">
        <v>4</v>
      </c>
      <c r="I54" s="6">
        <v>5</v>
      </c>
      <c r="J54" s="6">
        <v>6</v>
      </c>
      <c r="K54" s="6">
        <v>7</v>
      </c>
      <c r="L54" s="6">
        <v>9</v>
      </c>
      <c r="M54" s="6">
        <v>10</v>
      </c>
      <c r="N54" s="94"/>
      <c r="O54" s="57" t="s">
        <v>101</v>
      </c>
      <c r="P54" s="56" t="s">
        <v>104</v>
      </c>
      <c r="Q54" s="4"/>
      <c r="R54" s="4"/>
      <c r="S54" s="18"/>
      <c r="T54" s="18"/>
      <c r="U54" s="18"/>
      <c r="V54" s="4"/>
      <c r="W54" s="4"/>
      <c r="X54" s="4"/>
      <c r="Y54" s="176"/>
      <c r="AB54" s="30"/>
      <c r="AC54" s="30"/>
      <c r="AD54" s="4"/>
      <c r="AE54" s="29"/>
      <c r="AF54" s="25"/>
      <c r="AG54" s="25"/>
      <c r="AH54" s="25"/>
      <c r="AI54" s="25"/>
      <c r="AJ54" s="25"/>
      <c r="AK54" s="4"/>
      <c r="AL54" s="109" t="s">
        <v>35</v>
      </c>
      <c r="AM54" s="84" t="s">
        <v>88</v>
      </c>
      <c r="AN54" s="176"/>
      <c r="AO54" s="19"/>
      <c r="AP54" s="19"/>
      <c r="AQ54" s="19"/>
      <c r="AR54" s="19"/>
      <c r="AS54" s="4"/>
      <c r="AT54" s="29"/>
      <c r="AU54" s="29"/>
      <c r="AV54" s="46"/>
      <c r="AW54" s="42" t="s">
        <v>24</v>
      </c>
      <c r="AX54" s="42">
        <f>X50+AM50+AU50</f>
        <v>1.2333333333333334</v>
      </c>
      <c r="AY54" s="50"/>
    </row>
    <row r="55" spans="1:51">
      <c r="A55" s="258"/>
      <c r="B55" s="187"/>
      <c r="C55" s="188"/>
      <c r="D55" s="6" t="s">
        <v>13</v>
      </c>
      <c r="E55" s="35">
        <v>0</v>
      </c>
      <c r="F55" s="35">
        <v>0</v>
      </c>
      <c r="G55" s="35">
        <v>0.57999999999999996</v>
      </c>
      <c r="H55" s="35">
        <v>0.9</v>
      </c>
      <c r="I55" s="35">
        <v>1.1200000000000001</v>
      </c>
      <c r="J55" s="35">
        <v>1.24</v>
      </c>
      <c r="K55" s="35">
        <v>1.32</v>
      </c>
      <c r="L55" s="35">
        <v>1.46</v>
      </c>
      <c r="M55" s="35">
        <v>1.49</v>
      </c>
      <c r="N55" s="94"/>
      <c r="Q55" s="4"/>
      <c r="R55" s="4"/>
      <c r="S55" s="18"/>
      <c r="T55" s="18"/>
      <c r="U55" s="18"/>
      <c r="V55" s="4"/>
      <c r="W55" s="4"/>
      <c r="X55" s="4"/>
      <c r="Y55" s="176"/>
      <c r="AB55" s="30"/>
      <c r="AC55" s="30"/>
      <c r="AD55" s="4"/>
      <c r="AE55" s="29"/>
      <c r="AF55" s="25"/>
      <c r="AG55" s="25"/>
      <c r="AH55" s="25"/>
      <c r="AI55" s="25"/>
      <c r="AJ55" s="25"/>
      <c r="AK55" s="4"/>
      <c r="AL55" s="109" t="s">
        <v>36</v>
      </c>
      <c r="AM55" s="84" t="s">
        <v>89</v>
      </c>
      <c r="AN55" s="176"/>
      <c r="AO55" s="30"/>
      <c r="AP55" s="30"/>
      <c r="AQ55" s="30"/>
      <c r="AR55" s="30"/>
      <c r="AS55" s="4"/>
      <c r="AT55" s="29"/>
      <c r="AU55" s="29"/>
      <c r="AV55" s="46"/>
      <c r="AW55" s="41" t="s">
        <v>25</v>
      </c>
      <c r="AX55" s="41">
        <v>0</v>
      </c>
      <c r="AY55" s="50"/>
    </row>
    <row r="56" spans="1:51">
      <c r="A56" s="258"/>
      <c r="B56" s="189" t="s">
        <v>9</v>
      </c>
      <c r="C56" s="190"/>
      <c r="D56" s="7">
        <v>0.57999999999999996</v>
      </c>
      <c r="E56" s="191"/>
      <c r="F56" s="192"/>
      <c r="G56" s="192"/>
      <c r="H56" s="192"/>
      <c r="I56" s="192"/>
      <c r="J56" s="192"/>
      <c r="K56" s="48"/>
      <c r="L56" s="48"/>
      <c r="M56" s="48"/>
      <c r="N56" s="94"/>
      <c r="Q56" s="4"/>
      <c r="R56" s="4"/>
      <c r="S56" s="18"/>
      <c r="T56" s="18"/>
      <c r="U56" s="18"/>
      <c r="V56" s="4"/>
      <c r="W56" s="4"/>
      <c r="X56" s="4"/>
      <c r="Y56" s="176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109" t="s">
        <v>37</v>
      </c>
      <c r="AM56" s="84" t="s">
        <v>90</v>
      </c>
      <c r="AN56" s="176"/>
      <c r="AO56" s="156" t="s">
        <v>113</v>
      </c>
      <c r="AP56" s="157"/>
      <c r="AQ56" s="4"/>
      <c r="AR56" s="4"/>
      <c r="AS56" s="4"/>
      <c r="AT56" s="4"/>
      <c r="AU56" s="4"/>
      <c r="AV56" s="46"/>
      <c r="AW56" s="4"/>
      <c r="AX56" s="4"/>
      <c r="AY56" s="50"/>
    </row>
    <row r="57" spans="1:51" ht="30">
      <c r="A57" s="258"/>
      <c r="B57" s="52"/>
      <c r="C57" s="52"/>
      <c r="D57" s="52"/>
      <c r="E57" s="52"/>
      <c r="H57" s="52"/>
      <c r="I57" s="52"/>
      <c r="J57" s="52"/>
      <c r="K57" s="52"/>
      <c r="L57" s="52"/>
      <c r="M57" s="47"/>
      <c r="N57" s="94"/>
      <c r="Q57" s="4"/>
      <c r="R57" s="4"/>
      <c r="S57" s="18"/>
      <c r="T57" s="18"/>
      <c r="U57" s="18"/>
      <c r="V57" s="4"/>
      <c r="W57" s="4"/>
      <c r="X57" s="4"/>
      <c r="Y57" s="176"/>
      <c r="Z57" s="4"/>
      <c r="AC57" s="4"/>
      <c r="AD57" s="4"/>
      <c r="AE57" s="4"/>
      <c r="AF57" s="4"/>
      <c r="AG57" s="4"/>
      <c r="AH57" s="4"/>
      <c r="AI57" s="4"/>
      <c r="AJ57" s="4"/>
      <c r="AK57" s="4"/>
      <c r="AL57" s="58" t="s">
        <v>96</v>
      </c>
      <c r="AM57" s="56" t="s">
        <v>91</v>
      </c>
      <c r="AN57" s="176"/>
      <c r="AO57" s="44" t="s">
        <v>29</v>
      </c>
      <c r="AP57" s="44" t="s">
        <v>76</v>
      </c>
      <c r="AQ57" s="4"/>
      <c r="AR57" s="4"/>
      <c r="AS57" s="4"/>
      <c r="AT57" s="4"/>
      <c r="AU57" s="4"/>
      <c r="AV57" s="46"/>
      <c r="AW57" s="4"/>
      <c r="AX57" s="4"/>
      <c r="AY57" s="50"/>
    </row>
    <row r="58" spans="1:51" ht="30">
      <c r="A58" s="258"/>
      <c r="B58" s="161" t="s">
        <v>15</v>
      </c>
      <c r="C58" s="161"/>
      <c r="D58" s="161"/>
      <c r="E58" s="4"/>
      <c r="H58" s="4"/>
      <c r="I58" s="4"/>
      <c r="J58" s="4"/>
      <c r="K58" s="4"/>
      <c r="L58" s="4"/>
      <c r="M58" s="4"/>
      <c r="N58" s="94"/>
      <c r="Q58" s="4"/>
      <c r="R58" s="4"/>
      <c r="S58" s="18"/>
      <c r="T58" s="18"/>
      <c r="U58" s="18"/>
      <c r="V58" s="4"/>
      <c r="W58" s="4"/>
      <c r="X58" s="4"/>
      <c r="Y58" s="176"/>
      <c r="Z58" s="227" t="s">
        <v>182</v>
      </c>
      <c r="AA58" s="228"/>
      <c r="AC58" s="4"/>
      <c r="AD58" s="4"/>
      <c r="AE58" s="4"/>
      <c r="AF58" s="4"/>
      <c r="AG58" s="4"/>
      <c r="AH58" s="4"/>
      <c r="AI58" s="4"/>
      <c r="AJ58" s="4"/>
      <c r="AK58" s="4"/>
      <c r="AL58" s="109" t="s">
        <v>97</v>
      </c>
      <c r="AM58" s="84" t="s">
        <v>92</v>
      </c>
      <c r="AN58" s="176"/>
      <c r="AO58" s="44" t="s">
        <v>30</v>
      </c>
      <c r="AP58" s="44" t="s">
        <v>79</v>
      </c>
      <c r="AQ58" s="4"/>
      <c r="AR58" s="4"/>
      <c r="AS58" s="4"/>
      <c r="AT58" s="4"/>
      <c r="AU58" s="4"/>
      <c r="AV58" s="46"/>
      <c r="AW58" s="4"/>
      <c r="AX58" s="4"/>
      <c r="AY58" s="50"/>
    </row>
    <row r="59" spans="1:51" ht="30">
      <c r="A59" s="258"/>
      <c r="B59" s="5" t="s">
        <v>10</v>
      </c>
      <c r="C59" s="8">
        <f>(C52-3)/3</f>
        <v>0</v>
      </c>
      <c r="D59" s="77">
        <f>C59*100</f>
        <v>0</v>
      </c>
      <c r="E59" s="4"/>
      <c r="H59" s="4"/>
      <c r="I59" s="4"/>
      <c r="J59" s="4"/>
      <c r="K59" s="4"/>
      <c r="L59" s="4"/>
      <c r="M59" s="4"/>
      <c r="N59" s="94"/>
      <c r="Q59" s="4"/>
      <c r="R59" s="4"/>
      <c r="S59" s="18"/>
      <c r="T59" s="18"/>
      <c r="U59" s="18"/>
      <c r="V59" s="4"/>
      <c r="W59" s="4"/>
      <c r="X59" s="4"/>
      <c r="Y59" s="176"/>
      <c r="Z59" s="225" t="s">
        <v>224</v>
      </c>
      <c r="AA59" s="226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109" t="s">
        <v>98</v>
      </c>
      <c r="AM59" s="84" t="s">
        <v>93</v>
      </c>
      <c r="AN59" s="176"/>
      <c r="AO59" s="44" t="s">
        <v>31</v>
      </c>
      <c r="AP59" s="44" t="s">
        <v>82</v>
      </c>
      <c r="AQ59" s="4"/>
      <c r="AR59" s="4"/>
      <c r="AS59" s="4"/>
      <c r="AT59" s="4"/>
      <c r="AU59" s="4"/>
      <c r="AV59" s="46"/>
      <c r="AW59" s="4"/>
      <c r="AX59" s="4"/>
      <c r="AY59" s="50"/>
    </row>
    <row r="60" spans="1:51">
      <c r="A60" s="259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06"/>
      <c r="N60" s="49"/>
      <c r="O60" s="106"/>
      <c r="P60" s="106"/>
      <c r="Q60" s="106"/>
      <c r="R60" s="106"/>
      <c r="S60" s="79"/>
      <c r="T60" s="79"/>
      <c r="U60" s="79"/>
      <c r="V60" s="106"/>
      <c r="W60" s="106"/>
      <c r="X60" s="106"/>
      <c r="Y60" s="177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51"/>
    </row>
    <row r="62" spans="1:51" ht="20">
      <c r="A62" s="257"/>
      <c r="B62" s="168" t="s">
        <v>162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9"/>
    </row>
    <row r="63" spans="1:51" ht="20">
      <c r="A63" s="258"/>
      <c r="B63" s="35" t="s">
        <v>0</v>
      </c>
      <c r="C63" s="35" t="s">
        <v>1</v>
      </c>
      <c r="D63" s="35" t="s">
        <v>2</v>
      </c>
      <c r="E63" s="35" t="s">
        <v>3</v>
      </c>
      <c r="F63" s="170" t="s">
        <v>8</v>
      </c>
      <c r="G63" s="35" t="s">
        <v>0</v>
      </c>
      <c r="H63" s="35" t="s">
        <v>1</v>
      </c>
      <c r="I63" s="35" t="s">
        <v>2</v>
      </c>
      <c r="J63" s="35" t="s">
        <v>3</v>
      </c>
      <c r="K63" s="35" t="s">
        <v>4</v>
      </c>
      <c r="L63" s="10" t="s">
        <v>5</v>
      </c>
      <c r="M63" s="23"/>
      <c r="N63" s="94"/>
      <c r="O63" s="156" t="s">
        <v>114</v>
      </c>
      <c r="P63" s="157"/>
      <c r="Q63" s="3"/>
      <c r="R63" s="171" t="s">
        <v>46</v>
      </c>
      <c r="S63" s="172"/>
      <c r="T63" s="172"/>
      <c r="U63" s="173"/>
      <c r="V63" s="3"/>
      <c r="W63" s="174" t="s">
        <v>52</v>
      </c>
      <c r="X63" s="175"/>
      <c r="Y63" s="176"/>
      <c r="Z63" s="178" t="s">
        <v>48</v>
      </c>
      <c r="AA63" s="179"/>
      <c r="AB63" s="179"/>
      <c r="AC63" s="180"/>
      <c r="AD63" s="3"/>
      <c r="AE63" s="178" t="s">
        <v>54</v>
      </c>
      <c r="AF63" s="179"/>
      <c r="AG63" s="179"/>
      <c r="AH63" s="179"/>
      <c r="AI63" s="179"/>
      <c r="AJ63" s="180"/>
      <c r="AK63" s="3"/>
      <c r="AL63" s="174" t="s">
        <v>55</v>
      </c>
      <c r="AM63" s="175"/>
      <c r="AN63" s="176"/>
      <c r="AO63" s="178" t="s">
        <v>49</v>
      </c>
      <c r="AP63" s="179"/>
      <c r="AQ63" s="179"/>
      <c r="AR63" s="180"/>
      <c r="AS63" s="4"/>
      <c r="AT63" s="174" t="s">
        <v>51</v>
      </c>
      <c r="AU63" s="175"/>
      <c r="AV63" s="36"/>
      <c r="AW63" s="174" t="s">
        <v>27</v>
      </c>
      <c r="AX63" s="175"/>
      <c r="AY63" s="50"/>
    </row>
    <row r="64" spans="1:51" ht="30">
      <c r="A64" s="258"/>
      <c r="B64" s="35" t="s">
        <v>1</v>
      </c>
      <c r="C64" s="2">
        <v>1</v>
      </c>
      <c r="D64" s="37">
        <v>3</v>
      </c>
      <c r="E64" s="37">
        <v>3</v>
      </c>
      <c r="F64" s="170"/>
      <c r="G64" s="35" t="s">
        <v>1</v>
      </c>
      <c r="H64" s="38">
        <f>C64/C67</f>
        <v>0.60000000000000009</v>
      </c>
      <c r="I64" s="37">
        <f>D64/D67</f>
        <v>0.6</v>
      </c>
      <c r="J64" s="37">
        <f>E64/E67</f>
        <v>0.6</v>
      </c>
      <c r="K64" s="37">
        <f>SUM(H64:J64)</f>
        <v>1.8000000000000003</v>
      </c>
      <c r="L64" s="2">
        <f>K64/C69</f>
        <v>0.60000000000000009</v>
      </c>
      <c r="M64" s="24"/>
      <c r="N64" s="94"/>
      <c r="O64" s="58" t="s">
        <v>17</v>
      </c>
      <c r="P64" s="56" t="s">
        <v>78</v>
      </c>
      <c r="Q64" s="18"/>
      <c r="R64" s="17" t="s">
        <v>26</v>
      </c>
      <c r="S64" s="35" t="s">
        <v>1</v>
      </c>
      <c r="T64" s="35" t="s">
        <v>2</v>
      </c>
      <c r="U64" s="35" t="s">
        <v>3</v>
      </c>
      <c r="V64" s="13"/>
      <c r="W64" s="32" t="s">
        <v>26</v>
      </c>
      <c r="X64" s="107" t="s">
        <v>53</v>
      </c>
      <c r="Y64" s="176"/>
      <c r="Z64" s="35" t="s">
        <v>32</v>
      </c>
      <c r="AA64" s="108" t="s">
        <v>47</v>
      </c>
      <c r="AB64" s="178" t="s">
        <v>43</v>
      </c>
      <c r="AC64" s="180"/>
      <c r="AD64" s="4"/>
      <c r="AE64" s="10" t="s">
        <v>26</v>
      </c>
      <c r="AF64" s="35" t="s">
        <v>35</v>
      </c>
      <c r="AG64" s="35" t="s">
        <v>36</v>
      </c>
      <c r="AH64" s="35" t="s">
        <v>37</v>
      </c>
      <c r="AI64" s="35" t="s">
        <v>97</v>
      </c>
      <c r="AJ64" s="35" t="s">
        <v>98</v>
      </c>
      <c r="AK64" s="4"/>
      <c r="AL64" s="10" t="s">
        <v>26</v>
      </c>
      <c r="AM64" s="107" t="s">
        <v>53</v>
      </c>
      <c r="AN64" s="176"/>
      <c r="AO64" s="10" t="s">
        <v>28</v>
      </c>
      <c r="AP64" s="10" t="s">
        <v>47</v>
      </c>
      <c r="AQ64" s="181" t="s">
        <v>43</v>
      </c>
      <c r="AR64" s="182"/>
      <c r="AS64" s="4"/>
      <c r="AT64" s="35" t="s">
        <v>26</v>
      </c>
      <c r="AU64" s="107" t="s">
        <v>53</v>
      </c>
      <c r="AV64" s="36"/>
      <c r="AW64" s="108" t="s">
        <v>26</v>
      </c>
      <c r="AX64" s="108" t="s">
        <v>50</v>
      </c>
      <c r="AY64" s="50"/>
    </row>
    <row r="65" spans="1:51">
      <c r="A65" s="258"/>
      <c r="B65" s="35" t="s">
        <v>2</v>
      </c>
      <c r="C65" s="37">
        <f>1/D64</f>
        <v>0.33333333333333331</v>
      </c>
      <c r="D65" s="2">
        <v>1</v>
      </c>
      <c r="E65" s="37">
        <v>1</v>
      </c>
      <c r="F65" s="170"/>
      <c r="G65" s="35" t="s">
        <v>2</v>
      </c>
      <c r="H65" s="37">
        <f>C65/C67</f>
        <v>0.2</v>
      </c>
      <c r="I65" s="38">
        <f>D65/D67</f>
        <v>0.2</v>
      </c>
      <c r="J65" s="37">
        <f>E65/E67</f>
        <v>0.2</v>
      </c>
      <c r="K65" s="37">
        <f>SUM(H65:J65)</f>
        <v>0.60000000000000009</v>
      </c>
      <c r="L65" s="2">
        <f>K65/C69</f>
        <v>0.20000000000000004</v>
      </c>
      <c r="M65" s="24"/>
      <c r="N65" s="94"/>
      <c r="O65" s="58" t="s">
        <v>18</v>
      </c>
      <c r="P65" s="56" t="s">
        <v>77</v>
      </c>
      <c r="Q65" s="18"/>
      <c r="R65" s="11" t="s">
        <v>17</v>
      </c>
      <c r="S65" s="9">
        <v>1</v>
      </c>
      <c r="T65" s="9">
        <v>-0.5</v>
      </c>
      <c r="U65" s="9">
        <v>0</v>
      </c>
      <c r="V65" s="3"/>
      <c r="W65" s="11" t="s">
        <v>17</v>
      </c>
      <c r="X65" s="1">
        <f>(S65*L64)+(T65*L65)+(U65*L66)</f>
        <v>0.50000000000000011</v>
      </c>
      <c r="Y65" s="176"/>
      <c r="Z65" s="15" t="s">
        <v>34</v>
      </c>
      <c r="AA65" s="15">
        <v>2</v>
      </c>
      <c r="AB65" s="15">
        <f>1/(1+AA65)</f>
        <v>0.33333333333333331</v>
      </c>
      <c r="AC65" s="15"/>
      <c r="AD65" s="4"/>
      <c r="AE65" s="11" t="s">
        <v>17</v>
      </c>
      <c r="AF65" s="28">
        <v>0</v>
      </c>
      <c r="AG65" s="28">
        <v>0</v>
      </c>
      <c r="AH65" s="28">
        <v>0</v>
      </c>
      <c r="AI65" s="28">
        <v>-1</v>
      </c>
      <c r="AJ65" s="28">
        <v>0</v>
      </c>
      <c r="AK65" s="4"/>
      <c r="AL65" s="11" t="s">
        <v>17</v>
      </c>
      <c r="AM65" s="1">
        <f>(AF65*AC66)+(AG65*AC67)+(AC68*AH65)+(AI65*AC70)+(AC71*AJ65)</f>
        <v>-0.5</v>
      </c>
      <c r="AN65" s="176"/>
      <c r="AO65" s="15" t="s">
        <v>29</v>
      </c>
      <c r="AP65" s="15">
        <v>2</v>
      </c>
      <c r="AQ65" s="15">
        <f>1/(1+AP65)</f>
        <v>0.33333333333333331</v>
      </c>
      <c r="AR65" s="15"/>
      <c r="AS65" s="4"/>
      <c r="AT65" s="11" t="s">
        <v>17</v>
      </c>
      <c r="AU65" s="1">
        <f>AR66</f>
        <v>0.33333333333333331</v>
      </c>
      <c r="AV65" s="36"/>
      <c r="AW65" s="40" t="s">
        <v>63</v>
      </c>
      <c r="AX65" s="40">
        <v>0</v>
      </c>
      <c r="AY65" s="50"/>
    </row>
    <row r="66" spans="1:51" ht="30">
      <c r="A66" s="258"/>
      <c r="B66" s="35" t="s">
        <v>3</v>
      </c>
      <c r="C66" s="37">
        <f>1/E64</f>
        <v>0.33333333333333331</v>
      </c>
      <c r="D66" s="37">
        <f>1/E65</f>
        <v>1</v>
      </c>
      <c r="E66" s="2">
        <v>1</v>
      </c>
      <c r="F66" s="170"/>
      <c r="G66" s="35" t="s">
        <v>3</v>
      </c>
      <c r="H66" s="37">
        <f>C66/C67</f>
        <v>0.2</v>
      </c>
      <c r="I66" s="37">
        <f>D66/D67</f>
        <v>0.2</v>
      </c>
      <c r="J66" s="38">
        <f>E66/E67</f>
        <v>0.2</v>
      </c>
      <c r="K66" s="37">
        <f>SUM(H66:J66)</f>
        <v>0.60000000000000009</v>
      </c>
      <c r="L66" s="2">
        <f>K66/C69</f>
        <v>0.20000000000000004</v>
      </c>
      <c r="M66" s="24"/>
      <c r="N66" s="94"/>
      <c r="O66" s="58" t="s">
        <v>20</v>
      </c>
      <c r="P66" s="56" t="s">
        <v>80</v>
      </c>
      <c r="Q66" s="18"/>
      <c r="R66" s="11" t="s">
        <v>18</v>
      </c>
      <c r="S66" s="9">
        <v>-0.5</v>
      </c>
      <c r="T66" s="9">
        <v>1</v>
      </c>
      <c r="U66" s="9">
        <v>0</v>
      </c>
      <c r="V66" s="19"/>
      <c r="W66" s="11" t="s">
        <v>18</v>
      </c>
      <c r="X66" s="1">
        <f>(S66*L64)+(T66*L65)+(U66*L66)</f>
        <v>-0.1</v>
      </c>
      <c r="Y66" s="176"/>
      <c r="Z66" s="16" t="s">
        <v>35</v>
      </c>
      <c r="AA66" s="16" t="s">
        <v>44</v>
      </c>
      <c r="AB66" s="16">
        <v>1</v>
      </c>
      <c r="AC66" s="16">
        <f>AB66*AB65</f>
        <v>0.33333333333333331</v>
      </c>
      <c r="AD66" s="4"/>
      <c r="AE66" s="11" t="s">
        <v>18</v>
      </c>
      <c r="AF66" s="28">
        <v>0</v>
      </c>
      <c r="AG66" s="28">
        <v>0</v>
      </c>
      <c r="AH66" s="28">
        <v>0</v>
      </c>
      <c r="AI66" s="28">
        <v>1</v>
      </c>
      <c r="AJ66" s="28">
        <v>0</v>
      </c>
      <c r="AK66" s="4"/>
      <c r="AL66" s="11" t="s">
        <v>18</v>
      </c>
      <c r="AM66" s="1">
        <f>(AF66*AC66)+(AG66*AC67)+(AC68*AH66)+(AI66*AC70)+(AC71*AJ66)</f>
        <v>0.5</v>
      </c>
      <c r="AN66" s="176"/>
      <c r="AO66" s="16" t="s">
        <v>45</v>
      </c>
      <c r="AP66" s="16" t="s">
        <v>44</v>
      </c>
      <c r="AQ66" s="16">
        <v>1</v>
      </c>
      <c r="AR66" s="16">
        <f>AQ66*AQ65</f>
        <v>0.33333333333333331</v>
      </c>
      <c r="AS66" s="4"/>
      <c r="AT66" s="11" t="s">
        <v>18</v>
      </c>
      <c r="AU66" s="1">
        <f>AR67</f>
        <v>0.33333333333333331</v>
      </c>
      <c r="AV66" s="36"/>
      <c r="AW66" s="40" t="s">
        <v>16</v>
      </c>
      <c r="AX66" s="41">
        <v>0</v>
      </c>
      <c r="AY66" s="50"/>
    </row>
    <row r="67" spans="1:51">
      <c r="A67" s="258"/>
      <c r="B67" s="107" t="s">
        <v>4</v>
      </c>
      <c r="C67" s="39">
        <f>SUM(C64:C66)</f>
        <v>1.6666666666666665</v>
      </c>
      <c r="D67" s="39">
        <f>SUM(D64:D66)</f>
        <v>5</v>
      </c>
      <c r="E67" s="39">
        <f>SUM(E64:E66)</f>
        <v>5</v>
      </c>
      <c r="F67" s="170"/>
      <c r="G67" s="107" t="s">
        <v>4</v>
      </c>
      <c r="H67" s="39">
        <f>SUM(H64:H66)</f>
        <v>1</v>
      </c>
      <c r="I67" s="39">
        <f>SUM(I64:I66)</f>
        <v>1</v>
      </c>
      <c r="J67" s="39">
        <f>SUM(J64:J66)</f>
        <v>1</v>
      </c>
      <c r="K67" s="39">
        <f>SUM(K64:K66)</f>
        <v>3.0000000000000004</v>
      </c>
      <c r="L67" s="39">
        <f>SUM(L64:L66)</f>
        <v>1.0000000000000002</v>
      </c>
      <c r="M67" s="25"/>
      <c r="N67" s="94"/>
      <c r="O67" s="58" t="s">
        <v>21</v>
      </c>
      <c r="P67" s="56" t="s">
        <v>81</v>
      </c>
      <c r="Q67" s="18"/>
      <c r="R67" s="11" t="s">
        <v>20</v>
      </c>
      <c r="S67" s="9">
        <v>0</v>
      </c>
      <c r="T67" s="9">
        <v>0.5</v>
      </c>
      <c r="U67" s="9">
        <v>0</v>
      </c>
      <c r="V67" s="19"/>
      <c r="W67" s="11" t="s">
        <v>20</v>
      </c>
      <c r="X67" s="1">
        <f>(S67*L64)+(T67*L65)+(U67*L66)</f>
        <v>0.10000000000000002</v>
      </c>
      <c r="Y67" s="176"/>
      <c r="Z67" s="16" t="s">
        <v>36</v>
      </c>
      <c r="AA67" s="16" t="s">
        <v>44</v>
      </c>
      <c r="AB67" s="16">
        <v>1</v>
      </c>
      <c r="AC67" s="16">
        <f>AB67*AB65</f>
        <v>0.33333333333333331</v>
      </c>
      <c r="AD67" s="4"/>
      <c r="AE67" s="11" t="s">
        <v>20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4"/>
      <c r="AL67" s="11" t="s">
        <v>20</v>
      </c>
      <c r="AM67" s="1">
        <f>(AF67*AC66)+(AG67*AC67)+(AH67*AC68)+(AI67*AC70)+(AJ67*AC71)</f>
        <v>0</v>
      </c>
      <c r="AN67" s="176"/>
      <c r="AO67" s="16" t="s">
        <v>58</v>
      </c>
      <c r="AP67" s="16" t="s">
        <v>44</v>
      </c>
      <c r="AQ67" s="16">
        <v>1</v>
      </c>
      <c r="AR67" s="16">
        <f>AQ67*AQ65</f>
        <v>0.33333333333333331</v>
      </c>
      <c r="AS67" s="4"/>
      <c r="AT67" s="11" t="s">
        <v>20</v>
      </c>
      <c r="AU67" s="1">
        <f>AR69</f>
        <v>0.5</v>
      </c>
      <c r="AV67" s="36"/>
      <c r="AW67" s="42" t="s">
        <v>17</v>
      </c>
      <c r="AX67" s="42">
        <f>X65+AM65+AU65</f>
        <v>0.33333333333333343</v>
      </c>
      <c r="AY67" s="50"/>
    </row>
    <row r="68" spans="1:51" ht="45">
      <c r="A68" s="258"/>
      <c r="B68" s="54"/>
      <c r="C68" s="54"/>
      <c r="D68" s="54"/>
      <c r="E68" s="54"/>
      <c r="F68" s="54"/>
      <c r="G68" s="54"/>
      <c r="H68" s="54"/>
      <c r="I68" s="54"/>
      <c r="J68" s="54"/>
      <c r="M68" s="47"/>
      <c r="N68" s="94"/>
      <c r="O68" s="58" t="s">
        <v>23</v>
      </c>
      <c r="P68" s="56" t="s">
        <v>83</v>
      </c>
      <c r="Q68" s="4"/>
      <c r="R68" s="11" t="s">
        <v>21</v>
      </c>
      <c r="S68" s="9">
        <v>0</v>
      </c>
      <c r="T68" s="9">
        <v>-0.5</v>
      </c>
      <c r="U68" s="9">
        <v>0</v>
      </c>
      <c r="V68" s="19"/>
      <c r="W68" s="11" t="s">
        <v>21</v>
      </c>
      <c r="X68" s="1">
        <f>(S68*L64)+(T68*L65)+(U68*L66)</f>
        <v>-0.10000000000000002</v>
      </c>
      <c r="Y68" s="176"/>
      <c r="Z68" s="16" t="s">
        <v>37</v>
      </c>
      <c r="AA68" s="16" t="s">
        <v>44</v>
      </c>
      <c r="AB68" s="16">
        <v>1</v>
      </c>
      <c r="AC68" s="16">
        <f>AB68*AB65</f>
        <v>0.33333333333333331</v>
      </c>
      <c r="AD68" s="4"/>
      <c r="AE68" s="11" t="s">
        <v>21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4"/>
      <c r="AL68" s="11" t="s">
        <v>21</v>
      </c>
      <c r="AM68" s="1">
        <f>(AF68*AC66)+(AG68*AC67)+(AH68*AC68)+(AI68*AC70)+(AJ68*AC71)</f>
        <v>0</v>
      </c>
      <c r="AN68" s="176"/>
      <c r="AO68" s="15" t="s">
        <v>30</v>
      </c>
      <c r="AP68" s="15">
        <v>1</v>
      </c>
      <c r="AQ68" s="15">
        <f>1/(1+AP68)</f>
        <v>0.5</v>
      </c>
      <c r="AR68" s="15"/>
      <c r="AS68" s="4"/>
      <c r="AT68" s="11" t="s">
        <v>21</v>
      </c>
      <c r="AU68" s="1">
        <f>AR70</f>
        <v>0.5</v>
      </c>
      <c r="AV68" s="36"/>
      <c r="AW68" s="42" t="s">
        <v>18</v>
      </c>
      <c r="AX68" s="42">
        <f>X66+AM66++AU66</f>
        <v>0.73333333333333339</v>
      </c>
      <c r="AY68" s="50"/>
    </row>
    <row r="69" spans="1:51" ht="30">
      <c r="A69" s="258"/>
      <c r="B69" s="108" t="s">
        <v>6</v>
      </c>
      <c r="C69" s="35">
        <v>3</v>
      </c>
      <c r="D69" s="4"/>
      <c r="E69" s="4"/>
      <c r="F69" s="4"/>
      <c r="G69" s="4"/>
      <c r="H69" s="4"/>
      <c r="I69" s="4"/>
      <c r="J69" s="4"/>
      <c r="M69" s="4"/>
      <c r="N69" s="94"/>
      <c r="O69" s="58" t="s">
        <v>24</v>
      </c>
      <c r="P69" s="56" t="s">
        <v>84</v>
      </c>
      <c r="Q69" s="4"/>
      <c r="R69" s="11" t="s">
        <v>23</v>
      </c>
      <c r="S69" s="9">
        <v>1</v>
      </c>
      <c r="T69" s="9">
        <v>0</v>
      </c>
      <c r="U69" s="9">
        <v>-0.5</v>
      </c>
      <c r="V69" s="19"/>
      <c r="W69" s="11" t="s">
        <v>23</v>
      </c>
      <c r="X69" s="1">
        <f>(S69*L64)+(T69*L65)+(U69*L66)</f>
        <v>0.50000000000000011</v>
      </c>
      <c r="Y69" s="176"/>
      <c r="Z69" s="31" t="s">
        <v>96</v>
      </c>
      <c r="AA69" s="31">
        <v>1</v>
      </c>
      <c r="AB69" s="31">
        <f>1/(1+AA69)</f>
        <v>0.5</v>
      </c>
      <c r="AC69" s="31"/>
      <c r="AD69" s="4"/>
      <c r="AE69" s="11" t="s">
        <v>23</v>
      </c>
      <c r="AF69" s="28">
        <v>0</v>
      </c>
      <c r="AG69" s="28">
        <v>-1</v>
      </c>
      <c r="AH69" s="28">
        <v>0</v>
      </c>
      <c r="AI69" s="28">
        <v>-1</v>
      </c>
      <c r="AJ69" s="28">
        <v>0</v>
      </c>
      <c r="AK69" s="4"/>
      <c r="AL69" s="11" t="s">
        <v>23</v>
      </c>
      <c r="AM69" s="1">
        <f>(AC66*AF69)+(AG69*AC67)+(AC68*AH69)+(AI69*AC70)+(AC71*AJ69)</f>
        <v>-0.83333333333333326</v>
      </c>
      <c r="AN69" s="176"/>
      <c r="AO69" s="16" t="s">
        <v>59</v>
      </c>
      <c r="AP69" s="16" t="s">
        <v>44</v>
      </c>
      <c r="AQ69" s="16">
        <v>1</v>
      </c>
      <c r="AR69" s="16">
        <f>AQ69*AQ68</f>
        <v>0.5</v>
      </c>
      <c r="AS69" s="4"/>
      <c r="AT69" s="11" t="s">
        <v>23</v>
      </c>
      <c r="AU69" s="1">
        <f>AR72</f>
        <v>0.25</v>
      </c>
      <c r="AV69" s="36"/>
      <c r="AW69" s="41" t="s">
        <v>19</v>
      </c>
      <c r="AX69" s="41">
        <v>0</v>
      </c>
      <c r="AY69" s="50"/>
    </row>
    <row r="70" spans="1:51">
      <c r="A70" s="258"/>
      <c r="B70" s="53"/>
      <c r="C70" s="53"/>
      <c r="D70" s="53"/>
      <c r="E70" s="53"/>
      <c r="F70" s="53"/>
      <c r="G70" s="53"/>
      <c r="H70" s="53"/>
      <c r="I70" s="53"/>
      <c r="J70" s="53"/>
      <c r="M70" s="26"/>
      <c r="N70" s="94"/>
      <c r="O70" s="4"/>
      <c r="P70" s="4"/>
      <c r="Q70" s="4"/>
      <c r="R70" s="11" t="s">
        <v>24</v>
      </c>
      <c r="S70" s="9">
        <v>-0.5</v>
      </c>
      <c r="T70" s="9">
        <v>0</v>
      </c>
      <c r="U70" s="9">
        <v>1</v>
      </c>
      <c r="V70" s="19"/>
      <c r="W70" s="11" t="s">
        <v>24</v>
      </c>
      <c r="X70" s="1">
        <f>(S70*L64)+(T70*67)+(U70*L66)</f>
        <v>-0.1</v>
      </c>
      <c r="Y70" s="176"/>
      <c r="Z70" s="16" t="s">
        <v>97</v>
      </c>
      <c r="AA70" s="16" t="s">
        <v>44</v>
      </c>
      <c r="AB70" s="16">
        <v>1</v>
      </c>
      <c r="AC70" s="16">
        <f>AB70*AB69</f>
        <v>0.5</v>
      </c>
      <c r="AD70" s="4"/>
      <c r="AE70" s="11" t="s">
        <v>24</v>
      </c>
      <c r="AF70" s="28">
        <v>0</v>
      </c>
      <c r="AG70" s="28">
        <v>1</v>
      </c>
      <c r="AH70" s="28">
        <v>0</v>
      </c>
      <c r="AI70" s="28">
        <v>1</v>
      </c>
      <c r="AJ70" s="28">
        <v>0</v>
      </c>
      <c r="AK70" s="4"/>
      <c r="AL70" s="11" t="s">
        <v>24</v>
      </c>
      <c r="AM70" s="1">
        <f>(AC66*AF70)+(AC67*AG70)+(AC68*AH70)+(AI70*AC70)+(AC71*AJ70)</f>
        <v>0.83333333333333326</v>
      </c>
      <c r="AN70" s="176"/>
      <c r="AO70" s="16" t="s">
        <v>60</v>
      </c>
      <c r="AP70" s="16" t="s">
        <v>44</v>
      </c>
      <c r="AQ70" s="16">
        <v>1</v>
      </c>
      <c r="AR70" s="16">
        <f>AQ70*AQ68</f>
        <v>0.5</v>
      </c>
      <c r="AS70" s="4"/>
      <c r="AT70" s="11" t="s">
        <v>24</v>
      </c>
      <c r="AU70" s="1">
        <f>AR73</f>
        <v>0.25</v>
      </c>
      <c r="AV70" s="36"/>
      <c r="AW70" s="42" t="s">
        <v>20</v>
      </c>
      <c r="AX70" s="42">
        <f>X67+AM67+AU67</f>
        <v>0.6</v>
      </c>
      <c r="AY70" s="50"/>
    </row>
    <row r="71" spans="1:51">
      <c r="A71" s="258"/>
      <c r="B71" s="183" t="s">
        <v>14</v>
      </c>
      <c r="C71" s="183"/>
      <c r="D71" s="4"/>
      <c r="E71" s="35" t="s">
        <v>38</v>
      </c>
      <c r="F71" s="35" t="s">
        <v>39</v>
      </c>
      <c r="G71" s="35" t="s">
        <v>40</v>
      </c>
      <c r="H71" s="10" t="s">
        <v>41</v>
      </c>
      <c r="I71" s="10" t="s">
        <v>42</v>
      </c>
      <c r="J71" s="4"/>
      <c r="M71" s="4"/>
      <c r="N71" s="94"/>
      <c r="O71" s="156" t="s">
        <v>112</v>
      </c>
      <c r="P71" s="157"/>
      <c r="Q71" s="4"/>
      <c r="R71" s="33"/>
      <c r="S71" s="25"/>
      <c r="T71" s="25"/>
      <c r="U71" s="25"/>
      <c r="V71" s="30"/>
      <c r="W71" s="29"/>
      <c r="X71" s="29"/>
      <c r="Y71" s="176"/>
      <c r="Z71" s="16" t="s">
        <v>98</v>
      </c>
      <c r="AA71" s="16" t="s">
        <v>44</v>
      </c>
      <c r="AB71" s="16">
        <v>1</v>
      </c>
      <c r="AC71" s="16">
        <f>AB71*AB69</f>
        <v>0.5</v>
      </c>
      <c r="AD71" s="4"/>
      <c r="AE71" s="29"/>
      <c r="AF71" s="25"/>
      <c r="AG71" s="25"/>
      <c r="AH71" s="25"/>
      <c r="AI71" s="25"/>
      <c r="AJ71" s="25"/>
      <c r="AK71" s="4"/>
      <c r="AL71" s="29"/>
      <c r="AM71" s="29"/>
      <c r="AN71" s="176"/>
      <c r="AO71" s="15" t="s">
        <v>31</v>
      </c>
      <c r="AP71" s="15">
        <v>3</v>
      </c>
      <c r="AQ71" s="15">
        <f>1/(1+AP71)</f>
        <v>0.25</v>
      </c>
      <c r="AR71" s="15"/>
      <c r="AS71" s="4"/>
      <c r="AT71" s="29"/>
      <c r="AU71" s="29"/>
      <c r="AV71" s="46"/>
      <c r="AW71" s="42" t="s">
        <v>21</v>
      </c>
      <c r="AX71" s="42">
        <f>X68+AM68+AU68</f>
        <v>0.39999999999999997</v>
      </c>
      <c r="AY71" s="50"/>
    </row>
    <row r="72" spans="1:51" ht="30">
      <c r="A72" s="258"/>
      <c r="B72" s="108" t="s">
        <v>7</v>
      </c>
      <c r="C72" s="76">
        <f>SUM(L64*C67,L65*D67,L66*E67)</f>
        <v>3</v>
      </c>
      <c r="D72" s="4"/>
      <c r="E72" s="35">
        <v>1</v>
      </c>
      <c r="F72" s="35">
        <v>3</v>
      </c>
      <c r="G72" s="35">
        <v>5</v>
      </c>
      <c r="H72" s="35">
        <v>7</v>
      </c>
      <c r="I72" s="35">
        <v>9</v>
      </c>
      <c r="J72" s="4"/>
      <c r="M72" s="4"/>
      <c r="N72" s="94"/>
      <c r="O72" s="57" t="s">
        <v>99</v>
      </c>
      <c r="P72" s="56" t="s">
        <v>102</v>
      </c>
      <c r="Q72" s="4"/>
      <c r="R72" s="33"/>
      <c r="S72" s="25"/>
      <c r="T72" s="25"/>
      <c r="U72" s="25"/>
      <c r="V72" s="30"/>
      <c r="W72" s="29"/>
      <c r="X72" s="29"/>
      <c r="Y72" s="176"/>
      <c r="Z72" s="30"/>
      <c r="AA72" s="30"/>
      <c r="AB72" s="30"/>
      <c r="AC72" s="30"/>
      <c r="AD72" s="4"/>
      <c r="AE72" s="29"/>
      <c r="AF72" s="25"/>
      <c r="AG72" s="25"/>
      <c r="AH72" s="25"/>
      <c r="AI72" s="25"/>
      <c r="AJ72" s="25"/>
      <c r="AK72" s="4"/>
      <c r="AL72" s="156" t="s">
        <v>115</v>
      </c>
      <c r="AM72" s="157"/>
      <c r="AN72" s="176"/>
      <c r="AO72" s="16" t="s">
        <v>61</v>
      </c>
      <c r="AP72" s="16" t="s">
        <v>44</v>
      </c>
      <c r="AQ72" s="16">
        <v>1</v>
      </c>
      <c r="AR72" s="16">
        <f>AQ72*AQ71</f>
        <v>0.25</v>
      </c>
      <c r="AS72" s="4"/>
      <c r="AT72" s="29"/>
      <c r="AU72" s="29"/>
      <c r="AV72" s="46"/>
      <c r="AW72" s="41" t="s">
        <v>22</v>
      </c>
      <c r="AX72" s="41">
        <v>0</v>
      </c>
      <c r="AY72" s="50"/>
    </row>
    <row r="73" spans="1:51" ht="30">
      <c r="A73" s="258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26"/>
      <c r="N73" s="94"/>
      <c r="O73" s="57" t="s">
        <v>100</v>
      </c>
      <c r="P73" s="56" t="s">
        <v>103</v>
      </c>
      <c r="Q73" s="4"/>
      <c r="R73" s="4"/>
      <c r="S73" s="18"/>
      <c r="T73" s="18"/>
      <c r="U73" s="18"/>
      <c r="V73" s="19"/>
      <c r="W73" s="4"/>
      <c r="X73" s="4"/>
      <c r="Y73" s="176"/>
      <c r="Z73" s="30"/>
      <c r="AA73" s="30"/>
      <c r="AB73" s="30"/>
      <c r="AC73" s="30"/>
      <c r="AD73" s="4"/>
      <c r="AE73" s="29"/>
      <c r="AF73" s="25"/>
      <c r="AG73" s="25"/>
      <c r="AH73" s="25"/>
      <c r="AI73" s="25"/>
      <c r="AJ73" s="25"/>
      <c r="AK73" s="4"/>
      <c r="AL73" s="58" t="s">
        <v>34</v>
      </c>
      <c r="AM73" s="56" t="s">
        <v>87</v>
      </c>
      <c r="AN73" s="176"/>
      <c r="AO73" s="16" t="s">
        <v>62</v>
      </c>
      <c r="AP73" s="16" t="s">
        <v>44</v>
      </c>
      <c r="AQ73" s="16">
        <v>1</v>
      </c>
      <c r="AR73" s="16">
        <f>AQ73*AQ71</f>
        <v>0.25</v>
      </c>
      <c r="AS73" s="4"/>
      <c r="AT73" s="29"/>
      <c r="AU73" s="29"/>
      <c r="AV73" s="46"/>
      <c r="AW73" s="42" t="s">
        <v>23</v>
      </c>
      <c r="AX73" s="42">
        <f>X69+AM69+AU69</f>
        <v>-8.3333333333333148E-2</v>
      </c>
      <c r="AY73" s="50"/>
    </row>
    <row r="74" spans="1:51" ht="30">
      <c r="A74" s="258"/>
      <c r="B74" s="185" t="s">
        <v>11</v>
      </c>
      <c r="C74" s="186"/>
      <c r="D74" s="6" t="s">
        <v>12</v>
      </c>
      <c r="E74" s="6">
        <v>1</v>
      </c>
      <c r="F74" s="6">
        <v>2</v>
      </c>
      <c r="G74" s="6">
        <v>3</v>
      </c>
      <c r="H74" s="6">
        <v>4</v>
      </c>
      <c r="I74" s="6">
        <v>5</v>
      </c>
      <c r="J74" s="6">
        <v>6</v>
      </c>
      <c r="K74" s="6">
        <v>7</v>
      </c>
      <c r="L74" s="6">
        <v>9</v>
      </c>
      <c r="M74" s="6">
        <v>10</v>
      </c>
      <c r="N74" s="94"/>
      <c r="O74" s="57" t="s">
        <v>101</v>
      </c>
      <c r="P74" s="56" t="s">
        <v>104</v>
      </c>
      <c r="Q74" s="4"/>
      <c r="R74" s="4"/>
      <c r="S74" s="18"/>
      <c r="T74" s="18"/>
      <c r="U74" s="18"/>
      <c r="V74" s="4"/>
      <c r="W74" s="4"/>
      <c r="X74" s="4"/>
      <c r="Y74" s="176"/>
      <c r="AB74" s="30"/>
      <c r="AC74" s="30"/>
      <c r="AD74" s="4"/>
      <c r="AE74" s="29"/>
      <c r="AF74" s="25"/>
      <c r="AG74" s="25"/>
      <c r="AH74" s="25"/>
      <c r="AI74" s="25"/>
      <c r="AJ74" s="25"/>
      <c r="AK74" s="4"/>
      <c r="AL74" s="109" t="s">
        <v>35</v>
      </c>
      <c r="AM74" s="84" t="s">
        <v>88</v>
      </c>
      <c r="AN74" s="176"/>
      <c r="AO74" s="19"/>
      <c r="AP74" s="19"/>
      <c r="AQ74" s="19"/>
      <c r="AR74" s="19"/>
      <c r="AS74" s="4"/>
      <c r="AT74" s="29"/>
      <c r="AU74" s="29"/>
      <c r="AV74" s="46"/>
      <c r="AW74" s="42" t="s">
        <v>24</v>
      </c>
      <c r="AX74" s="42">
        <f>X70+AM70+AU70</f>
        <v>0.98333333333333328</v>
      </c>
      <c r="AY74" s="50"/>
    </row>
    <row r="75" spans="1:51">
      <c r="A75" s="258"/>
      <c r="B75" s="187"/>
      <c r="C75" s="188"/>
      <c r="D75" s="6" t="s">
        <v>13</v>
      </c>
      <c r="E75" s="35">
        <v>0</v>
      </c>
      <c r="F75" s="35">
        <v>0</v>
      </c>
      <c r="G75" s="35">
        <v>0.57999999999999996</v>
      </c>
      <c r="H75" s="35">
        <v>0.9</v>
      </c>
      <c r="I75" s="35">
        <v>1.1200000000000001</v>
      </c>
      <c r="J75" s="35">
        <v>1.24</v>
      </c>
      <c r="K75" s="35">
        <v>1.32</v>
      </c>
      <c r="L75" s="35">
        <v>1.46</v>
      </c>
      <c r="M75" s="35">
        <v>1.49</v>
      </c>
      <c r="N75" s="94"/>
      <c r="Q75" s="4"/>
      <c r="R75" s="4"/>
      <c r="S75" s="18"/>
      <c r="T75" s="18"/>
      <c r="U75" s="18"/>
      <c r="V75" s="4"/>
      <c r="W75" s="4"/>
      <c r="X75" s="4"/>
      <c r="Y75" s="176"/>
      <c r="AB75" s="30"/>
      <c r="AC75" s="30"/>
      <c r="AD75" s="4"/>
      <c r="AE75" s="29"/>
      <c r="AF75" s="25"/>
      <c r="AG75" s="25"/>
      <c r="AH75" s="25"/>
      <c r="AI75" s="25"/>
      <c r="AJ75" s="25"/>
      <c r="AK75" s="4"/>
      <c r="AL75" s="109" t="s">
        <v>36</v>
      </c>
      <c r="AM75" s="84" t="s">
        <v>89</v>
      </c>
      <c r="AN75" s="176"/>
      <c r="AO75" s="30"/>
      <c r="AP75" s="30"/>
      <c r="AQ75" s="30"/>
      <c r="AR75" s="30"/>
      <c r="AS75" s="4"/>
      <c r="AT75" s="29"/>
      <c r="AU75" s="29"/>
      <c r="AV75" s="46"/>
      <c r="AW75" s="41" t="s">
        <v>25</v>
      </c>
      <c r="AX75" s="41">
        <v>0</v>
      </c>
      <c r="AY75" s="50"/>
    </row>
    <row r="76" spans="1:51">
      <c r="A76" s="258"/>
      <c r="B76" s="189" t="s">
        <v>9</v>
      </c>
      <c r="C76" s="190"/>
      <c r="D76" s="7">
        <v>0.57999999999999996</v>
      </c>
      <c r="E76" s="191"/>
      <c r="F76" s="192"/>
      <c r="G76" s="192"/>
      <c r="H76" s="192"/>
      <c r="I76" s="192"/>
      <c r="J76" s="192"/>
      <c r="K76" s="48"/>
      <c r="L76" s="48"/>
      <c r="M76" s="48"/>
      <c r="N76" s="94"/>
      <c r="Q76" s="4"/>
      <c r="R76" s="4"/>
      <c r="S76" s="18"/>
      <c r="T76" s="18"/>
      <c r="U76" s="18"/>
      <c r="V76" s="4"/>
      <c r="W76" s="4"/>
      <c r="X76" s="4"/>
      <c r="Y76" s="176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109" t="s">
        <v>37</v>
      </c>
      <c r="AM76" s="84" t="s">
        <v>90</v>
      </c>
      <c r="AN76" s="176"/>
      <c r="AO76" s="156" t="s">
        <v>113</v>
      </c>
      <c r="AP76" s="157"/>
      <c r="AQ76" s="4"/>
      <c r="AR76" s="4"/>
      <c r="AS76" s="4"/>
      <c r="AT76" s="4"/>
      <c r="AU76" s="4"/>
      <c r="AV76" s="46"/>
      <c r="AW76" s="4"/>
      <c r="AX76" s="4"/>
      <c r="AY76" s="50"/>
    </row>
    <row r="77" spans="1:51" ht="30">
      <c r="A77" s="258"/>
      <c r="B77" s="52"/>
      <c r="C77" s="52"/>
      <c r="D77" s="52"/>
      <c r="E77" s="52"/>
      <c r="H77" s="52"/>
      <c r="I77" s="52"/>
      <c r="J77" s="52"/>
      <c r="K77" s="52"/>
      <c r="L77" s="52"/>
      <c r="M77" s="47"/>
      <c r="N77" s="94"/>
      <c r="Q77" s="4"/>
      <c r="R77" s="4"/>
      <c r="S77" s="18"/>
      <c r="T77" s="18"/>
      <c r="U77" s="18"/>
      <c r="V77" s="4"/>
      <c r="W77" s="4"/>
      <c r="X77" s="4"/>
      <c r="Y77" s="176"/>
      <c r="Z77" s="4"/>
      <c r="AC77" s="4"/>
      <c r="AD77" s="4"/>
      <c r="AE77" s="4"/>
      <c r="AF77" s="4"/>
      <c r="AG77" s="4"/>
      <c r="AH77" s="4"/>
      <c r="AI77" s="4"/>
      <c r="AJ77" s="4"/>
      <c r="AK77" s="4"/>
      <c r="AL77" s="58" t="s">
        <v>96</v>
      </c>
      <c r="AM77" s="56" t="s">
        <v>91</v>
      </c>
      <c r="AN77" s="176"/>
      <c r="AO77" s="44" t="s">
        <v>29</v>
      </c>
      <c r="AP77" s="44" t="s">
        <v>76</v>
      </c>
      <c r="AQ77" s="4"/>
      <c r="AR77" s="4"/>
      <c r="AS77" s="4"/>
      <c r="AT77" s="4"/>
      <c r="AU77" s="4"/>
      <c r="AV77" s="46"/>
      <c r="AW77" s="4"/>
      <c r="AX77" s="4"/>
      <c r="AY77" s="50"/>
    </row>
    <row r="78" spans="1:51" ht="30">
      <c r="A78" s="258"/>
      <c r="B78" s="161" t="s">
        <v>15</v>
      </c>
      <c r="C78" s="161"/>
      <c r="D78" s="161"/>
      <c r="E78" s="4"/>
      <c r="H78" s="4"/>
      <c r="I78" s="4"/>
      <c r="J78" s="4"/>
      <c r="K78" s="4"/>
      <c r="L78" s="4"/>
      <c r="M78" s="4"/>
      <c r="N78" s="94"/>
      <c r="Q78" s="4"/>
      <c r="R78" s="4"/>
      <c r="S78" s="18"/>
      <c r="T78" s="18"/>
      <c r="U78" s="18"/>
      <c r="V78" s="4"/>
      <c r="W78" s="4"/>
      <c r="X78" s="4"/>
      <c r="Y78" s="176"/>
      <c r="Z78" s="227" t="s">
        <v>182</v>
      </c>
      <c r="AA78" s="228"/>
      <c r="AC78" s="4"/>
      <c r="AD78" s="4"/>
      <c r="AE78" s="4"/>
      <c r="AF78" s="4"/>
      <c r="AG78" s="4"/>
      <c r="AH78" s="4"/>
      <c r="AI78" s="4"/>
      <c r="AJ78" s="4"/>
      <c r="AK78" s="4"/>
      <c r="AL78" s="109" t="s">
        <v>97</v>
      </c>
      <c r="AM78" s="84" t="s">
        <v>92</v>
      </c>
      <c r="AN78" s="176"/>
      <c r="AO78" s="44" t="s">
        <v>30</v>
      </c>
      <c r="AP78" s="44" t="s">
        <v>79</v>
      </c>
      <c r="AQ78" s="4"/>
      <c r="AR78" s="4"/>
      <c r="AS78" s="4"/>
      <c r="AT78" s="4"/>
      <c r="AU78" s="4"/>
      <c r="AV78" s="46"/>
      <c r="AW78" s="4"/>
      <c r="AX78" s="4"/>
      <c r="AY78" s="50"/>
    </row>
    <row r="79" spans="1:51" ht="30">
      <c r="A79" s="258"/>
      <c r="B79" s="5" t="s">
        <v>10</v>
      </c>
      <c r="C79" s="8">
        <f>(C72-3)/3</f>
        <v>0</v>
      </c>
      <c r="D79" s="77">
        <f>C79*100</f>
        <v>0</v>
      </c>
      <c r="E79" s="4"/>
      <c r="H79" s="4"/>
      <c r="I79" s="4"/>
      <c r="J79" s="4"/>
      <c r="K79" s="4"/>
      <c r="L79" s="4"/>
      <c r="M79" s="4"/>
      <c r="N79" s="94"/>
      <c r="Q79" s="4"/>
      <c r="R79" s="4"/>
      <c r="S79" s="18"/>
      <c r="T79" s="18"/>
      <c r="U79" s="18"/>
      <c r="V79" s="4"/>
      <c r="W79" s="4"/>
      <c r="X79" s="4"/>
      <c r="Y79" s="176"/>
      <c r="Z79" s="225" t="s">
        <v>224</v>
      </c>
      <c r="AA79" s="226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109" t="s">
        <v>98</v>
      </c>
      <c r="AM79" s="84" t="s">
        <v>93</v>
      </c>
      <c r="AN79" s="176"/>
      <c r="AO79" s="44" t="s">
        <v>31</v>
      </c>
      <c r="AP79" s="44" t="s">
        <v>82</v>
      </c>
      <c r="AQ79" s="4"/>
      <c r="AR79" s="4"/>
      <c r="AS79" s="4"/>
      <c r="AT79" s="4"/>
      <c r="AU79" s="4"/>
      <c r="AV79" s="46"/>
      <c r="AW79" s="4"/>
      <c r="AX79" s="4"/>
      <c r="AY79" s="50"/>
    </row>
    <row r="80" spans="1:51">
      <c r="A80" s="259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06"/>
      <c r="N80" s="49"/>
      <c r="O80" s="106"/>
      <c r="P80" s="106"/>
      <c r="Q80" s="106"/>
      <c r="R80" s="106"/>
      <c r="S80" s="79"/>
      <c r="T80" s="79"/>
      <c r="U80" s="79"/>
      <c r="V80" s="106"/>
      <c r="W80" s="106"/>
      <c r="X80" s="106"/>
      <c r="Y80" s="177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51"/>
    </row>
    <row r="82" spans="1:51" ht="20">
      <c r="A82" s="257"/>
      <c r="B82" s="168" t="s">
        <v>165</v>
      </c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  <c r="AY82" s="169"/>
    </row>
    <row r="83" spans="1:51" ht="20">
      <c r="A83" s="258"/>
      <c r="B83" s="35" t="s">
        <v>0</v>
      </c>
      <c r="C83" s="35" t="s">
        <v>1</v>
      </c>
      <c r="D83" s="35" t="s">
        <v>2</v>
      </c>
      <c r="E83" s="35" t="s">
        <v>3</v>
      </c>
      <c r="F83" s="170" t="s">
        <v>8</v>
      </c>
      <c r="G83" s="35" t="s">
        <v>0</v>
      </c>
      <c r="H83" s="35" t="s">
        <v>1</v>
      </c>
      <c r="I83" s="35" t="s">
        <v>2</v>
      </c>
      <c r="J83" s="35" t="s">
        <v>3</v>
      </c>
      <c r="K83" s="35" t="s">
        <v>4</v>
      </c>
      <c r="L83" s="10" t="s">
        <v>5</v>
      </c>
      <c r="M83" s="23"/>
      <c r="N83" s="94"/>
      <c r="O83" s="156" t="s">
        <v>114</v>
      </c>
      <c r="P83" s="157"/>
      <c r="Q83" s="3"/>
      <c r="R83" s="171" t="s">
        <v>46</v>
      </c>
      <c r="S83" s="172"/>
      <c r="T83" s="172"/>
      <c r="U83" s="173"/>
      <c r="V83" s="3"/>
      <c r="W83" s="174" t="s">
        <v>52</v>
      </c>
      <c r="X83" s="175"/>
      <c r="Y83" s="176"/>
      <c r="Z83" s="178" t="s">
        <v>48</v>
      </c>
      <c r="AA83" s="179"/>
      <c r="AB83" s="179"/>
      <c r="AC83" s="180"/>
      <c r="AD83" s="3"/>
      <c r="AE83" s="178" t="s">
        <v>54</v>
      </c>
      <c r="AF83" s="179"/>
      <c r="AG83" s="179"/>
      <c r="AH83" s="179"/>
      <c r="AI83" s="179"/>
      <c r="AJ83" s="180"/>
      <c r="AK83" s="3"/>
      <c r="AL83" s="174" t="s">
        <v>55</v>
      </c>
      <c r="AM83" s="175"/>
      <c r="AN83" s="176"/>
      <c r="AO83" s="178" t="s">
        <v>49</v>
      </c>
      <c r="AP83" s="179"/>
      <c r="AQ83" s="179"/>
      <c r="AR83" s="180"/>
      <c r="AS83" s="4"/>
      <c r="AT83" s="174" t="s">
        <v>51</v>
      </c>
      <c r="AU83" s="175"/>
      <c r="AV83" s="36"/>
      <c r="AW83" s="174" t="s">
        <v>27</v>
      </c>
      <c r="AX83" s="175"/>
      <c r="AY83" s="50"/>
    </row>
    <row r="84" spans="1:51" ht="30">
      <c r="A84" s="258"/>
      <c r="B84" s="35" t="s">
        <v>1</v>
      </c>
      <c r="C84" s="2">
        <v>1</v>
      </c>
      <c r="D84" s="37">
        <v>3</v>
      </c>
      <c r="E84" s="37">
        <v>3</v>
      </c>
      <c r="F84" s="170"/>
      <c r="G84" s="35" t="s">
        <v>1</v>
      </c>
      <c r="H84" s="38">
        <f>C84/C87</f>
        <v>0.60000000000000009</v>
      </c>
      <c r="I84" s="37">
        <f>D84/D87</f>
        <v>0.6</v>
      </c>
      <c r="J84" s="37">
        <f>E84/E87</f>
        <v>0.6</v>
      </c>
      <c r="K84" s="37">
        <f>SUM(H84:J84)</f>
        <v>1.8000000000000003</v>
      </c>
      <c r="L84" s="2">
        <f>K84/C89</f>
        <v>0.60000000000000009</v>
      </c>
      <c r="M84" s="24"/>
      <c r="N84" s="94"/>
      <c r="O84" s="58" t="s">
        <v>17</v>
      </c>
      <c r="P84" s="56" t="s">
        <v>78</v>
      </c>
      <c r="Q84" s="18"/>
      <c r="R84" s="17" t="s">
        <v>26</v>
      </c>
      <c r="S84" s="35" t="s">
        <v>1</v>
      </c>
      <c r="T84" s="35" t="s">
        <v>2</v>
      </c>
      <c r="U84" s="35" t="s">
        <v>3</v>
      </c>
      <c r="V84" s="13"/>
      <c r="W84" s="32" t="s">
        <v>26</v>
      </c>
      <c r="X84" s="107" t="s">
        <v>53</v>
      </c>
      <c r="Y84" s="176"/>
      <c r="Z84" s="35" t="s">
        <v>32</v>
      </c>
      <c r="AA84" s="108" t="s">
        <v>47</v>
      </c>
      <c r="AB84" s="178" t="s">
        <v>43</v>
      </c>
      <c r="AC84" s="180"/>
      <c r="AD84" s="4"/>
      <c r="AE84" s="10" t="s">
        <v>26</v>
      </c>
      <c r="AF84" s="35" t="s">
        <v>35</v>
      </c>
      <c r="AG84" s="35" t="s">
        <v>36</v>
      </c>
      <c r="AH84" s="35" t="s">
        <v>37</v>
      </c>
      <c r="AI84" s="35" t="s">
        <v>97</v>
      </c>
      <c r="AJ84" s="35" t="s">
        <v>98</v>
      </c>
      <c r="AK84" s="4"/>
      <c r="AL84" s="10" t="s">
        <v>26</v>
      </c>
      <c r="AM84" s="107" t="s">
        <v>53</v>
      </c>
      <c r="AN84" s="176"/>
      <c r="AO84" s="10" t="s">
        <v>28</v>
      </c>
      <c r="AP84" s="10" t="s">
        <v>47</v>
      </c>
      <c r="AQ84" s="181" t="s">
        <v>43</v>
      </c>
      <c r="AR84" s="182"/>
      <c r="AS84" s="4"/>
      <c r="AT84" s="35" t="s">
        <v>26</v>
      </c>
      <c r="AU84" s="107" t="s">
        <v>53</v>
      </c>
      <c r="AV84" s="36"/>
      <c r="AW84" s="108" t="s">
        <v>26</v>
      </c>
      <c r="AX84" s="108" t="s">
        <v>50</v>
      </c>
      <c r="AY84" s="50"/>
    </row>
    <row r="85" spans="1:51">
      <c r="A85" s="258"/>
      <c r="B85" s="35" t="s">
        <v>2</v>
      </c>
      <c r="C85" s="37">
        <f>1/D84</f>
        <v>0.33333333333333331</v>
      </c>
      <c r="D85" s="2">
        <v>1</v>
      </c>
      <c r="E85" s="37">
        <v>1</v>
      </c>
      <c r="F85" s="170"/>
      <c r="G85" s="35" t="s">
        <v>2</v>
      </c>
      <c r="H85" s="37">
        <f>C85/C87</f>
        <v>0.2</v>
      </c>
      <c r="I85" s="38">
        <f>D85/D87</f>
        <v>0.2</v>
      </c>
      <c r="J85" s="37">
        <f>E85/E87</f>
        <v>0.2</v>
      </c>
      <c r="K85" s="37">
        <f>SUM(H85:J85)</f>
        <v>0.60000000000000009</v>
      </c>
      <c r="L85" s="2">
        <f>K85/C89</f>
        <v>0.20000000000000004</v>
      </c>
      <c r="M85" s="24"/>
      <c r="N85" s="94"/>
      <c r="O85" s="58" t="s">
        <v>18</v>
      </c>
      <c r="P85" s="56" t="s">
        <v>77</v>
      </c>
      <c r="Q85" s="18"/>
      <c r="R85" s="11" t="s">
        <v>17</v>
      </c>
      <c r="S85" s="9">
        <v>1</v>
      </c>
      <c r="T85" s="9">
        <v>-0.5</v>
      </c>
      <c r="U85" s="9">
        <v>0</v>
      </c>
      <c r="V85" s="3"/>
      <c r="W85" s="11" t="s">
        <v>17</v>
      </c>
      <c r="X85" s="1">
        <f>(S85*L84)+(T85*L85)+(U85*L86)</f>
        <v>0.50000000000000011</v>
      </c>
      <c r="Y85" s="176"/>
      <c r="Z85" s="15" t="s">
        <v>34</v>
      </c>
      <c r="AA85" s="15">
        <v>2</v>
      </c>
      <c r="AB85" s="15">
        <f>1/(1+AA85)</f>
        <v>0.33333333333333331</v>
      </c>
      <c r="AC85" s="15"/>
      <c r="AD85" s="4"/>
      <c r="AE85" s="11" t="s">
        <v>17</v>
      </c>
      <c r="AF85" s="28">
        <v>0</v>
      </c>
      <c r="AG85" s="28">
        <v>0</v>
      </c>
      <c r="AH85" s="28">
        <v>0</v>
      </c>
      <c r="AI85" s="28">
        <v>-1</v>
      </c>
      <c r="AJ85" s="28">
        <v>0</v>
      </c>
      <c r="AK85" s="4"/>
      <c r="AL85" s="11" t="s">
        <v>17</v>
      </c>
      <c r="AM85" s="1">
        <f>(AF85*AC86)+(AG85*AC87)+(AC88*AH85)+(AI85*AC90)+(AC91*AJ85)</f>
        <v>-0.5</v>
      </c>
      <c r="AN85" s="176"/>
      <c r="AO85" s="15" t="s">
        <v>29</v>
      </c>
      <c r="AP85" s="15">
        <v>3</v>
      </c>
      <c r="AQ85" s="15">
        <f>1/(1+AP85)</f>
        <v>0.25</v>
      </c>
      <c r="AR85" s="15"/>
      <c r="AS85" s="4"/>
      <c r="AT85" s="11" t="s">
        <v>17</v>
      </c>
      <c r="AU85" s="1">
        <f>AR86</f>
        <v>0.25</v>
      </c>
      <c r="AV85" s="36"/>
      <c r="AW85" s="40" t="s">
        <v>63</v>
      </c>
      <c r="AX85" s="40">
        <v>0</v>
      </c>
      <c r="AY85" s="50"/>
    </row>
    <row r="86" spans="1:51" ht="30">
      <c r="A86" s="258"/>
      <c r="B86" s="35" t="s">
        <v>3</v>
      </c>
      <c r="C86" s="37">
        <f>1/E84</f>
        <v>0.33333333333333331</v>
      </c>
      <c r="D86" s="37">
        <f>1/E85</f>
        <v>1</v>
      </c>
      <c r="E86" s="2">
        <v>1</v>
      </c>
      <c r="F86" s="170"/>
      <c r="G86" s="35" t="s">
        <v>3</v>
      </c>
      <c r="H86" s="37">
        <f>C86/C87</f>
        <v>0.2</v>
      </c>
      <c r="I86" s="37">
        <f>D86/D87</f>
        <v>0.2</v>
      </c>
      <c r="J86" s="38">
        <f>E86/E87</f>
        <v>0.2</v>
      </c>
      <c r="K86" s="37">
        <f>SUM(H86:J86)</f>
        <v>0.60000000000000009</v>
      </c>
      <c r="L86" s="2">
        <f>K86/C89</f>
        <v>0.20000000000000004</v>
      </c>
      <c r="M86" s="24"/>
      <c r="N86" s="94"/>
      <c r="O86" s="58" t="s">
        <v>20</v>
      </c>
      <c r="P86" s="56" t="s">
        <v>80</v>
      </c>
      <c r="Q86" s="18"/>
      <c r="R86" s="11" t="s">
        <v>18</v>
      </c>
      <c r="S86" s="9">
        <v>-0.5</v>
      </c>
      <c r="T86" s="9">
        <v>1</v>
      </c>
      <c r="U86" s="9">
        <v>0</v>
      </c>
      <c r="V86" s="19"/>
      <c r="W86" s="11" t="s">
        <v>18</v>
      </c>
      <c r="X86" s="1">
        <f>(S86*L84)+(T86*L85)+(U86*L86)</f>
        <v>-0.1</v>
      </c>
      <c r="Y86" s="176"/>
      <c r="Z86" s="16" t="s">
        <v>35</v>
      </c>
      <c r="AA86" s="16" t="s">
        <v>44</v>
      </c>
      <c r="AB86" s="16">
        <v>1</v>
      </c>
      <c r="AC86" s="16">
        <f>AB86*AB85</f>
        <v>0.33333333333333331</v>
      </c>
      <c r="AD86" s="4"/>
      <c r="AE86" s="11" t="s">
        <v>18</v>
      </c>
      <c r="AF86" s="28">
        <v>0</v>
      </c>
      <c r="AG86" s="28">
        <v>0</v>
      </c>
      <c r="AH86" s="28">
        <v>0</v>
      </c>
      <c r="AI86" s="28">
        <v>1</v>
      </c>
      <c r="AJ86" s="28">
        <v>0</v>
      </c>
      <c r="AK86" s="4"/>
      <c r="AL86" s="11" t="s">
        <v>18</v>
      </c>
      <c r="AM86" s="1">
        <f>(AF86*AC86)+(AG86*AC87)+(AC88*AH86)+(AI86*AC90)+(AC91*AJ86)</f>
        <v>0.5</v>
      </c>
      <c r="AN86" s="176"/>
      <c r="AO86" s="16" t="s">
        <v>45</v>
      </c>
      <c r="AP86" s="16" t="s">
        <v>44</v>
      </c>
      <c r="AQ86" s="16">
        <v>1</v>
      </c>
      <c r="AR86" s="16">
        <f>AQ86*AQ85</f>
        <v>0.25</v>
      </c>
      <c r="AS86" s="4"/>
      <c r="AT86" s="11" t="s">
        <v>18</v>
      </c>
      <c r="AU86" s="1">
        <f>AR87</f>
        <v>0.25</v>
      </c>
      <c r="AV86" s="36"/>
      <c r="AW86" s="40" t="s">
        <v>16</v>
      </c>
      <c r="AX86" s="41">
        <v>0</v>
      </c>
      <c r="AY86" s="50"/>
    </row>
    <row r="87" spans="1:51">
      <c r="A87" s="258"/>
      <c r="B87" s="107" t="s">
        <v>4</v>
      </c>
      <c r="C87" s="39">
        <f>SUM(C84:C86)</f>
        <v>1.6666666666666665</v>
      </c>
      <c r="D87" s="39">
        <f>SUM(D84:D86)</f>
        <v>5</v>
      </c>
      <c r="E87" s="39">
        <f>SUM(E84:E86)</f>
        <v>5</v>
      </c>
      <c r="F87" s="170"/>
      <c r="G87" s="107" t="s">
        <v>4</v>
      </c>
      <c r="H87" s="39">
        <f>SUM(H84:H86)</f>
        <v>1</v>
      </c>
      <c r="I87" s="39">
        <f>SUM(I84:I86)</f>
        <v>1</v>
      </c>
      <c r="J87" s="39">
        <f>SUM(J84:J86)</f>
        <v>1</v>
      </c>
      <c r="K87" s="39">
        <f>SUM(K84:K86)</f>
        <v>3.0000000000000004</v>
      </c>
      <c r="L87" s="39">
        <f>SUM(L84:L86)</f>
        <v>1.0000000000000002</v>
      </c>
      <c r="M87" s="25"/>
      <c r="N87" s="94"/>
      <c r="O87" s="58" t="s">
        <v>21</v>
      </c>
      <c r="P87" s="56" t="s">
        <v>81</v>
      </c>
      <c r="Q87" s="18"/>
      <c r="R87" s="11" t="s">
        <v>20</v>
      </c>
      <c r="S87" s="9">
        <v>0</v>
      </c>
      <c r="T87" s="9">
        <v>0.5</v>
      </c>
      <c r="U87" s="9">
        <v>0</v>
      </c>
      <c r="V87" s="19"/>
      <c r="W87" s="11" t="s">
        <v>20</v>
      </c>
      <c r="X87" s="1">
        <f>(S87*L84)+(T87*L85)+(U87*L86)</f>
        <v>0.10000000000000002</v>
      </c>
      <c r="Y87" s="176"/>
      <c r="Z87" s="16" t="s">
        <v>36</v>
      </c>
      <c r="AA87" s="16" t="s">
        <v>44</v>
      </c>
      <c r="AB87" s="16">
        <v>1</v>
      </c>
      <c r="AC87" s="16">
        <f>AB87*AB85</f>
        <v>0.33333333333333331</v>
      </c>
      <c r="AD87" s="4"/>
      <c r="AE87" s="11" t="s">
        <v>20</v>
      </c>
      <c r="AF87" s="28">
        <v>0</v>
      </c>
      <c r="AG87" s="28">
        <v>0</v>
      </c>
      <c r="AH87" s="28">
        <v>0</v>
      </c>
      <c r="AI87" s="28">
        <v>0</v>
      </c>
      <c r="AJ87" s="28">
        <v>0</v>
      </c>
      <c r="AK87" s="4"/>
      <c r="AL87" s="11" t="s">
        <v>20</v>
      </c>
      <c r="AM87" s="1">
        <f>(AF87*AC86)+(AG87*AC87)+(AH87*AC88)+(AI87*AC90)+(AJ87*AC91)</f>
        <v>0</v>
      </c>
      <c r="AN87" s="176"/>
      <c r="AO87" s="16" t="s">
        <v>58</v>
      </c>
      <c r="AP87" s="16" t="s">
        <v>44</v>
      </c>
      <c r="AQ87" s="16">
        <v>1</v>
      </c>
      <c r="AR87" s="16">
        <f>AQ87*AQ85</f>
        <v>0.25</v>
      </c>
      <c r="AS87" s="4"/>
      <c r="AT87" s="11" t="s">
        <v>20</v>
      </c>
      <c r="AU87" s="1">
        <f>AR89</f>
        <v>0.33333333333333331</v>
      </c>
      <c r="AV87" s="36"/>
      <c r="AW87" s="42" t="s">
        <v>17</v>
      </c>
      <c r="AX87" s="42">
        <f>X85+AM85+AU85</f>
        <v>0.25000000000000011</v>
      </c>
      <c r="AY87" s="50"/>
    </row>
    <row r="88" spans="1:51" ht="45">
      <c r="A88" s="258"/>
      <c r="B88" s="54"/>
      <c r="C88" s="54"/>
      <c r="D88" s="54"/>
      <c r="E88" s="54"/>
      <c r="F88" s="54"/>
      <c r="G88" s="54"/>
      <c r="H88" s="54"/>
      <c r="I88" s="54"/>
      <c r="J88" s="54"/>
      <c r="M88" s="47"/>
      <c r="N88" s="94"/>
      <c r="O88" s="58" t="s">
        <v>23</v>
      </c>
      <c r="P88" s="56" t="s">
        <v>83</v>
      </c>
      <c r="Q88" s="4"/>
      <c r="R88" s="11" t="s">
        <v>21</v>
      </c>
      <c r="S88" s="9">
        <v>0</v>
      </c>
      <c r="T88" s="9">
        <v>-0.5</v>
      </c>
      <c r="U88" s="9">
        <v>0</v>
      </c>
      <c r="V88" s="19"/>
      <c r="W88" s="11" t="s">
        <v>21</v>
      </c>
      <c r="X88" s="1">
        <f>(S88*L84)+(T88*L85)+(U88*L86)</f>
        <v>-0.10000000000000002</v>
      </c>
      <c r="Y88" s="176"/>
      <c r="Z88" s="16" t="s">
        <v>37</v>
      </c>
      <c r="AA88" s="16" t="s">
        <v>44</v>
      </c>
      <c r="AB88" s="16">
        <v>1</v>
      </c>
      <c r="AC88" s="16">
        <f>AB88*AB85</f>
        <v>0.33333333333333331</v>
      </c>
      <c r="AD88" s="4"/>
      <c r="AE88" s="11" t="s">
        <v>21</v>
      </c>
      <c r="AF88" s="28">
        <v>0</v>
      </c>
      <c r="AG88" s="28">
        <v>0</v>
      </c>
      <c r="AH88" s="28">
        <v>0</v>
      </c>
      <c r="AI88" s="28">
        <v>0</v>
      </c>
      <c r="AJ88" s="28">
        <v>0</v>
      </c>
      <c r="AK88" s="4"/>
      <c r="AL88" s="11" t="s">
        <v>21</v>
      </c>
      <c r="AM88" s="1">
        <f>(AF88*AC86)+(AG88*AC87)+(AH88*AC88)+(AI88*AC90)+(AJ88*AC91)</f>
        <v>0</v>
      </c>
      <c r="AN88" s="176"/>
      <c r="AO88" s="15" t="s">
        <v>30</v>
      </c>
      <c r="AP88" s="15">
        <v>2</v>
      </c>
      <c r="AQ88" s="15">
        <f>1/(1+AP88)</f>
        <v>0.33333333333333331</v>
      </c>
      <c r="AR88" s="15"/>
      <c r="AS88" s="4"/>
      <c r="AT88" s="11" t="s">
        <v>21</v>
      </c>
      <c r="AU88" s="1">
        <f>AR90</f>
        <v>0.33333333333333331</v>
      </c>
      <c r="AV88" s="36"/>
      <c r="AW88" s="42" t="s">
        <v>18</v>
      </c>
      <c r="AX88" s="42">
        <f>X86+AM86++AU86</f>
        <v>0.65</v>
      </c>
      <c r="AY88" s="50"/>
    </row>
    <row r="89" spans="1:51" ht="30">
      <c r="A89" s="258"/>
      <c r="B89" s="108" t="s">
        <v>6</v>
      </c>
      <c r="C89" s="35">
        <v>3</v>
      </c>
      <c r="D89" s="4"/>
      <c r="E89" s="4"/>
      <c r="F89" s="4"/>
      <c r="G89" s="4"/>
      <c r="H89" s="4"/>
      <c r="I89" s="4"/>
      <c r="J89" s="4"/>
      <c r="M89" s="4"/>
      <c r="N89" s="94"/>
      <c r="O89" s="58" t="s">
        <v>24</v>
      </c>
      <c r="P89" s="56" t="s">
        <v>84</v>
      </c>
      <c r="Q89" s="4"/>
      <c r="R89" s="11" t="s">
        <v>23</v>
      </c>
      <c r="S89" s="9">
        <v>1</v>
      </c>
      <c r="T89" s="9">
        <v>0</v>
      </c>
      <c r="U89" s="9">
        <v>-0.5</v>
      </c>
      <c r="V89" s="19"/>
      <c r="W89" s="11" t="s">
        <v>23</v>
      </c>
      <c r="X89" s="1">
        <f>(S89*L84)+(T89*L85)+(U89*L86)</f>
        <v>0.50000000000000011</v>
      </c>
      <c r="Y89" s="176"/>
      <c r="Z89" s="31" t="s">
        <v>96</v>
      </c>
      <c r="AA89" s="31">
        <v>1</v>
      </c>
      <c r="AB89" s="31">
        <f>1/(1+AA89)</f>
        <v>0.5</v>
      </c>
      <c r="AC89" s="31"/>
      <c r="AD89" s="4"/>
      <c r="AE89" s="11" t="s">
        <v>23</v>
      </c>
      <c r="AF89" s="28">
        <v>0</v>
      </c>
      <c r="AG89" s="28">
        <v>-1</v>
      </c>
      <c r="AH89" s="28">
        <v>0</v>
      </c>
      <c r="AI89" s="28">
        <v>-1</v>
      </c>
      <c r="AJ89" s="28">
        <v>0</v>
      </c>
      <c r="AK89" s="4"/>
      <c r="AL89" s="11" t="s">
        <v>23</v>
      </c>
      <c r="AM89" s="1">
        <f>(AC86*AF89)+(AG89*AC87)+(AC88*AH89)+(AI89*AC90)+(AC91*AJ89)</f>
        <v>-0.83333333333333326</v>
      </c>
      <c r="AN89" s="176"/>
      <c r="AO89" s="16" t="s">
        <v>59</v>
      </c>
      <c r="AP89" s="16" t="s">
        <v>44</v>
      </c>
      <c r="AQ89" s="16">
        <v>1</v>
      </c>
      <c r="AR89" s="16">
        <f>AQ89*AQ88</f>
        <v>0.33333333333333331</v>
      </c>
      <c r="AS89" s="4"/>
      <c r="AT89" s="11" t="s">
        <v>23</v>
      </c>
      <c r="AU89" s="1">
        <f>AR92</f>
        <v>0.5</v>
      </c>
      <c r="AV89" s="36"/>
      <c r="AW89" s="41" t="s">
        <v>19</v>
      </c>
      <c r="AX89" s="41">
        <v>0</v>
      </c>
      <c r="AY89" s="50"/>
    </row>
    <row r="90" spans="1:51">
      <c r="A90" s="258"/>
      <c r="B90" s="53"/>
      <c r="C90" s="53"/>
      <c r="D90" s="53"/>
      <c r="E90" s="53"/>
      <c r="F90" s="53"/>
      <c r="G90" s="53"/>
      <c r="H90" s="53"/>
      <c r="I90" s="53"/>
      <c r="J90" s="53"/>
      <c r="M90" s="26"/>
      <c r="N90" s="94"/>
      <c r="O90" s="4"/>
      <c r="P90" s="4"/>
      <c r="Q90" s="4"/>
      <c r="R90" s="11" t="s">
        <v>24</v>
      </c>
      <c r="S90" s="9">
        <v>-0.5</v>
      </c>
      <c r="T90" s="9">
        <v>0</v>
      </c>
      <c r="U90" s="9">
        <v>1</v>
      </c>
      <c r="V90" s="19"/>
      <c r="W90" s="11" t="s">
        <v>24</v>
      </c>
      <c r="X90" s="1">
        <f>(S90*L84)+(T90*67)+(U90*L86)</f>
        <v>-0.1</v>
      </c>
      <c r="Y90" s="176"/>
      <c r="Z90" s="16" t="s">
        <v>97</v>
      </c>
      <c r="AA90" s="16" t="s">
        <v>44</v>
      </c>
      <c r="AB90" s="16">
        <v>1</v>
      </c>
      <c r="AC90" s="16">
        <f>AB90*AB89</f>
        <v>0.5</v>
      </c>
      <c r="AD90" s="4"/>
      <c r="AE90" s="11" t="s">
        <v>24</v>
      </c>
      <c r="AF90" s="28">
        <v>0</v>
      </c>
      <c r="AG90" s="28">
        <v>1</v>
      </c>
      <c r="AH90" s="28">
        <v>0</v>
      </c>
      <c r="AI90" s="28">
        <v>1</v>
      </c>
      <c r="AJ90" s="28">
        <v>0</v>
      </c>
      <c r="AK90" s="4"/>
      <c r="AL90" s="11" t="s">
        <v>24</v>
      </c>
      <c r="AM90" s="1">
        <f>(AC86*AF90)+(AC87*AG90)+(AC88*AH90)+(AI90*AC90)+(AC91*AJ90)</f>
        <v>0.83333333333333326</v>
      </c>
      <c r="AN90" s="176"/>
      <c r="AO90" s="16" t="s">
        <v>60</v>
      </c>
      <c r="AP90" s="16" t="s">
        <v>44</v>
      </c>
      <c r="AQ90" s="16">
        <v>1</v>
      </c>
      <c r="AR90" s="16">
        <f>AQ90*AQ88</f>
        <v>0.33333333333333331</v>
      </c>
      <c r="AS90" s="4"/>
      <c r="AT90" s="11" t="s">
        <v>24</v>
      </c>
      <c r="AU90" s="1">
        <f>AR93</f>
        <v>0.5</v>
      </c>
      <c r="AV90" s="36"/>
      <c r="AW90" s="42" t="s">
        <v>20</v>
      </c>
      <c r="AX90" s="42">
        <f>X87+AM87+AU87</f>
        <v>0.43333333333333335</v>
      </c>
      <c r="AY90" s="50"/>
    </row>
    <row r="91" spans="1:51">
      <c r="A91" s="258"/>
      <c r="B91" s="183" t="s">
        <v>14</v>
      </c>
      <c r="C91" s="183"/>
      <c r="D91" s="4"/>
      <c r="E91" s="35" t="s">
        <v>38</v>
      </c>
      <c r="F91" s="35" t="s">
        <v>39</v>
      </c>
      <c r="G91" s="35" t="s">
        <v>40</v>
      </c>
      <c r="H91" s="10" t="s">
        <v>41</v>
      </c>
      <c r="I91" s="10" t="s">
        <v>42</v>
      </c>
      <c r="J91" s="4"/>
      <c r="M91" s="4"/>
      <c r="N91" s="94"/>
      <c r="O91" s="156" t="s">
        <v>112</v>
      </c>
      <c r="P91" s="157"/>
      <c r="Q91" s="4"/>
      <c r="R91" s="33"/>
      <c r="S91" s="25"/>
      <c r="T91" s="25"/>
      <c r="U91" s="25"/>
      <c r="V91" s="30"/>
      <c r="W91" s="29"/>
      <c r="X91" s="29"/>
      <c r="Y91" s="176"/>
      <c r="Z91" s="16" t="s">
        <v>98</v>
      </c>
      <c r="AA91" s="16" t="s">
        <v>44</v>
      </c>
      <c r="AB91" s="16">
        <v>1</v>
      </c>
      <c r="AC91" s="16">
        <f>AB91*AB89</f>
        <v>0.5</v>
      </c>
      <c r="AD91" s="4"/>
      <c r="AE91" s="29"/>
      <c r="AF91" s="25"/>
      <c r="AG91" s="25"/>
      <c r="AH91" s="25"/>
      <c r="AI91" s="25"/>
      <c r="AJ91" s="25"/>
      <c r="AK91" s="4"/>
      <c r="AL91" s="29"/>
      <c r="AM91" s="29"/>
      <c r="AN91" s="176"/>
      <c r="AO91" s="15" t="s">
        <v>31</v>
      </c>
      <c r="AP91" s="15">
        <v>1</v>
      </c>
      <c r="AQ91" s="15">
        <f>1/(1+AP91)</f>
        <v>0.5</v>
      </c>
      <c r="AR91" s="15"/>
      <c r="AS91" s="4"/>
      <c r="AT91" s="29"/>
      <c r="AU91" s="29"/>
      <c r="AV91" s="46"/>
      <c r="AW91" s="42" t="s">
        <v>21</v>
      </c>
      <c r="AX91" s="42">
        <f>X88+AM88+AU88</f>
        <v>0.23333333333333328</v>
      </c>
      <c r="AY91" s="50"/>
    </row>
    <row r="92" spans="1:51" ht="30">
      <c r="A92" s="258"/>
      <c r="B92" s="108" t="s">
        <v>7</v>
      </c>
      <c r="C92" s="76">
        <f>SUM(L84*C87,L85*D87,L86*E87)</f>
        <v>3</v>
      </c>
      <c r="D92" s="4"/>
      <c r="E92" s="35">
        <v>1</v>
      </c>
      <c r="F92" s="35">
        <v>3</v>
      </c>
      <c r="G92" s="35">
        <v>5</v>
      </c>
      <c r="H92" s="35">
        <v>7</v>
      </c>
      <c r="I92" s="35">
        <v>9</v>
      </c>
      <c r="J92" s="4"/>
      <c r="M92" s="4"/>
      <c r="N92" s="94"/>
      <c r="O92" s="57" t="s">
        <v>99</v>
      </c>
      <c r="P92" s="56" t="s">
        <v>102</v>
      </c>
      <c r="Q92" s="4"/>
      <c r="R92" s="33"/>
      <c r="S92" s="25"/>
      <c r="T92" s="25"/>
      <c r="U92" s="25"/>
      <c r="V92" s="30"/>
      <c r="W92" s="29"/>
      <c r="X92" s="29"/>
      <c r="Y92" s="176"/>
      <c r="Z92" s="30"/>
      <c r="AA92" s="30"/>
      <c r="AB92" s="30"/>
      <c r="AC92" s="30"/>
      <c r="AD92" s="4"/>
      <c r="AE92" s="29"/>
      <c r="AF92" s="25"/>
      <c r="AG92" s="25"/>
      <c r="AH92" s="25"/>
      <c r="AI92" s="25"/>
      <c r="AJ92" s="25"/>
      <c r="AK92" s="4"/>
      <c r="AL92" s="156" t="s">
        <v>115</v>
      </c>
      <c r="AM92" s="157"/>
      <c r="AN92" s="176"/>
      <c r="AO92" s="16" t="s">
        <v>61</v>
      </c>
      <c r="AP92" s="16" t="s">
        <v>44</v>
      </c>
      <c r="AQ92" s="16">
        <v>1</v>
      </c>
      <c r="AR92" s="16">
        <f>AQ92*AQ91</f>
        <v>0.5</v>
      </c>
      <c r="AS92" s="4"/>
      <c r="AT92" s="29"/>
      <c r="AU92" s="29"/>
      <c r="AV92" s="46"/>
      <c r="AW92" s="41" t="s">
        <v>22</v>
      </c>
      <c r="AX92" s="41">
        <v>0</v>
      </c>
      <c r="AY92" s="50"/>
    </row>
    <row r="93" spans="1:51" ht="30">
      <c r="A93" s="258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26"/>
      <c r="N93" s="94"/>
      <c r="O93" s="57" t="s">
        <v>100</v>
      </c>
      <c r="P93" s="56" t="s">
        <v>103</v>
      </c>
      <c r="Q93" s="4"/>
      <c r="R93" s="4"/>
      <c r="S93" s="18"/>
      <c r="T93" s="18"/>
      <c r="U93" s="18"/>
      <c r="V93" s="19"/>
      <c r="W93" s="4"/>
      <c r="X93" s="4"/>
      <c r="Y93" s="176"/>
      <c r="Z93" s="30"/>
      <c r="AA93" s="30"/>
      <c r="AB93" s="30"/>
      <c r="AC93" s="30"/>
      <c r="AD93" s="4"/>
      <c r="AE93" s="29"/>
      <c r="AF93" s="25"/>
      <c r="AG93" s="25"/>
      <c r="AH93" s="25"/>
      <c r="AI93" s="25"/>
      <c r="AJ93" s="25"/>
      <c r="AK93" s="4"/>
      <c r="AL93" s="58" t="s">
        <v>34</v>
      </c>
      <c r="AM93" s="56" t="s">
        <v>87</v>
      </c>
      <c r="AN93" s="176"/>
      <c r="AO93" s="16" t="s">
        <v>62</v>
      </c>
      <c r="AP93" s="16" t="s">
        <v>44</v>
      </c>
      <c r="AQ93" s="16">
        <v>1</v>
      </c>
      <c r="AR93" s="16">
        <f>AQ93*AQ91</f>
        <v>0.5</v>
      </c>
      <c r="AS93" s="4"/>
      <c r="AT93" s="29"/>
      <c r="AU93" s="29"/>
      <c r="AV93" s="46"/>
      <c r="AW93" s="42" t="s">
        <v>23</v>
      </c>
      <c r="AX93" s="42">
        <f>X89+AM89+AU89</f>
        <v>0.16666666666666685</v>
      </c>
      <c r="AY93" s="50"/>
    </row>
    <row r="94" spans="1:51" ht="30">
      <c r="A94" s="258"/>
      <c r="B94" s="185" t="s">
        <v>11</v>
      </c>
      <c r="C94" s="186"/>
      <c r="D94" s="6" t="s">
        <v>12</v>
      </c>
      <c r="E94" s="6">
        <v>1</v>
      </c>
      <c r="F94" s="6">
        <v>2</v>
      </c>
      <c r="G94" s="6">
        <v>3</v>
      </c>
      <c r="H94" s="6">
        <v>4</v>
      </c>
      <c r="I94" s="6">
        <v>5</v>
      </c>
      <c r="J94" s="6">
        <v>6</v>
      </c>
      <c r="K94" s="6">
        <v>7</v>
      </c>
      <c r="L94" s="6">
        <v>9</v>
      </c>
      <c r="M94" s="6">
        <v>10</v>
      </c>
      <c r="N94" s="94"/>
      <c r="O94" s="57" t="s">
        <v>101</v>
      </c>
      <c r="P94" s="56" t="s">
        <v>104</v>
      </c>
      <c r="Q94" s="4"/>
      <c r="R94" s="4"/>
      <c r="S94" s="18"/>
      <c r="T94" s="18"/>
      <c r="U94" s="18"/>
      <c r="V94" s="4"/>
      <c r="W94" s="4"/>
      <c r="X94" s="4"/>
      <c r="Y94" s="176"/>
      <c r="AB94" s="30"/>
      <c r="AC94" s="30"/>
      <c r="AD94" s="4"/>
      <c r="AE94" s="29"/>
      <c r="AF94" s="25"/>
      <c r="AG94" s="25"/>
      <c r="AH94" s="25"/>
      <c r="AI94" s="25"/>
      <c r="AJ94" s="25"/>
      <c r="AK94" s="4"/>
      <c r="AL94" s="109" t="s">
        <v>35</v>
      </c>
      <c r="AM94" s="84" t="s">
        <v>88</v>
      </c>
      <c r="AN94" s="176"/>
      <c r="AO94" s="19"/>
      <c r="AP94" s="19"/>
      <c r="AQ94" s="19"/>
      <c r="AR94" s="19"/>
      <c r="AS94" s="4"/>
      <c r="AT94" s="29"/>
      <c r="AU94" s="29"/>
      <c r="AV94" s="46"/>
      <c r="AW94" s="42" t="s">
        <v>24</v>
      </c>
      <c r="AX94" s="42">
        <f>X90+AM90+AU90</f>
        <v>1.2333333333333334</v>
      </c>
      <c r="AY94" s="50"/>
    </row>
    <row r="95" spans="1:51">
      <c r="A95" s="258"/>
      <c r="B95" s="187"/>
      <c r="C95" s="188"/>
      <c r="D95" s="6" t="s">
        <v>13</v>
      </c>
      <c r="E95" s="35">
        <v>0</v>
      </c>
      <c r="F95" s="35">
        <v>0</v>
      </c>
      <c r="G95" s="35">
        <v>0.57999999999999996</v>
      </c>
      <c r="H95" s="35">
        <v>0.9</v>
      </c>
      <c r="I95" s="35">
        <v>1.1200000000000001</v>
      </c>
      <c r="J95" s="35">
        <v>1.24</v>
      </c>
      <c r="K95" s="35">
        <v>1.32</v>
      </c>
      <c r="L95" s="35">
        <v>1.46</v>
      </c>
      <c r="M95" s="35">
        <v>1.49</v>
      </c>
      <c r="N95" s="94"/>
      <c r="Q95" s="4"/>
      <c r="R95" s="4"/>
      <c r="S95" s="18"/>
      <c r="T95" s="18"/>
      <c r="U95" s="18"/>
      <c r="V95" s="4"/>
      <c r="W95" s="4"/>
      <c r="X95" s="4"/>
      <c r="Y95" s="176"/>
      <c r="AB95" s="30"/>
      <c r="AC95" s="30"/>
      <c r="AD95" s="4"/>
      <c r="AE95" s="29"/>
      <c r="AF95" s="25"/>
      <c r="AG95" s="25"/>
      <c r="AH95" s="25"/>
      <c r="AI95" s="25"/>
      <c r="AJ95" s="25"/>
      <c r="AK95" s="4"/>
      <c r="AL95" s="109" t="s">
        <v>36</v>
      </c>
      <c r="AM95" s="84" t="s">
        <v>89</v>
      </c>
      <c r="AN95" s="176"/>
      <c r="AO95" s="30"/>
      <c r="AP95" s="30"/>
      <c r="AQ95" s="30"/>
      <c r="AR95" s="30"/>
      <c r="AS95" s="4"/>
      <c r="AT95" s="29"/>
      <c r="AU95" s="29"/>
      <c r="AV95" s="46"/>
      <c r="AW95" s="41" t="s">
        <v>25</v>
      </c>
      <c r="AX95" s="41">
        <v>0</v>
      </c>
      <c r="AY95" s="50"/>
    </row>
    <row r="96" spans="1:51">
      <c r="A96" s="258"/>
      <c r="B96" s="189" t="s">
        <v>9</v>
      </c>
      <c r="C96" s="190"/>
      <c r="D96" s="7">
        <v>0.57999999999999996</v>
      </c>
      <c r="E96" s="191"/>
      <c r="F96" s="192"/>
      <c r="G96" s="192"/>
      <c r="H96" s="192"/>
      <c r="I96" s="192"/>
      <c r="J96" s="192"/>
      <c r="K96" s="48"/>
      <c r="L96" s="48"/>
      <c r="M96" s="48"/>
      <c r="N96" s="94"/>
      <c r="Q96" s="4"/>
      <c r="R96" s="4"/>
      <c r="S96" s="18"/>
      <c r="T96" s="18"/>
      <c r="U96" s="18"/>
      <c r="V96" s="4"/>
      <c r="W96" s="4"/>
      <c r="X96" s="4"/>
      <c r="Y96" s="176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109" t="s">
        <v>37</v>
      </c>
      <c r="AM96" s="84" t="s">
        <v>90</v>
      </c>
      <c r="AN96" s="176"/>
      <c r="AO96" s="156" t="s">
        <v>113</v>
      </c>
      <c r="AP96" s="157"/>
      <c r="AQ96" s="4"/>
      <c r="AR96" s="4"/>
      <c r="AS96" s="4"/>
      <c r="AT96" s="4"/>
      <c r="AU96" s="4"/>
      <c r="AV96" s="46"/>
      <c r="AW96" s="4"/>
      <c r="AX96" s="4"/>
      <c r="AY96" s="50"/>
    </row>
    <row r="97" spans="1:51" ht="30">
      <c r="A97" s="258"/>
      <c r="B97" s="52"/>
      <c r="C97" s="52"/>
      <c r="D97" s="52"/>
      <c r="E97" s="52"/>
      <c r="H97" s="52"/>
      <c r="I97" s="52"/>
      <c r="J97" s="52"/>
      <c r="K97" s="52"/>
      <c r="L97" s="52"/>
      <c r="M97" s="47"/>
      <c r="N97" s="94"/>
      <c r="Q97" s="4"/>
      <c r="R97" s="4"/>
      <c r="S97" s="18"/>
      <c r="T97" s="18"/>
      <c r="U97" s="18"/>
      <c r="V97" s="4"/>
      <c r="W97" s="4"/>
      <c r="X97" s="4"/>
      <c r="Y97" s="176"/>
      <c r="Z97" s="4"/>
      <c r="AC97" s="4"/>
      <c r="AD97" s="4"/>
      <c r="AE97" s="4"/>
      <c r="AF97" s="4"/>
      <c r="AG97" s="4"/>
      <c r="AH97" s="4"/>
      <c r="AI97" s="4"/>
      <c r="AJ97" s="4"/>
      <c r="AK97" s="4"/>
      <c r="AL97" s="58" t="s">
        <v>96</v>
      </c>
      <c r="AM97" s="56" t="s">
        <v>91</v>
      </c>
      <c r="AN97" s="176"/>
      <c r="AO97" s="44" t="s">
        <v>29</v>
      </c>
      <c r="AP97" s="44" t="s">
        <v>76</v>
      </c>
      <c r="AQ97" s="4"/>
      <c r="AR97" s="4"/>
      <c r="AS97" s="4"/>
      <c r="AT97" s="4"/>
      <c r="AU97" s="4"/>
      <c r="AV97" s="46"/>
      <c r="AW97" s="4"/>
      <c r="AX97" s="4"/>
      <c r="AY97" s="50"/>
    </row>
    <row r="98" spans="1:51" ht="30">
      <c r="A98" s="258"/>
      <c r="B98" s="161" t="s">
        <v>15</v>
      </c>
      <c r="C98" s="161"/>
      <c r="D98" s="161"/>
      <c r="E98" s="4"/>
      <c r="H98" s="4"/>
      <c r="I98" s="4"/>
      <c r="J98" s="4"/>
      <c r="K98" s="4"/>
      <c r="L98" s="4"/>
      <c r="M98" s="4"/>
      <c r="N98" s="94"/>
      <c r="Q98" s="4"/>
      <c r="R98" s="4"/>
      <c r="S98" s="18"/>
      <c r="T98" s="18"/>
      <c r="U98" s="18"/>
      <c r="V98" s="4"/>
      <c r="W98" s="4"/>
      <c r="X98" s="4"/>
      <c r="Y98" s="176"/>
      <c r="Z98" s="227" t="s">
        <v>182</v>
      </c>
      <c r="AA98" s="228"/>
      <c r="AC98" s="4"/>
      <c r="AD98" s="4"/>
      <c r="AE98" s="4"/>
      <c r="AF98" s="4"/>
      <c r="AG98" s="4"/>
      <c r="AH98" s="4"/>
      <c r="AI98" s="4"/>
      <c r="AJ98" s="4"/>
      <c r="AK98" s="4"/>
      <c r="AL98" s="109" t="s">
        <v>97</v>
      </c>
      <c r="AM98" s="84" t="s">
        <v>92</v>
      </c>
      <c r="AN98" s="176"/>
      <c r="AO98" s="44" t="s">
        <v>30</v>
      </c>
      <c r="AP98" s="44" t="s">
        <v>79</v>
      </c>
      <c r="AQ98" s="4"/>
      <c r="AR98" s="4"/>
      <c r="AS98" s="4"/>
      <c r="AT98" s="4"/>
      <c r="AU98" s="4"/>
      <c r="AV98" s="46"/>
      <c r="AW98" s="4"/>
      <c r="AX98" s="4"/>
      <c r="AY98" s="50"/>
    </row>
    <row r="99" spans="1:51" ht="30">
      <c r="A99" s="258"/>
      <c r="B99" s="5" t="s">
        <v>10</v>
      </c>
      <c r="C99" s="8">
        <f>(C92-3)/3</f>
        <v>0</v>
      </c>
      <c r="D99" s="77">
        <f>C99*100</f>
        <v>0</v>
      </c>
      <c r="E99" s="4"/>
      <c r="H99" s="4"/>
      <c r="I99" s="4"/>
      <c r="J99" s="4"/>
      <c r="K99" s="4"/>
      <c r="L99" s="4"/>
      <c r="M99" s="4"/>
      <c r="N99" s="94"/>
      <c r="Q99" s="4"/>
      <c r="R99" s="4"/>
      <c r="S99" s="18"/>
      <c r="T99" s="18"/>
      <c r="U99" s="18"/>
      <c r="V99" s="4"/>
      <c r="W99" s="4"/>
      <c r="X99" s="4"/>
      <c r="Y99" s="176"/>
      <c r="Z99" s="225" t="s">
        <v>224</v>
      </c>
      <c r="AA99" s="226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109" t="s">
        <v>98</v>
      </c>
      <c r="AM99" s="84" t="s">
        <v>93</v>
      </c>
      <c r="AN99" s="176"/>
      <c r="AO99" s="44" t="s">
        <v>31</v>
      </c>
      <c r="AP99" s="44" t="s">
        <v>82</v>
      </c>
      <c r="AQ99" s="4"/>
      <c r="AR99" s="4"/>
      <c r="AS99" s="4"/>
      <c r="AT99" s="4"/>
      <c r="AU99" s="4"/>
      <c r="AV99" s="46"/>
      <c r="AW99" s="4"/>
      <c r="AX99" s="4"/>
      <c r="AY99" s="50"/>
    </row>
    <row r="100" spans="1:51">
      <c r="A100" s="259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06"/>
      <c r="N100" s="49"/>
      <c r="O100" s="106"/>
      <c r="P100" s="106"/>
      <c r="Q100" s="106"/>
      <c r="R100" s="106"/>
      <c r="S100" s="79"/>
      <c r="T100" s="79"/>
      <c r="U100" s="79"/>
      <c r="V100" s="106"/>
      <c r="W100" s="106"/>
      <c r="X100" s="106"/>
      <c r="Y100" s="177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51"/>
    </row>
    <row r="102" spans="1:51" ht="20">
      <c r="A102" s="257"/>
      <c r="B102" s="168" t="s">
        <v>170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9"/>
    </row>
    <row r="103" spans="1:51" ht="20">
      <c r="A103" s="258"/>
      <c r="B103" s="35" t="s">
        <v>0</v>
      </c>
      <c r="C103" s="35" t="s">
        <v>1</v>
      </c>
      <c r="D103" s="35" t="s">
        <v>2</v>
      </c>
      <c r="E103" s="35" t="s">
        <v>3</v>
      </c>
      <c r="F103" s="170" t="s">
        <v>8</v>
      </c>
      <c r="G103" s="35" t="s">
        <v>0</v>
      </c>
      <c r="H103" s="35" t="s">
        <v>1</v>
      </c>
      <c r="I103" s="35" t="s">
        <v>2</v>
      </c>
      <c r="J103" s="35" t="s">
        <v>3</v>
      </c>
      <c r="K103" s="35" t="s">
        <v>4</v>
      </c>
      <c r="L103" s="10" t="s">
        <v>5</v>
      </c>
      <c r="M103" s="23"/>
      <c r="N103" s="94"/>
      <c r="O103" s="156" t="s">
        <v>114</v>
      </c>
      <c r="P103" s="157"/>
      <c r="Q103" s="3"/>
      <c r="R103" s="171" t="s">
        <v>46</v>
      </c>
      <c r="S103" s="172"/>
      <c r="T103" s="172"/>
      <c r="U103" s="173"/>
      <c r="V103" s="3"/>
      <c r="W103" s="174" t="s">
        <v>52</v>
      </c>
      <c r="X103" s="175"/>
      <c r="Y103" s="176"/>
      <c r="Z103" s="178" t="s">
        <v>48</v>
      </c>
      <c r="AA103" s="179"/>
      <c r="AB103" s="179"/>
      <c r="AC103" s="180"/>
      <c r="AD103" s="3"/>
      <c r="AE103" s="178" t="s">
        <v>54</v>
      </c>
      <c r="AF103" s="179"/>
      <c r="AG103" s="179"/>
      <c r="AH103" s="179"/>
      <c r="AI103" s="179"/>
      <c r="AJ103" s="180"/>
      <c r="AK103" s="3"/>
      <c r="AL103" s="174" t="s">
        <v>55</v>
      </c>
      <c r="AM103" s="175"/>
      <c r="AN103" s="176"/>
      <c r="AO103" s="178" t="s">
        <v>49</v>
      </c>
      <c r="AP103" s="179"/>
      <c r="AQ103" s="179"/>
      <c r="AR103" s="180"/>
      <c r="AS103" s="4"/>
      <c r="AT103" s="174" t="s">
        <v>51</v>
      </c>
      <c r="AU103" s="175"/>
      <c r="AV103" s="36"/>
      <c r="AW103" s="174" t="s">
        <v>27</v>
      </c>
      <c r="AX103" s="175"/>
      <c r="AY103" s="50"/>
    </row>
    <row r="104" spans="1:51" ht="30">
      <c r="A104" s="258"/>
      <c r="B104" s="35" t="s">
        <v>1</v>
      </c>
      <c r="C104" s="2">
        <v>1</v>
      </c>
      <c r="D104" s="37">
        <v>3</v>
      </c>
      <c r="E104" s="37">
        <v>3</v>
      </c>
      <c r="F104" s="170"/>
      <c r="G104" s="35" t="s">
        <v>1</v>
      </c>
      <c r="H104" s="38">
        <f>C104/C107</f>
        <v>0.60000000000000009</v>
      </c>
      <c r="I104" s="37">
        <f>D104/D107</f>
        <v>0.6</v>
      </c>
      <c r="J104" s="37">
        <f>E104/E107</f>
        <v>0.6</v>
      </c>
      <c r="K104" s="37">
        <f>SUM(H104:J104)</f>
        <v>1.8000000000000003</v>
      </c>
      <c r="L104" s="2">
        <f>K104/C109</f>
        <v>0.60000000000000009</v>
      </c>
      <c r="M104" s="24"/>
      <c r="N104" s="94"/>
      <c r="O104" s="58" t="s">
        <v>17</v>
      </c>
      <c r="P104" s="56" t="s">
        <v>78</v>
      </c>
      <c r="Q104" s="18"/>
      <c r="R104" s="17" t="s">
        <v>26</v>
      </c>
      <c r="S104" s="35" t="s">
        <v>1</v>
      </c>
      <c r="T104" s="35" t="s">
        <v>2</v>
      </c>
      <c r="U104" s="35" t="s">
        <v>3</v>
      </c>
      <c r="V104" s="13"/>
      <c r="W104" s="32" t="s">
        <v>26</v>
      </c>
      <c r="X104" s="107" t="s">
        <v>53</v>
      </c>
      <c r="Y104" s="176"/>
      <c r="Z104" s="35" t="s">
        <v>32</v>
      </c>
      <c r="AA104" s="108" t="s">
        <v>47</v>
      </c>
      <c r="AB104" s="178" t="s">
        <v>43</v>
      </c>
      <c r="AC104" s="180"/>
      <c r="AD104" s="4"/>
      <c r="AE104" s="10" t="s">
        <v>26</v>
      </c>
      <c r="AF104" s="35" t="s">
        <v>35</v>
      </c>
      <c r="AG104" s="35" t="s">
        <v>36</v>
      </c>
      <c r="AH104" s="35" t="s">
        <v>37</v>
      </c>
      <c r="AI104" s="35" t="s">
        <v>97</v>
      </c>
      <c r="AJ104" s="35" t="s">
        <v>98</v>
      </c>
      <c r="AK104" s="4"/>
      <c r="AL104" s="10" t="s">
        <v>26</v>
      </c>
      <c r="AM104" s="107" t="s">
        <v>53</v>
      </c>
      <c r="AN104" s="176"/>
      <c r="AO104" s="10" t="s">
        <v>28</v>
      </c>
      <c r="AP104" s="10" t="s">
        <v>47</v>
      </c>
      <c r="AQ104" s="181" t="s">
        <v>43</v>
      </c>
      <c r="AR104" s="182"/>
      <c r="AS104" s="4"/>
      <c r="AT104" s="35" t="s">
        <v>26</v>
      </c>
      <c r="AU104" s="107" t="s">
        <v>53</v>
      </c>
      <c r="AV104" s="36"/>
      <c r="AW104" s="108" t="s">
        <v>26</v>
      </c>
      <c r="AX104" s="108" t="s">
        <v>50</v>
      </c>
      <c r="AY104" s="50"/>
    </row>
    <row r="105" spans="1:51">
      <c r="A105" s="258"/>
      <c r="B105" s="35" t="s">
        <v>2</v>
      </c>
      <c r="C105" s="37">
        <f>1/D104</f>
        <v>0.33333333333333331</v>
      </c>
      <c r="D105" s="2">
        <v>1</v>
      </c>
      <c r="E105" s="37">
        <v>1</v>
      </c>
      <c r="F105" s="170"/>
      <c r="G105" s="35" t="s">
        <v>2</v>
      </c>
      <c r="H105" s="37">
        <f>C105/C107</f>
        <v>0.2</v>
      </c>
      <c r="I105" s="38">
        <f>D105/D107</f>
        <v>0.2</v>
      </c>
      <c r="J105" s="37">
        <f>E105/E107</f>
        <v>0.2</v>
      </c>
      <c r="K105" s="37">
        <f>SUM(H105:J105)</f>
        <v>0.60000000000000009</v>
      </c>
      <c r="L105" s="2">
        <f>K105/C109</f>
        <v>0.20000000000000004</v>
      </c>
      <c r="M105" s="24"/>
      <c r="N105" s="94"/>
      <c r="O105" s="58" t="s">
        <v>18</v>
      </c>
      <c r="P105" s="56" t="s">
        <v>77</v>
      </c>
      <c r="Q105" s="18"/>
      <c r="R105" s="11" t="s">
        <v>17</v>
      </c>
      <c r="S105" s="9">
        <v>1</v>
      </c>
      <c r="T105" s="9">
        <v>-0.5</v>
      </c>
      <c r="U105" s="9">
        <v>0</v>
      </c>
      <c r="V105" s="3"/>
      <c r="W105" s="11" t="s">
        <v>17</v>
      </c>
      <c r="X105" s="1">
        <f>(S105*L104)+(T105*L105)+(U105*L106)</f>
        <v>0.50000000000000011</v>
      </c>
      <c r="Y105" s="176"/>
      <c r="Z105" s="15" t="s">
        <v>34</v>
      </c>
      <c r="AA105" s="15">
        <v>2</v>
      </c>
      <c r="AB105" s="15">
        <f>1/(1+AA105)</f>
        <v>0.33333333333333331</v>
      </c>
      <c r="AC105" s="15"/>
      <c r="AD105" s="4"/>
      <c r="AE105" s="11" t="s">
        <v>17</v>
      </c>
      <c r="AF105" s="28">
        <v>0</v>
      </c>
      <c r="AG105" s="28">
        <v>0</v>
      </c>
      <c r="AH105" s="28">
        <v>0</v>
      </c>
      <c r="AI105" s="28">
        <v>-1</v>
      </c>
      <c r="AJ105" s="28">
        <v>0</v>
      </c>
      <c r="AK105" s="4"/>
      <c r="AL105" s="11" t="s">
        <v>17</v>
      </c>
      <c r="AM105" s="1">
        <f>(AF105*AC106)+(AG105*AC107)+(AC108*AH105)+(AI105*AC110)+(AC111*AJ105)</f>
        <v>-0.5</v>
      </c>
      <c r="AN105" s="176"/>
      <c r="AO105" s="15" t="s">
        <v>29</v>
      </c>
      <c r="AP105" s="15">
        <v>3</v>
      </c>
      <c r="AQ105" s="15">
        <f>1/(1+AP105)</f>
        <v>0.25</v>
      </c>
      <c r="AR105" s="15"/>
      <c r="AS105" s="4"/>
      <c r="AT105" s="11" t="s">
        <v>17</v>
      </c>
      <c r="AU105" s="1">
        <f>AR106</f>
        <v>0.25</v>
      </c>
      <c r="AV105" s="36"/>
      <c r="AW105" s="40" t="s">
        <v>63</v>
      </c>
      <c r="AX105" s="40">
        <v>0</v>
      </c>
      <c r="AY105" s="50"/>
    </row>
    <row r="106" spans="1:51" ht="30">
      <c r="A106" s="258"/>
      <c r="B106" s="35" t="s">
        <v>3</v>
      </c>
      <c r="C106" s="37">
        <f>1/E104</f>
        <v>0.33333333333333331</v>
      </c>
      <c r="D106" s="37">
        <f>1/E105</f>
        <v>1</v>
      </c>
      <c r="E106" s="2">
        <v>1</v>
      </c>
      <c r="F106" s="170"/>
      <c r="G106" s="35" t="s">
        <v>3</v>
      </c>
      <c r="H106" s="37">
        <f>C106/C107</f>
        <v>0.2</v>
      </c>
      <c r="I106" s="37">
        <f>D106/D107</f>
        <v>0.2</v>
      </c>
      <c r="J106" s="38">
        <f>E106/E107</f>
        <v>0.2</v>
      </c>
      <c r="K106" s="37">
        <f>SUM(H106:J106)</f>
        <v>0.60000000000000009</v>
      </c>
      <c r="L106" s="2">
        <f>K106/C109</f>
        <v>0.20000000000000004</v>
      </c>
      <c r="M106" s="24"/>
      <c r="N106" s="94"/>
      <c r="O106" s="58" t="s">
        <v>20</v>
      </c>
      <c r="P106" s="56" t="s">
        <v>80</v>
      </c>
      <c r="Q106" s="18"/>
      <c r="R106" s="11" t="s">
        <v>18</v>
      </c>
      <c r="S106" s="9">
        <v>-0.5</v>
      </c>
      <c r="T106" s="9">
        <v>1</v>
      </c>
      <c r="U106" s="9">
        <v>0</v>
      </c>
      <c r="V106" s="19"/>
      <c r="W106" s="11" t="s">
        <v>18</v>
      </c>
      <c r="X106" s="1">
        <f>(S106*L104)+(T106*L105)+(U106*L106)</f>
        <v>-0.1</v>
      </c>
      <c r="Y106" s="176"/>
      <c r="Z106" s="16" t="s">
        <v>35</v>
      </c>
      <c r="AA106" s="16" t="s">
        <v>44</v>
      </c>
      <c r="AB106" s="16">
        <v>1</v>
      </c>
      <c r="AC106" s="16">
        <f>AB106*AB105</f>
        <v>0.33333333333333331</v>
      </c>
      <c r="AD106" s="4"/>
      <c r="AE106" s="11" t="s">
        <v>18</v>
      </c>
      <c r="AF106" s="28">
        <v>0</v>
      </c>
      <c r="AG106" s="28">
        <v>0</v>
      </c>
      <c r="AH106" s="28">
        <v>0</v>
      </c>
      <c r="AI106" s="28">
        <v>1</v>
      </c>
      <c r="AJ106" s="28">
        <v>0</v>
      </c>
      <c r="AK106" s="4"/>
      <c r="AL106" s="11" t="s">
        <v>18</v>
      </c>
      <c r="AM106" s="1">
        <f>(AF106*AC106)+(AG106*AC107)+(AC108*AH106)+(AI106*AC110)+(AC111*AJ106)</f>
        <v>0.5</v>
      </c>
      <c r="AN106" s="176"/>
      <c r="AO106" s="16" t="s">
        <v>45</v>
      </c>
      <c r="AP106" s="16" t="s">
        <v>44</v>
      </c>
      <c r="AQ106" s="16">
        <v>1</v>
      </c>
      <c r="AR106" s="16">
        <f>AQ106*AQ105</f>
        <v>0.25</v>
      </c>
      <c r="AS106" s="4"/>
      <c r="AT106" s="11" t="s">
        <v>18</v>
      </c>
      <c r="AU106" s="1">
        <f>AR107</f>
        <v>0.25</v>
      </c>
      <c r="AV106" s="36"/>
      <c r="AW106" s="40" t="s">
        <v>16</v>
      </c>
      <c r="AX106" s="41">
        <v>0</v>
      </c>
      <c r="AY106" s="50"/>
    </row>
    <row r="107" spans="1:51">
      <c r="A107" s="258"/>
      <c r="B107" s="107" t="s">
        <v>4</v>
      </c>
      <c r="C107" s="39">
        <f>SUM(C104:C106)</f>
        <v>1.6666666666666665</v>
      </c>
      <c r="D107" s="39">
        <f>SUM(D104:D106)</f>
        <v>5</v>
      </c>
      <c r="E107" s="39">
        <f>SUM(E104:E106)</f>
        <v>5</v>
      </c>
      <c r="F107" s="170"/>
      <c r="G107" s="107" t="s">
        <v>4</v>
      </c>
      <c r="H107" s="39">
        <f>SUM(H104:H106)</f>
        <v>1</v>
      </c>
      <c r="I107" s="39">
        <f>SUM(I104:I106)</f>
        <v>1</v>
      </c>
      <c r="J107" s="39">
        <f>SUM(J104:J106)</f>
        <v>1</v>
      </c>
      <c r="K107" s="39">
        <f>SUM(K104:K106)</f>
        <v>3.0000000000000004</v>
      </c>
      <c r="L107" s="39">
        <f>SUM(L104:L106)</f>
        <v>1.0000000000000002</v>
      </c>
      <c r="M107" s="25"/>
      <c r="N107" s="94"/>
      <c r="O107" s="58" t="s">
        <v>21</v>
      </c>
      <c r="P107" s="56" t="s">
        <v>81</v>
      </c>
      <c r="Q107" s="18"/>
      <c r="R107" s="11" t="s">
        <v>20</v>
      </c>
      <c r="S107" s="9">
        <v>0</v>
      </c>
      <c r="T107" s="9">
        <v>0.5</v>
      </c>
      <c r="U107" s="9">
        <v>0</v>
      </c>
      <c r="V107" s="19"/>
      <c r="W107" s="11" t="s">
        <v>20</v>
      </c>
      <c r="X107" s="1">
        <f>(S107*L104)+(T107*L105)+(U107*L106)</f>
        <v>0.10000000000000002</v>
      </c>
      <c r="Y107" s="176"/>
      <c r="Z107" s="16" t="s">
        <v>36</v>
      </c>
      <c r="AA107" s="16" t="s">
        <v>44</v>
      </c>
      <c r="AB107" s="16">
        <v>1</v>
      </c>
      <c r="AC107" s="16">
        <f>AB107*AB105</f>
        <v>0.33333333333333331</v>
      </c>
      <c r="AD107" s="4"/>
      <c r="AE107" s="11" t="s">
        <v>20</v>
      </c>
      <c r="AF107" s="28">
        <v>0</v>
      </c>
      <c r="AG107" s="28">
        <v>0</v>
      </c>
      <c r="AH107" s="28">
        <v>0</v>
      </c>
      <c r="AI107" s="28">
        <v>0</v>
      </c>
      <c r="AJ107" s="28">
        <v>0</v>
      </c>
      <c r="AK107" s="4"/>
      <c r="AL107" s="11" t="s">
        <v>20</v>
      </c>
      <c r="AM107" s="1">
        <f>(AF107*AC106)+(AG107*AC107)+(AH107*AC108)+(AI107*AC110)+(AJ107*AC111)</f>
        <v>0</v>
      </c>
      <c r="AN107" s="176"/>
      <c r="AO107" s="16" t="s">
        <v>58</v>
      </c>
      <c r="AP107" s="16" t="s">
        <v>44</v>
      </c>
      <c r="AQ107" s="16">
        <v>1</v>
      </c>
      <c r="AR107" s="16">
        <f>AQ107*AQ105</f>
        <v>0.25</v>
      </c>
      <c r="AS107" s="4"/>
      <c r="AT107" s="11" t="s">
        <v>20</v>
      </c>
      <c r="AU107" s="1">
        <f>AR109</f>
        <v>0.5</v>
      </c>
      <c r="AV107" s="36"/>
      <c r="AW107" s="42" t="s">
        <v>17</v>
      </c>
      <c r="AX107" s="42">
        <f>X105+AM105+AU105</f>
        <v>0.25000000000000011</v>
      </c>
      <c r="AY107" s="50"/>
    </row>
    <row r="108" spans="1:51" ht="45">
      <c r="A108" s="258"/>
      <c r="B108" s="54"/>
      <c r="C108" s="54"/>
      <c r="D108" s="54"/>
      <c r="E108" s="54"/>
      <c r="F108" s="54"/>
      <c r="G108" s="54"/>
      <c r="H108" s="54"/>
      <c r="I108" s="54"/>
      <c r="J108" s="54"/>
      <c r="M108" s="47"/>
      <c r="N108" s="94"/>
      <c r="O108" s="58" t="s">
        <v>23</v>
      </c>
      <c r="P108" s="56" t="s">
        <v>83</v>
      </c>
      <c r="Q108" s="4"/>
      <c r="R108" s="11" t="s">
        <v>21</v>
      </c>
      <c r="S108" s="9">
        <v>0</v>
      </c>
      <c r="T108" s="9">
        <v>-0.5</v>
      </c>
      <c r="U108" s="9">
        <v>0</v>
      </c>
      <c r="V108" s="19"/>
      <c r="W108" s="11" t="s">
        <v>21</v>
      </c>
      <c r="X108" s="1">
        <f>(S108*L104)+(T108*L105)+(U108*L106)</f>
        <v>-0.10000000000000002</v>
      </c>
      <c r="Y108" s="176"/>
      <c r="Z108" s="16" t="s">
        <v>37</v>
      </c>
      <c r="AA108" s="16" t="s">
        <v>44</v>
      </c>
      <c r="AB108" s="16">
        <v>1</v>
      </c>
      <c r="AC108" s="16">
        <f>AB108*AB105</f>
        <v>0.33333333333333331</v>
      </c>
      <c r="AD108" s="4"/>
      <c r="AE108" s="11" t="s">
        <v>21</v>
      </c>
      <c r="AF108" s="28">
        <v>0</v>
      </c>
      <c r="AG108" s="28">
        <v>0</v>
      </c>
      <c r="AH108" s="28">
        <v>0</v>
      </c>
      <c r="AI108" s="28">
        <v>0</v>
      </c>
      <c r="AJ108" s="28">
        <v>0</v>
      </c>
      <c r="AK108" s="4"/>
      <c r="AL108" s="11" t="s">
        <v>21</v>
      </c>
      <c r="AM108" s="1">
        <f>(AF108*AC106)+(AG108*AC107)+(AH108*AC108)+(AI108*AC110)+(AJ108*AC111)</f>
        <v>0</v>
      </c>
      <c r="AN108" s="176"/>
      <c r="AO108" s="15" t="s">
        <v>30</v>
      </c>
      <c r="AP108" s="15">
        <v>1</v>
      </c>
      <c r="AQ108" s="15">
        <f>1/(1+AP108)</f>
        <v>0.5</v>
      </c>
      <c r="AR108" s="15"/>
      <c r="AS108" s="4"/>
      <c r="AT108" s="11" t="s">
        <v>21</v>
      </c>
      <c r="AU108" s="1">
        <f>AR110</f>
        <v>0.5</v>
      </c>
      <c r="AV108" s="36"/>
      <c r="AW108" s="42" t="s">
        <v>18</v>
      </c>
      <c r="AX108" s="42">
        <f>X106+AM106++AU106</f>
        <v>0.65</v>
      </c>
      <c r="AY108" s="50"/>
    </row>
    <row r="109" spans="1:51" ht="30">
      <c r="A109" s="258"/>
      <c r="B109" s="108" t="s">
        <v>6</v>
      </c>
      <c r="C109" s="35">
        <v>3</v>
      </c>
      <c r="D109" s="4"/>
      <c r="E109" s="4"/>
      <c r="F109" s="4"/>
      <c r="G109" s="4"/>
      <c r="H109" s="4"/>
      <c r="I109" s="4"/>
      <c r="J109" s="4"/>
      <c r="M109" s="4"/>
      <c r="N109" s="94"/>
      <c r="O109" s="58" t="s">
        <v>24</v>
      </c>
      <c r="P109" s="56" t="s">
        <v>84</v>
      </c>
      <c r="Q109" s="4"/>
      <c r="R109" s="11" t="s">
        <v>23</v>
      </c>
      <c r="S109" s="9">
        <v>1</v>
      </c>
      <c r="T109" s="9">
        <v>0</v>
      </c>
      <c r="U109" s="9">
        <v>-0.5</v>
      </c>
      <c r="V109" s="19"/>
      <c r="W109" s="11" t="s">
        <v>23</v>
      </c>
      <c r="X109" s="1">
        <f>(S109*L104)+(T109*L105)+(U109*L106)</f>
        <v>0.50000000000000011</v>
      </c>
      <c r="Y109" s="176"/>
      <c r="Z109" s="31" t="s">
        <v>96</v>
      </c>
      <c r="AA109" s="31">
        <v>1</v>
      </c>
      <c r="AB109" s="31">
        <f>1/(1+AA109)</f>
        <v>0.5</v>
      </c>
      <c r="AC109" s="31"/>
      <c r="AD109" s="4"/>
      <c r="AE109" s="11" t="s">
        <v>23</v>
      </c>
      <c r="AF109" s="28">
        <v>0</v>
      </c>
      <c r="AG109" s="28">
        <v>-1</v>
      </c>
      <c r="AH109" s="28">
        <v>0</v>
      </c>
      <c r="AI109" s="28">
        <v>-1</v>
      </c>
      <c r="AJ109" s="28">
        <v>0</v>
      </c>
      <c r="AK109" s="4"/>
      <c r="AL109" s="11" t="s">
        <v>23</v>
      </c>
      <c r="AM109" s="1">
        <f>(AC106*AF109)+(AG109*AC107)+(AC108*AH109)+(AI109*AC110)+(AC111*AJ109)</f>
        <v>-0.83333333333333326</v>
      </c>
      <c r="AN109" s="176"/>
      <c r="AO109" s="16" t="s">
        <v>59</v>
      </c>
      <c r="AP109" s="16" t="s">
        <v>44</v>
      </c>
      <c r="AQ109" s="16">
        <v>1</v>
      </c>
      <c r="AR109" s="16">
        <f>AQ109*AQ108</f>
        <v>0.5</v>
      </c>
      <c r="AS109" s="4"/>
      <c r="AT109" s="11" t="s">
        <v>23</v>
      </c>
      <c r="AU109" s="1">
        <f>AR112</f>
        <v>0.33333333333333331</v>
      </c>
      <c r="AV109" s="36"/>
      <c r="AW109" s="41" t="s">
        <v>19</v>
      </c>
      <c r="AX109" s="41">
        <v>0</v>
      </c>
      <c r="AY109" s="50"/>
    </row>
    <row r="110" spans="1:51">
      <c r="A110" s="258"/>
      <c r="B110" s="53"/>
      <c r="C110" s="53"/>
      <c r="D110" s="53"/>
      <c r="E110" s="53"/>
      <c r="F110" s="53"/>
      <c r="G110" s="53"/>
      <c r="H110" s="53"/>
      <c r="I110" s="53"/>
      <c r="J110" s="53"/>
      <c r="M110" s="26"/>
      <c r="N110" s="94"/>
      <c r="O110" s="4"/>
      <c r="P110" s="4"/>
      <c r="Q110" s="4"/>
      <c r="R110" s="11" t="s">
        <v>24</v>
      </c>
      <c r="S110" s="9">
        <v>-0.5</v>
      </c>
      <c r="T110" s="9">
        <v>0</v>
      </c>
      <c r="U110" s="9">
        <v>1</v>
      </c>
      <c r="V110" s="19"/>
      <c r="W110" s="11" t="s">
        <v>24</v>
      </c>
      <c r="X110" s="1">
        <f>(S110*L104)+(T110*67)+(U110*L106)</f>
        <v>-0.1</v>
      </c>
      <c r="Y110" s="176"/>
      <c r="Z110" s="16" t="s">
        <v>97</v>
      </c>
      <c r="AA110" s="16" t="s">
        <v>44</v>
      </c>
      <c r="AB110" s="16">
        <v>1</v>
      </c>
      <c r="AC110" s="16">
        <f>AB110*AB109</f>
        <v>0.5</v>
      </c>
      <c r="AD110" s="4"/>
      <c r="AE110" s="11" t="s">
        <v>24</v>
      </c>
      <c r="AF110" s="28">
        <v>0</v>
      </c>
      <c r="AG110" s="28">
        <v>1</v>
      </c>
      <c r="AH110" s="28">
        <v>0</v>
      </c>
      <c r="AI110" s="28">
        <v>1</v>
      </c>
      <c r="AJ110" s="28">
        <v>0</v>
      </c>
      <c r="AK110" s="4"/>
      <c r="AL110" s="11" t="s">
        <v>24</v>
      </c>
      <c r="AM110" s="1">
        <f>(AC106*AF110)+(AC107*AG110)+(AC108*AH110)+(AI110*AC110)+(AC111*AJ110)</f>
        <v>0.83333333333333326</v>
      </c>
      <c r="AN110" s="176"/>
      <c r="AO110" s="16" t="s">
        <v>60</v>
      </c>
      <c r="AP110" s="16" t="s">
        <v>44</v>
      </c>
      <c r="AQ110" s="16">
        <v>1</v>
      </c>
      <c r="AR110" s="16">
        <f>AQ110*AQ108</f>
        <v>0.5</v>
      </c>
      <c r="AS110" s="4"/>
      <c r="AT110" s="11" t="s">
        <v>24</v>
      </c>
      <c r="AU110" s="1">
        <f>AR113</f>
        <v>0.33333333333333331</v>
      </c>
      <c r="AV110" s="36"/>
      <c r="AW110" s="42" t="s">
        <v>20</v>
      </c>
      <c r="AX110" s="42">
        <f>X107+AM107+AU107</f>
        <v>0.6</v>
      </c>
      <c r="AY110" s="50"/>
    </row>
    <row r="111" spans="1:51">
      <c r="A111" s="258"/>
      <c r="B111" s="183" t="s">
        <v>14</v>
      </c>
      <c r="C111" s="183"/>
      <c r="D111" s="4"/>
      <c r="E111" s="35" t="s">
        <v>38</v>
      </c>
      <c r="F111" s="35" t="s">
        <v>39</v>
      </c>
      <c r="G111" s="35" t="s">
        <v>40</v>
      </c>
      <c r="H111" s="10" t="s">
        <v>41</v>
      </c>
      <c r="I111" s="10" t="s">
        <v>42</v>
      </c>
      <c r="J111" s="4"/>
      <c r="M111" s="4"/>
      <c r="N111" s="94"/>
      <c r="O111" s="156" t="s">
        <v>112</v>
      </c>
      <c r="P111" s="157"/>
      <c r="Q111" s="4"/>
      <c r="R111" s="33"/>
      <c r="S111" s="25"/>
      <c r="T111" s="25"/>
      <c r="U111" s="25"/>
      <c r="V111" s="30"/>
      <c r="W111" s="29"/>
      <c r="X111" s="29"/>
      <c r="Y111" s="176"/>
      <c r="Z111" s="16" t="s">
        <v>98</v>
      </c>
      <c r="AA111" s="16" t="s">
        <v>44</v>
      </c>
      <c r="AB111" s="16">
        <v>1</v>
      </c>
      <c r="AC111" s="16">
        <f>AB111*AB109</f>
        <v>0.5</v>
      </c>
      <c r="AD111" s="4"/>
      <c r="AE111" s="29"/>
      <c r="AF111" s="25"/>
      <c r="AG111" s="25"/>
      <c r="AH111" s="25"/>
      <c r="AI111" s="25"/>
      <c r="AJ111" s="25"/>
      <c r="AK111" s="4"/>
      <c r="AL111" s="29"/>
      <c r="AM111" s="29"/>
      <c r="AN111" s="176"/>
      <c r="AO111" s="15" t="s">
        <v>31</v>
      </c>
      <c r="AP111" s="15">
        <v>2</v>
      </c>
      <c r="AQ111" s="15">
        <f>1/(1+AP111)</f>
        <v>0.33333333333333331</v>
      </c>
      <c r="AR111" s="15"/>
      <c r="AS111" s="4"/>
      <c r="AT111" s="29"/>
      <c r="AU111" s="29"/>
      <c r="AV111" s="46"/>
      <c r="AW111" s="42" t="s">
        <v>21</v>
      </c>
      <c r="AX111" s="42">
        <f>X108+AM108+AU108</f>
        <v>0.39999999999999997</v>
      </c>
      <c r="AY111" s="50"/>
    </row>
    <row r="112" spans="1:51" ht="30">
      <c r="A112" s="258"/>
      <c r="B112" s="108" t="s">
        <v>7</v>
      </c>
      <c r="C112" s="76">
        <f>SUM(L104*C107,L105*D107,L106*E107)</f>
        <v>3</v>
      </c>
      <c r="D112" s="4"/>
      <c r="E112" s="35">
        <v>1</v>
      </c>
      <c r="F112" s="35">
        <v>3</v>
      </c>
      <c r="G112" s="35">
        <v>5</v>
      </c>
      <c r="H112" s="35">
        <v>7</v>
      </c>
      <c r="I112" s="35">
        <v>9</v>
      </c>
      <c r="J112" s="4"/>
      <c r="M112" s="4"/>
      <c r="N112" s="94"/>
      <c r="O112" s="57" t="s">
        <v>99</v>
      </c>
      <c r="P112" s="56" t="s">
        <v>102</v>
      </c>
      <c r="Q112" s="4"/>
      <c r="R112" s="33"/>
      <c r="S112" s="25"/>
      <c r="T112" s="25"/>
      <c r="U112" s="25"/>
      <c r="V112" s="30"/>
      <c r="W112" s="29"/>
      <c r="X112" s="29"/>
      <c r="Y112" s="176"/>
      <c r="Z112" s="30"/>
      <c r="AA112" s="30"/>
      <c r="AB112" s="30"/>
      <c r="AC112" s="30"/>
      <c r="AD112" s="4"/>
      <c r="AE112" s="29"/>
      <c r="AF112" s="25"/>
      <c r="AG112" s="25"/>
      <c r="AH112" s="25"/>
      <c r="AI112" s="25"/>
      <c r="AJ112" s="25"/>
      <c r="AK112" s="4"/>
      <c r="AL112" s="156" t="s">
        <v>115</v>
      </c>
      <c r="AM112" s="157"/>
      <c r="AN112" s="176"/>
      <c r="AO112" s="16" t="s">
        <v>61</v>
      </c>
      <c r="AP112" s="16" t="s">
        <v>44</v>
      </c>
      <c r="AQ112" s="16">
        <v>1</v>
      </c>
      <c r="AR112" s="16">
        <f>AQ112*AQ111</f>
        <v>0.33333333333333331</v>
      </c>
      <c r="AS112" s="4"/>
      <c r="AT112" s="29"/>
      <c r="AU112" s="29"/>
      <c r="AV112" s="46"/>
      <c r="AW112" s="41" t="s">
        <v>22</v>
      </c>
      <c r="AX112" s="41">
        <v>0</v>
      </c>
      <c r="AY112" s="50"/>
    </row>
    <row r="113" spans="1:51" ht="30">
      <c r="A113" s="258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26"/>
      <c r="N113" s="94"/>
      <c r="O113" s="57" t="s">
        <v>100</v>
      </c>
      <c r="P113" s="56" t="s">
        <v>103</v>
      </c>
      <c r="Q113" s="4"/>
      <c r="R113" s="4"/>
      <c r="S113" s="18"/>
      <c r="T113" s="18"/>
      <c r="U113" s="18"/>
      <c r="V113" s="19"/>
      <c r="W113" s="4"/>
      <c r="X113" s="4"/>
      <c r="Y113" s="176"/>
      <c r="Z113" s="30"/>
      <c r="AA113" s="30"/>
      <c r="AB113" s="30"/>
      <c r="AC113" s="30"/>
      <c r="AD113" s="4"/>
      <c r="AE113" s="29"/>
      <c r="AF113" s="25"/>
      <c r="AG113" s="25"/>
      <c r="AH113" s="25"/>
      <c r="AI113" s="25"/>
      <c r="AJ113" s="25"/>
      <c r="AK113" s="4"/>
      <c r="AL113" s="58" t="s">
        <v>34</v>
      </c>
      <c r="AM113" s="56" t="s">
        <v>87</v>
      </c>
      <c r="AN113" s="176"/>
      <c r="AO113" s="16" t="s">
        <v>62</v>
      </c>
      <c r="AP113" s="16" t="s">
        <v>44</v>
      </c>
      <c r="AQ113" s="16">
        <v>1</v>
      </c>
      <c r="AR113" s="16">
        <f>AQ113*AQ111</f>
        <v>0.33333333333333331</v>
      </c>
      <c r="AS113" s="4"/>
      <c r="AT113" s="29"/>
      <c r="AU113" s="29"/>
      <c r="AV113" s="46"/>
      <c r="AW113" s="42" t="s">
        <v>23</v>
      </c>
      <c r="AX113" s="42">
        <f>X109+AM109+AU109</f>
        <v>0</v>
      </c>
      <c r="AY113" s="50"/>
    </row>
    <row r="114" spans="1:51" ht="30">
      <c r="A114" s="258"/>
      <c r="B114" s="185" t="s">
        <v>11</v>
      </c>
      <c r="C114" s="186"/>
      <c r="D114" s="6" t="s">
        <v>12</v>
      </c>
      <c r="E114" s="6">
        <v>1</v>
      </c>
      <c r="F114" s="6">
        <v>2</v>
      </c>
      <c r="G114" s="6">
        <v>3</v>
      </c>
      <c r="H114" s="6">
        <v>4</v>
      </c>
      <c r="I114" s="6">
        <v>5</v>
      </c>
      <c r="J114" s="6">
        <v>6</v>
      </c>
      <c r="K114" s="6">
        <v>7</v>
      </c>
      <c r="L114" s="6">
        <v>9</v>
      </c>
      <c r="M114" s="6">
        <v>10</v>
      </c>
      <c r="N114" s="94"/>
      <c r="O114" s="57" t="s">
        <v>101</v>
      </c>
      <c r="P114" s="56" t="s">
        <v>104</v>
      </c>
      <c r="Q114" s="4"/>
      <c r="R114" s="4"/>
      <c r="S114" s="18"/>
      <c r="T114" s="18"/>
      <c r="U114" s="18"/>
      <c r="V114" s="4"/>
      <c r="W114" s="4"/>
      <c r="X114" s="4"/>
      <c r="Y114" s="176"/>
      <c r="AB114" s="30"/>
      <c r="AC114" s="30"/>
      <c r="AD114" s="4"/>
      <c r="AE114" s="29"/>
      <c r="AF114" s="25"/>
      <c r="AG114" s="25"/>
      <c r="AH114" s="25"/>
      <c r="AI114" s="25"/>
      <c r="AJ114" s="25"/>
      <c r="AK114" s="4"/>
      <c r="AL114" s="109" t="s">
        <v>35</v>
      </c>
      <c r="AM114" s="84" t="s">
        <v>88</v>
      </c>
      <c r="AN114" s="176"/>
      <c r="AO114" s="19"/>
      <c r="AP114" s="19"/>
      <c r="AQ114" s="19"/>
      <c r="AR114" s="19"/>
      <c r="AS114" s="4"/>
      <c r="AT114" s="29"/>
      <c r="AU114" s="29"/>
      <c r="AV114" s="46"/>
      <c r="AW114" s="42" t="s">
        <v>24</v>
      </c>
      <c r="AX114" s="42">
        <f>X110+AM110+AU110</f>
        <v>1.0666666666666667</v>
      </c>
      <c r="AY114" s="50"/>
    </row>
    <row r="115" spans="1:51">
      <c r="A115" s="258"/>
      <c r="B115" s="187"/>
      <c r="C115" s="188"/>
      <c r="D115" s="6" t="s">
        <v>13</v>
      </c>
      <c r="E115" s="35">
        <v>0</v>
      </c>
      <c r="F115" s="35">
        <v>0</v>
      </c>
      <c r="G115" s="35">
        <v>0.57999999999999996</v>
      </c>
      <c r="H115" s="35">
        <v>0.9</v>
      </c>
      <c r="I115" s="35">
        <v>1.1200000000000001</v>
      </c>
      <c r="J115" s="35">
        <v>1.24</v>
      </c>
      <c r="K115" s="35">
        <v>1.32</v>
      </c>
      <c r="L115" s="35">
        <v>1.46</v>
      </c>
      <c r="M115" s="35">
        <v>1.49</v>
      </c>
      <c r="N115" s="94"/>
      <c r="Q115" s="4"/>
      <c r="R115" s="4"/>
      <c r="S115" s="18"/>
      <c r="T115" s="18"/>
      <c r="U115" s="18"/>
      <c r="V115" s="4"/>
      <c r="W115" s="4"/>
      <c r="X115" s="4"/>
      <c r="Y115" s="176"/>
      <c r="AB115" s="30"/>
      <c r="AC115" s="30"/>
      <c r="AD115" s="4"/>
      <c r="AE115" s="29"/>
      <c r="AF115" s="25"/>
      <c r="AG115" s="25"/>
      <c r="AH115" s="25"/>
      <c r="AI115" s="25"/>
      <c r="AJ115" s="25"/>
      <c r="AK115" s="4"/>
      <c r="AL115" s="109" t="s">
        <v>36</v>
      </c>
      <c r="AM115" s="84" t="s">
        <v>89</v>
      </c>
      <c r="AN115" s="176"/>
      <c r="AO115" s="30"/>
      <c r="AP115" s="30"/>
      <c r="AQ115" s="30"/>
      <c r="AR115" s="30"/>
      <c r="AS115" s="4"/>
      <c r="AT115" s="29"/>
      <c r="AU115" s="29"/>
      <c r="AV115" s="46"/>
      <c r="AW115" s="41" t="s">
        <v>25</v>
      </c>
      <c r="AX115" s="41">
        <v>0</v>
      </c>
      <c r="AY115" s="50"/>
    </row>
    <row r="116" spans="1:51">
      <c r="A116" s="258"/>
      <c r="B116" s="189" t="s">
        <v>9</v>
      </c>
      <c r="C116" s="190"/>
      <c r="D116" s="7">
        <v>0.57999999999999996</v>
      </c>
      <c r="E116" s="191"/>
      <c r="F116" s="192"/>
      <c r="G116" s="192"/>
      <c r="H116" s="192"/>
      <c r="I116" s="192"/>
      <c r="J116" s="192"/>
      <c r="K116" s="48"/>
      <c r="L116" s="48"/>
      <c r="M116" s="48"/>
      <c r="N116" s="94"/>
      <c r="Q116" s="4"/>
      <c r="R116" s="4"/>
      <c r="S116" s="18"/>
      <c r="T116" s="18"/>
      <c r="U116" s="18"/>
      <c r="V116" s="4"/>
      <c r="W116" s="4"/>
      <c r="X116" s="4"/>
      <c r="Y116" s="176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109" t="s">
        <v>37</v>
      </c>
      <c r="AM116" s="84" t="s">
        <v>90</v>
      </c>
      <c r="AN116" s="176"/>
      <c r="AO116" s="156" t="s">
        <v>113</v>
      </c>
      <c r="AP116" s="157"/>
      <c r="AQ116" s="4"/>
      <c r="AR116" s="4"/>
      <c r="AS116" s="4"/>
      <c r="AT116" s="4"/>
      <c r="AU116" s="4"/>
      <c r="AV116" s="46"/>
      <c r="AW116" s="4"/>
      <c r="AX116" s="4"/>
      <c r="AY116" s="50"/>
    </row>
    <row r="117" spans="1:51" ht="30">
      <c r="A117" s="258"/>
      <c r="B117" s="52"/>
      <c r="C117" s="52"/>
      <c r="D117" s="52"/>
      <c r="E117" s="52"/>
      <c r="H117" s="52"/>
      <c r="I117" s="52"/>
      <c r="J117" s="52"/>
      <c r="K117" s="52"/>
      <c r="L117" s="52"/>
      <c r="M117" s="47"/>
      <c r="N117" s="94"/>
      <c r="Q117" s="4"/>
      <c r="R117" s="4"/>
      <c r="S117" s="18"/>
      <c r="T117" s="18"/>
      <c r="U117" s="18"/>
      <c r="V117" s="4"/>
      <c r="W117" s="4"/>
      <c r="X117" s="4"/>
      <c r="Y117" s="176"/>
      <c r="Z117" s="4"/>
      <c r="AC117" s="4"/>
      <c r="AD117" s="4"/>
      <c r="AE117" s="4"/>
      <c r="AF117" s="4"/>
      <c r="AG117" s="4"/>
      <c r="AH117" s="4"/>
      <c r="AI117" s="4"/>
      <c r="AJ117" s="4"/>
      <c r="AK117" s="4"/>
      <c r="AL117" s="58" t="s">
        <v>96</v>
      </c>
      <c r="AM117" s="56" t="s">
        <v>91</v>
      </c>
      <c r="AN117" s="176"/>
      <c r="AO117" s="44" t="s">
        <v>29</v>
      </c>
      <c r="AP117" s="44" t="s">
        <v>76</v>
      </c>
      <c r="AQ117" s="4"/>
      <c r="AR117" s="4"/>
      <c r="AS117" s="4"/>
      <c r="AT117" s="4"/>
      <c r="AU117" s="4"/>
      <c r="AV117" s="46"/>
      <c r="AW117" s="4"/>
      <c r="AX117" s="4"/>
      <c r="AY117" s="50"/>
    </row>
    <row r="118" spans="1:51" ht="30">
      <c r="A118" s="258"/>
      <c r="B118" s="161" t="s">
        <v>15</v>
      </c>
      <c r="C118" s="161"/>
      <c r="D118" s="161"/>
      <c r="E118" s="4"/>
      <c r="H118" s="4"/>
      <c r="I118" s="4"/>
      <c r="J118" s="4"/>
      <c r="K118" s="4"/>
      <c r="L118" s="4"/>
      <c r="M118" s="4"/>
      <c r="N118" s="94"/>
      <c r="Q118" s="4"/>
      <c r="R118" s="4"/>
      <c r="S118" s="18"/>
      <c r="T118" s="18"/>
      <c r="U118" s="18"/>
      <c r="V118" s="4"/>
      <c r="W118" s="4"/>
      <c r="X118" s="4"/>
      <c r="Y118" s="176"/>
      <c r="Z118" s="227" t="s">
        <v>182</v>
      </c>
      <c r="AA118" s="228"/>
      <c r="AC118" s="4"/>
      <c r="AD118" s="4"/>
      <c r="AE118" s="4"/>
      <c r="AF118" s="4"/>
      <c r="AG118" s="4"/>
      <c r="AH118" s="4"/>
      <c r="AI118" s="4"/>
      <c r="AJ118" s="4"/>
      <c r="AK118" s="4"/>
      <c r="AL118" s="109" t="s">
        <v>97</v>
      </c>
      <c r="AM118" s="84" t="s">
        <v>92</v>
      </c>
      <c r="AN118" s="176"/>
      <c r="AO118" s="44" t="s">
        <v>30</v>
      </c>
      <c r="AP118" s="44" t="s">
        <v>79</v>
      </c>
      <c r="AQ118" s="4"/>
      <c r="AR118" s="4"/>
      <c r="AS118" s="4"/>
      <c r="AT118" s="4"/>
      <c r="AU118" s="4"/>
      <c r="AV118" s="46"/>
      <c r="AW118" s="4"/>
      <c r="AX118" s="4"/>
      <c r="AY118" s="50"/>
    </row>
    <row r="119" spans="1:51" ht="30">
      <c r="A119" s="258"/>
      <c r="B119" s="5" t="s">
        <v>10</v>
      </c>
      <c r="C119" s="8">
        <f>(C112-3)/3</f>
        <v>0</v>
      </c>
      <c r="D119" s="77">
        <f>C119*100</f>
        <v>0</v>
      </c>
      <c r="E119" s="4"/>
      <c r="H119" s="4"/>
      <c r="I119" s="4"/>
      <c r="J119" s="4"/>
      <c r="K119" s="4"/>
      <c r="L119" s="4"/>
      <c r="M119" s="4"/>
      <c r="N119" s="94"/>
      <c r="Q119" s="4"/>
      <c r="R119" s="4"/>
      <c r="S119" s="18"/>
      <c r="T119" s="18"/>
      <c r="U119" s="18"/>
      <c r="V119" s="4"/>
      <c r="W119" s="4"/>
      <c r="X119" s="4"/>
      <c r="Y119" s="176"/>
      <c r="Z119" s="225" t="s">
        <v>224</v>
      </c>
      <c r="AA119" s="226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109" t="s">
        <v>98</v>
      </c>
      <c r="AM119" s="84" t="s">
        <v>93</v>
      </c>
      <c r="AN119" s="176"/>
      <c r="AO119" s="44" t="s">
        <v>31</v>
      </c>
      <c r="AP119" s="44" t="s">
        <v>82</v>
      </c>
      <c r="AQ119" s="4"/>
      <c r="AR119" s="4"/>
      <c r="AS119" s="4"/>
      <c r="AT119" s="4"/>
      <c r="AU119" s="4"/>
      <c r="AV119" s="46"/>
      <c r="AW119" s="4"/>
      <c r="AX119" s="4"/>
      <c r="AY119" s="50"/>
    </row>
    <row r="120" spans="1:51">
      <c r="A120" s="259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06"/>
      <c r="N120" s="49"/>
      <c r="O120" s="106"/>
      <c r="P120" s="106"/>
      <c r="Q120" s="106"/>
      <c r="R120" s="106"/>
      <c r="S120" s="79"/>
      <c r="T120" s="79"/>
      <c r="U120" s="79"/>
      <c r="V120" s="106"/>
      <c r="W120" s="106"/>
      <c r="X120" s="106"/>
      <c r="Y120" s="177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51"/>
    </row>
  </sheetData>
  <mergeCells count="169">
    <mergeCell ref="AO3:AR3"/>
    <mergeCell ref="AT3:AU3"/>
    <mergeCell ref="AW3:AX3"/>
    <mergeCell ref="AB4:AC4"/>
    <mergeCell ref="AQ4:AR4"/>
    <mergeCell ref="AO16:AP16"/>
    <mergeCell ref="A1:AY1"/>
    <mergeCell ref="A2:A20"/>
    <mergeCell ref="B2:AY2"/>
    <mergeCell ref="F3:F7"/>
    <mergeCell ref="O3:P3"/>
    <mergeCell ref="R3:U3"/>
    <mergeCell ref="W3:X3"/>
    <mergeCell ref="Y3:Y20"/>
    <mergeCell ref="Z3:AC3"/>
    <mergeCell ref="AE3:AJ3"/>
    <mergeCell ref="B11:C11"/>
    <mergeCell ref="O11:P11"/>
    <mergeCell ref="AL12:AM12"/>
    <mergeCell ref="B13:L13"/>
    <mergeCell ref="B14:C15"/>
    <mergeCell ref="B16:C16"/>
    <mergeCell ref="E16:J16"/>
    <mergeCell ref="AL3:AM3"/>
    <mergeCell ref="AN3:AN19"/>
    <mergeCell ref="B18:D18"/>
    <mergeCell ref="Z18:AA18"/>
    <mergeCell ref="Z19:AA19"/>
    <mergeCell ref="B20:L20"/>
    <mergeCell ref="A22:A40"/>
    <mergeCell ref="B22:AY22"/>
    <mergeCell ref="F23:F27"/>
    <mergeCell ref="O23:P23"/>
    <mergeCell ref="R23:U23"/>
    <mergeCell ref="W23:X23"/>
    <mergeCell ref="B33:L33"/>
    <mergeCell ref="B34:C35"/>
    <mergeCell ref="B36:C36"/>
    <mergeCell ref="E36:J36"/>
    <mergeCell ref="AO36:AP36"/>
    <mergeCell ref="B38:D38"/>
    <mergeCell ref="Z38:AA38"/>
    <mergeCell ref="AT23:AU23"/>
    <mergeCell ref="AW23:AX23"/>
    <mergeCell ref="AB24:AC24"/>
    <mergeCell ref="AQ24:AR24"/>
    <mergeCell ref="B31:C31"/>
    <mergeCell ref="O31:P31"/>
    <mergeCell ref="Y23:Y40"/>
    <mergeCell ref="Z23:AC23"/>
    <mergeCell ref="AE23:AJ23"/>
    <mergeCell ref="AL23:AM23"/>
    <mergeCell ref="AN23:AN39"/>
    <mergeCell ref="AO23:AR23"/>
    <mergeCell ref="AL32:AM32"/>
    <mergeCell ref="Z39:AA39"/>
    <mergeCell ref="AO43:AR43"/>
    <mergeCell ref="AT43:AU43"/>
    <mergeCell ref="AW43:AX43"/>
    <mergeCell ref="AB44:AC44"/>
    <mergeCell ref="AQ44:AR44"/>
    <mergeCell ref="AO56:AP56"/>
    <mergeCell ref="B40:L40"/>
    <mergeCell ref="A42:A60"/>
    <mergeCell ref="B42:AY42"/>
    <mergeCell ref="F43:F47"/>
    <mergeCell ref="O43:P43"/>
    <mergeCell ref="R43:U43"/>
    <mergeCell ref="W43:X43"/>
    <mergeCell ref="Y43:Y60"/>
    <mergeCell ref="Z43:AC43"/>
    <mergeCell ref="AE43:AJ43"/>
    <mergeCell ref="B51:C51"/>
    <mergeCell ref="O51:P51"/>
    <mergeCell ref="AL52:AM52"/>
    <mergeCell ref="B53:L53"/>
    <mergeCell ref="B54:C55"/>
    <mergeCell ref="B56:C56"/>
    <mergeCell ref="E56:J56"/>
    <mergeCell ref="AL43:AM43"/>
    <mergeCell ref="AN43:AN59"/>
    <mergeCell ref="B58:D58"/>
    <mergeCell ref="Z58:AA58"/>
    <mergeCell ref="Z59:AA59"/>
    <mergeCell ref="B60:L60"/>
    <mergeCell ref="A62:A80"/>
    <mergeCell ref="B62:AY62"/>
    <mergeCell ref="F63:F67"/>
    <mergeCell ref="O63:P63"/>
    <mergeCell ref="R63:U63"/>
    <mergeCell ref="W63:X63"/>
    <mergeCell ref="B73:L73"/>
    <mergeCell ref="B74:C75"/>
    <mergeCell ref="B76:C76"/>
    <mergeCell ref="E76:J76"/>
    <mergeCell ref="AO76:AP76"/>
    <mergeCell ref="B78:D78"/>
    <mergeCell ref="Z78:AA78"/>
    <mergeCell ref="AT63:AU63"/>
    <mergeCell ref="AW63:AX63"/>
    <mergeCell ref="AB64:AC64"/>
    <mergeCell ref="AQ64:AR64"/>
    <mergeCell ref="B71:C71"/>
    <mergeCell ref="O71:P71"/>
    <mergeCell ref="Y63:Y80"/>
    <mergeCell ref="Z63:AC63"/>
    <mergeCell ref="AE63:AJ63"/>
    <mergeCell ref="AL63:AM63"/>
    <mergeCell ref="AN63:AN79"/>
    <mergeCell ref="AO63:AR63"/>
    <mergeCell ref="AL72:AM72"/>
    <mergeCell ref="Z79:AA79"/>
    <mergeCell ref="AO83:AR83"/>
    <mergeCell ref="AT83:AU83"/>
    <mergeCell ref="AW83:AX83"/>
    <mergeCell ref="AB84:AC84"/>
    <mergeCell ref="AQ84:AR84"/>
    <mergeCell ref="AO96:AP96"/>
    <mergeCell ref="B80:L80"/>
    <mergeCell ref="A82:A100"/>
    <mergeCell ref="B82:AY82"/>
    <mergeCell ref="F83:F87"/>
    <mergeCell ref="O83:P83"/>
    <mergeCell ref="R83:U83"/>
    <mergeCell ref="W83:X83"/>
    <mergeCell ref="Y83:Y100"/>
    <mergeCell ref="Z83:AC83"/>
    <mergeCell ref="AE83:AJ83"/>
    <mergeCell ref="B91:C91"/>
    <mergeCell ref="O91:P91"/>
    <mergeCell ref="AL92:AM92"/>
    <mergeCell ref="B93:L93"/>
    <mergeCell ref="B94:C95"/>
    <mergeCell ref="B96:C96"/>
    <mergeCell ref="E96:J96"/>
    <mergeCell ref="AL83:AM83"/>
    <mergeCell ref="AN83:AN99"/>
    <mergeCell ref="B98:D98"/>
    <mergeCell ref="A102:A120"/>
    <mergeCell ref="B102:AY102"/>
    <mergeCell ref="F103:F107"/>
    <mergeCell ref="O103:P103"/>
    <mergeCell ref="R103:U103"/>
    <mergeCell ref="W103:X103"/>
    <mergeCell ref="AW103:AX103"/>
    <mergeCell ref="AB104:AC104"/>
    <mergeCell ref="AQ104:AR104"/>
    <mergeCell ref="B111:C111"/>
    <mergeCell ref="O111:P111"/>
    <mergeCell ref="Y103:Y120"/>
    <mergeCell ref="Z103:AC103"/>
    <mergeCell ref="AE103:AJ103"/>
    <mergeCell ref="AL103:AM103"/>
    <mergeCell ref="AN103:AN119"/>
    <mergeCell ref="AO103:AR103"/>
    <mergeCell ref="AL112:AM112"/>
    <mergeCell ref="Z119:AA119"/>
    <mergeCell ref="B120:L120"/>
    <mergeCell ref="B113:L113"/>
    <mergeCell ref="B114:C115"/>
    <mergeCell ref="B116:C116"/>
    <mergeCell ref="E116:J116"/>
    <mergeCell ref="AO116:AP116"/>
    <mergeCell ref="B118:D118"/>
    <mergeCell ref="Z118:AA118"/>
    <mergeCell ref="AT103:AU103"/>
    <mergeCell ref="Z98:AA98"/>
    <mergeCell ref="Z99:AA99"/>
    <mergeCell ref="B100:L10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7" sqref="C7"/>
    </sheetView>
  </sheetViews>
  <sheetFormatPr baseColWidth="10" defaultRowHeight="15" x14ac:dyDescent="0"/>
  <sheetData>
    <row r="1" spans="1:7">
      <c r="A1" s="234" t="s">
        <v>128</v>
      </c>
      <c r="B1" s="234" t="s">
        <v>114</v>
      </c>
      <c r="C1" s="234"/>
      <c r="D1" s="234"/>
      <c r="E1" s="234"/>
      <c r="F1" s="234"/>
      <c r="G1" s="235"/>
    </row>
    <row r="2" spans="1:7">
      <c r="A2" s="234"/>
      <c r="B2" s="236" t="s">
        <v>76</v>
      </c>
      <c r="C2" s="236"/>
      <c r="D2" s="236" t="s">
        <v>79</v>
      </c>
      <c r="E2" s="236"/>
      <c r="F2" s="236" t="s">
        <v>82</v>
      </c>
      <c r="G2" s="237"/>
    </row>
    <row r="3" spans="1:7" ht="60">
      <c r="A3" s="6" t="s">
        <v>57</v>
      </c>
      <c r="B3" s="105" t="s">
        <v>143</v>
      </c>
      <c r="C3" s="105" t="s">
        <v>144</v>
      </c>
      <c r="D3" s="105" t="s">
        <v>145</v>
      </c>
      <c r="E3" s="105" t="s">
        <v>146</v>
      </c>
      <c r="F3" s="105" t="s">
        <v>154</v>
      </c>
      <c r="G3" s="89" t="s">
        <v>155</v>
      </c>
    </row>
    <row r="4" spans="1:7">
      <c r="A4" s="35" t="s">
        <v>131</v>
      </c>
      <c r="B4" s="37"/>
      <c r="C4" s="37" t="s">
        <v>121</v>
      </c>
      <c r="D4" s="37" t="s">
        <v>121</v>
      </c>
      <c r="E4" s="37"/>
      <c r="F4" s="37"/>
      <c r="G4" s="90" t="s">
        <v>121</v>
      </c>
    </row>
    <row r="5" spans="1:7">
      <c r="A5" s="35" t="s">
        <v>129</v>
      </c>
      <c r="B5" s="37"/>
      <c r="C5" s="37" t="s">
        <v>121</v>
      </c>
      <c r="D5" s="37" t="s">
        <v>121</v>
      </c>
      <c r="E5" s="37"/>
      <c r="F5" s="37"/>
      <c r="G5" s="90" t="s">
        <v>121</v>
      </c>
    </row>
    <row r="6" spans="1:7">
      <c r="A6" s="35" t="s">
        <v>130</v>
      </c>
      <c r="B6" s="37"/>
      <c r="C6" s="37" t="s">
        <v>121</v>
      </c>
      <c r="D6" s="37" t="s">
        <v>121</v>
      </c>
      <c r="E6" s="37"/>
      <c r="F6" s="37"/>
      <c r="G6" s="90" t="s">
        <v>121</v>
      </c>
    </row>
    <row r="7" spans="1:7">
      <c r="A7" s="35" t="s">
        <v>132</v>
      </c>
      <c r="B7" s="37"/>
      <c r="C7" s="37" t="s">
        <v>121</v>
      </c>
      <c r="D7" s="37" t="s">
        <v>121</v>
      </c>
      <c r="E7" s="37"/>
      <c r="F7" s="37"/>
      <c r="G7" s="90" t="s">
        <v>121</v>
      </c>
    </row>
    <row r="8" spans="1:7">
      <c r="A8" s="35" t="s">
        <v>133</v>
      </c>
      <c r="B8" s="37"/>
      <c r="C8" s="37" t="s">
        <v>121</v>
      </c>
      <c r="D8" s="37" t="s">
        <v>121</v>
      </c>
      <c r="E8" s="37"/>
      <c r="F8" s="37"/>
      <c r="G8" s="90" t="s">
        <v>121</v>
      </c>
    </row>
    <row r="9" spans="1:7">
      <c r="A9" s="81" t="s">
        <v>134</v>
      </c>
      <c r="B9" s="37"/>
      <c r="C9" s="37" t="s">
        <v>121</v>
      </c>
      <c r="D9" s="37" t="s">
        <v>121</v>
      </c>
      <c r="E9" s="37"/>
      <c r="F9" s="37"/>
      <c r="G9" s="90" t="s">
        <v>121</v>
      </c>
    </row>
    <row r="10" spans="1:7">
      <c r="G10" s="78"/>
    </row>
    <row r="11" spans="1:7">
      <c r="A11" s="243" t="s">
        <v>128</v>
      </c>
      <c r="B11" s="245" t="s">
        <v>127</v>
      </c>
      <c r="C11" s="246"/>
      <c r="D11" s="246"/>
      <c r="E11" s="246"/>
      <c r="F11" s="246"/>
      <c r="G11" s="246"/>
    </row>
    <row r="12" spans="1:7">
      <c r="A12" s="244"/>
      <c r="B12" s="248"/>
      <c r="C12" s="249"/>
      <c r="D12" s="249"/>
      <c r="E12" s="249"/>
      <c r="F12" s="249"/>
      <c r="G12" s="249"/>
    </row>
    <row r="13" spans="1:7">
      <c r="A13" s="105" t="s">
        <v>57</v>
      </c>
      <c r="B13" s="251"/>
      <c r="C13" s="252"/>
      <c r="D13" s="252"/>
      <c r="E13" s="252"/>
      <c r="F13" s="252"/>
      <c r="G13" s="252"/>
    </row>
    <row r="14" spans="1:7">
      <c r="A14" s="108" t="s">
        <v>131</v>
      </c>
      <c r="B14" s="239" t="s">
        <v>142</v>
      </c>
      <c r="C14" s="240"/>
      <c r="D14" s="241"/>
      <c r="E14" s="11" t="s">
        <v>325</v>
      </c>
      <c r="F14" s="11" t="s">
        <v>201</v>
      </c>
      <c r="G14" s="9" t="s">
        <v>207</v>
      </c>
    </row>
    <row r="15" spans="1:7">
      <c r="A15" s="108" t="s">
        <v>129</v>
      </c>
      <c r="B15" s="239" t="s">
        <v>142</v>
      </c>
      <c r="C15" s="240"/>
      <c r="D15" s="241"/>
      <c r="E15" s="11" t="s">
        <v>325</v>
      </c>
      <c r="F15" s="11" t="s">
        <v>201</v>
      </c>
      <c r="G15" s="9" t="s">
        <v>239</v>
      </c>
    </row>
    <row r="16" spans="1:7">
      <c r="A16" s="108" t="s">
        <v>130</v>
      </c>
      <c r="B16" s="239" t="s">
        <v>142</v>
      </c>
      <c r="C16" s="240"/>
      <c r="D16" s="241"/>
      <c r="E16" s="11" t="s">
        <v>325</v>
      </c>
      <c r="F16" s="11" t="s">
        <v>201</v>
      </c>
      <c r="G16" s="9" t="s">
        <v>240</v>
      </c>
    </row>
    <row r="17" spans="1:7">
      <c r="A17" s="108" t="s">
        <v>132</v>
      </c>
      <c r="B17" s="239" t="s">
        <v>142</v>
      </c>
      <c r="C17" s="240"/>
      <c r="D17" s="241"/>
      <c r="E17" s="11" t="s">
        <v>325</v>
      </c>
      <c r="F17" s="11" t="s">
        <v>201</v>
      </c>
      <c r="G17" s="9" t="s">
        <v>243</v>
      </c>
    </row>
    <row r="18" spans="1:7">
      <c r="A18" s="108" t="s">
        <v>133</v>
      </c>
      <c r="B18" s="239" t="s">
        <v>142</v>
      </c>
      <c r="C18" s="240"/>
      <c r="D18" s="241"/>
      <c r="E18" s="11" t="s">
        <v>325</v>
      </c>
      <c r="F18" s="11" t="s">
        <v>201</v>
      </c>
      <c r="G18" s="9" t="s">
        <v>241</v>
      </c>
    </row>
    <row r="19" spans="1:7">
      <c r="A19" s="108" t="s">
        <v>134</v>
      </c>
      <c r="B19" s="239" t="s">
        <v>142</v>
      </c>
      <c r="C19" s="240"/>
      <c r="D19" s="241"/>
      <c r="E19" s="11" t="s">
        <v>325</v>
      </c>
      <c r="F19" s="11" t="s">
        <v>201</v>
      </c>
      <c r="G19" s="9" t="s">
        <v>242</v>
      </c>
    </row>
  </sheetData>
  <mergeCells count="13">
    <mergeCell ref="A1:A2"/>
    <mergeCell ref="B1:G1"/>
    <mergeCell ref="B2:C2"/>
    <mergeCell ref="D2:E2"/>
    <mergeCell ref="F2:G2"/>
    <mergeCell ref="B19:D19"/>
    <mergeCell ref="B16:D16"/>
    <mergeCell ref="B17:D17"/>
    <mergeCell ref="B18:D18"/>
    <mergeCell ref="A11:A12"/>
    <mergeCell ref="B11:G13"/>
    <mergeCell ref="B14:D14"/>
    <mergeCell ref="B15:D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4" workbookViewId="0">
      <selection activeCell="H20" sqref="H20:N20"/>
    </sheetView>
  </sheetViews>
  <sheetFormatPr baseColWidth="10" defaultRowHeight="15" x14ac:dyDescent="0"/>
  <cols>
    <col min="8" max="8" width="23.5" customWidth="1"/>
  </cols>
  <sheetData>
    <row r="1" spans="1:14" ht="15" customHeight="1">
      <c r="A1" s="234" t="s">
        <v>128</v>
      </c>
      <c r="B1" s="234" t="s">
        <v>114</v>
      </c>
      <c r="C1" s="234"/>
      <c r="D1" s="234"/>
      <c r="E1" s="234"/>
      <c r="F1" s="234"/>
      <c r="G1" s="235"/>
      <c r="H1" s="238"/>
    </row>
    <row r="2" spans="1:14" ht="15" customHeight="1">
      <c r="A2" s="234"/>
      <c r="B2" s="236" t="s">
        <v>76</v>
      </c>
      <c r="C2" s="236"/>
      <c r="D2" s="236" t="s">
        <v>79</v>
      </c>
      <c r="E2" s="236"/>
      <c r="F2" s="236" t="s">
        <v>82</v>
      </c>
      <c r="G2" s="237"/>
      <c r="H2" s="238"/>
    </row>
    <row r="3" spans="1:14" ht="60">
      <c r="A3" s="6" t="s">
        <v>57</v>
      </c>
      <c r="B3" s="70" t="s">
        <v>143</v>
      </c>
      <c r="C3" s="70" t="s">
        <v>144</v>
      </c>
      <c r="D3" s="70" t="s">
        <v>145</v>
      </c>
      <c r="E3" s="70" t="s">
        <v>146</v>
      </c>
      <c r="F3" s="70" t="s">
        <v>154</v>
      </c>
      <c r="G3" s="89" t="s">
        <v>155</v>
      </c>
      <c r="H3" s="238"/>
    </row>
    <row r="4" spans="1:14">
      <c r="A4" s="35" t="s">
        <v>131</v>
      </c>
      <c r="B4" s="37"/>
      <c r="C4" s="37" t="s">
        <v>121</v>
      </c>
      <c r="D4" s="37" t="s">
        <v>121</v>
      </c>
      <c r="E4" s="37"/>
      <c r="F4" s="37" t="s">
        <v>121</v>
      </c>
      <c r="G4" s="90"/>
      <c r="H4" s="92"/>
    </row>
    <row r="5" spans="1:14">
      <c r="A5" s="35" t="s">
        <v>129</v>
      </c>
      <c r="B5" s="37"/>
      <c r="C5" s="37" t="s">
        <v>121</v>
      </c>
      <c r="D5" s="37" t="s">
        <v>121</v>
      </c>
      <c r="E5" s="37"/>
      <c r="F5" s="37" t="s">
        <v>121</v>
      </c>
      <c r="G5" s="90"/>
      <c r="H5" s="92"/>
    </row>
    <row r="6" spans="1:14">
      <c r="A6" s="35" t="s">
        <v>130</v>
      </c>
      <c r="B6" s="37" t="s">
        <v>121</v>
      </c>
      <c r="C6" s="37"/>
      <c r="D6" s="37" t="s">
        <v>121</v>
      </c>
      <c r="E6" s="37"/>
      <c r="F6" s="37" t="s">
        <v>121</v>
      </c>
      <c r="G6" s="90"/>
      <c r="H6" s="92"/>
    </row>
    <row r="7" spans="1:14">
      <c r="A7" s="35" t="s">
        <v>132</v>
      </c>
      <c r="B7" s="37"/>
      <c r="C7" s="37" t="s">
        <v>121</v>
      </c>
      <c r="D7" s="37" t="s">
        <v>121</v>
      </c>
      <c r="E7" s="37"/>
      <c r="F7" s="37"/>
      <c r="G7" s="90" t="s">
        <v>121</v>
      </c>
      <c r="H7" s="92"/>
    </row>
    <row r="8" spans="1:14">
      <c r="A8" s="35" t="s">
        <v>133</v>
      </c>
      <c r="B8" s="37" t="s">
        <v>121</v>
      </c>
      <c r="C8" s="37"/>
      <c r="D8" s="37" t="s">
        <v>121</v>
      </c>
      <c r="E8" s="37"/>
      <c r="F8" s="37" t="s">
        <v>121</v>
      </c>
      <c r="G8" s="90"/>
      <c r="H8" s="92"/>
    </row>
    <row r="9" spans="1:14" ht="14" customHeight="1">
      <c r="A9" s="81" t="s">
        <v>134</v>
      </c>
      <c r="B9" s="82" t="s">
        <v>121</v>
      </c>
      <c r="C9" s="82"/>
      <c r="D9" s="82" t="s">
        <v>121</v>
      </c>
      <c r="E9" s="82"/>
      <c r="F9" s="82" t="s">
        <v>121</v>
      </c>
      <c r="G9" s="91"/>
      <c r="H9" s="92"/>
    </row>
    <row r="10" spans="1:14" ht="14" customHeight="1">
      <c r="A10" s="81" t="s">
        <v>135</v>
      </c>
      <c r="B10" s="82"/>
      <c r="C10" s="82" t="s">
        <v>121</v>
      </c>
      <c r="D10" s="82" t="s">
        <v>121</v>
      </c>
      <c r="E10" s="82"/>
      <c r="F10" s="82" t="s">
        <v>121</v>
      </c>
      <c r="G10" s="82"/>
      <c r="H10" s="93"/>
    </row>
    <row r="11" spans="1:14">
      <c r="A11" s="81" t="s">
        <v>136</v>
      </c>
      <c r="B11" s="82" t="s">
        <v>121</v>
      </c>
      <c r="C11" s="82"/>
      <c r="D11" s="82" t="s">
        <v>121</v>
      </c>
      <c r="E11" s="82"/>
      <c r="F11" s="82" t="s">
        <v>121</v>
      </c>
      <c r="G11" s="82"/>
    </row>
    <row r="13" spans="1:14">
      <c r="A13" s="243" t="s">
        <v>128</v>
      </c>
      <c r="B13" s="245" t="s">
        <v>127</v>
      </c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7"/>
    </row>
    <row r="14" spans="1:14">
      <c r="A14" s="244"/>
      <c r="B14" s="248"/>
      <c r="C14" s="249"/>
      <c r="D14" s="249"/>
      <c r="E14" s="249"/>
      <c r="F14" s="249"/>
      <c r="G14" s="249"/>
      <c r="H14" s="249"/>
      <c r="I14" s="249"/>
      <c r="J14" s="249"/>
      <c r="K14" s="249"/>
      <c r="L14" s="249"/>
      <c r="M14" s="249"/>
      <c r="N14" s="250"/>
    </row>
    <row r="15" spans="1:14">
      <c r="A15" s="70" t="s">
        <v>57</v>
      </c>
      <c r="B15" s="251"/>
      <c r="C15" s="252"/>
      <c r="D15" s="252"/>
      <c r="E15" s="252"/>
      <c r="F15" s="252"/>
      <c r="G15" s="252"/>
      <c r="H15" s="252"/>
      <c r="I15" s="252"/>
      <c r="J15" s="252"/>
      <c r="K15" s="252"/>
      <c r="L15" s="252"/>
      <c r="M15" s="252"/>
      <c r="N15" s="253"/>
    </row>
    <row r="16" spans="1:14" ht="34" customHeight="1">
      <c r="A16" s="71" t="s">
        <v>131</v>
      </c>
      <c r="B16" s="239" t="s">
        <v>166</v>
      </c>
      <c r="C16" s="240"/>
      <c r="D16" s="241"/>
      <c r="E16" s="254" t="s">
        <v>183</v>
      </c>
      <c r="F16" s="255"/>
      <c r="G16" s="256"/>
      <c r="H16" s="242" t="s">
        <v>186</v>
      </c>
      <c r="I16" s="242"/>
      <c r="J16" s="242"/>
      <c r="K16" s="242"/>
      <c r="L16" s="242"/>
      <c r="M16" s="242"/>
      <c r="N16" s="242"/>
    </row>
    <row r="17" spans="1:14" ht="32" customHeight="1">
      <c r="A17" s="71" t="s">
        <v>129</v>
      </c>
      <c r="B17" s="239" t="s">
        <v>166</v>
      </c>
      <c r="C17" s="240"/>
      <c r="D17" s="240"/>
      <c r="E17" s="239" t="s">
        <v>184</v>
      </c>
      <c r="F17" s="240"/>
      <c r="G17" s="241"/>
      <c r="H17" s="242" t="s">
        <v>194</v>
      </c>
      <c r="I17" s="242"/>
      <c r="J17" s="242"/>
      <c r="K17" s="242"/>
      <c r="L17" s="242"/>
      <c r="M17" s="242"/>
      <c r="N17" s="242"/>
    </row>
    <row r="18" spans="1:14" ht="34" customHeight="1">
      <c r="A18" s="71" t="s">
        <v>130</v>
      </c>
      <c r="B18" s="239" t="s">
        <v>142</v>
      </c>
      <c r="C18" s="240"/>
      <c r="D18" s="240"/>
      <c r="E18" s="239" t="s">
        <v>185</v>
      </c>
      <c r="F18" s="240"/>
      <c r="G18" s="241"/>
      <c r="H18" s="242" t="s">
        <v>190</v>
      </c>
      <c r="I18" s="242"/>
      <c r="J18" s="242"/>
      <c r="K18" s="242"/>
      <c r="L18" s="242"/>
      <c r="M18" s="242"/>
      <c r="N18" s="242"/>
    </row>
    <row r="19" spans="1:14" ht="36" customHeight="1">
      <c r="A19" s="71" t="s">
        <v>132</v>
      </c>
      <c r="B19" s="239" t="s">
        <v>197</v>
      </c>
      <c r="C19" s="240"/>
      <c r="D19" s="240"/>
      <c r="E19" s="239" t="s">
        <v>187</v>
      </c>
      <c r="F19" s="240"/>
      <c r="G19" s="241"/>
      <c r="H19" s="242" t="s">
        <v>191</v>
      </c>
      <c r="I19" s="242"/>
      <c r="J19" s="242"/>
      <c r="K19" s="242"/>
      <c r="L19" s="242"/>
      <c r="M19" s="242"/>
      <c r="N19" s="242"/>
    </row>
    <row r="20" spans="1:14" ht="33" customHeight="1">
      <c r="A20" s="71" t="s">
        <v>133</v>
      </c>
      <c r="B20" s="239" t="s">
        <v>166</v>
      </c>
      <c r="C20" s="240"/>
      <c r="D20" s="241"/>
      <c r="E20" s="239" t="s">
        <v>188</v>
      </c>
      <c r="F20" s="240"/>
      <c r="G20" s="241"/>
      <c r="H20" s="242" t="s">
        <v>192</v>
      </c>
      <c r="I20" s="242"/>
      <c r="J20" s="242"/>
      <c r="K20" s="242"/>
      <c r="L20" s="242"/>
      <c r="M20" s="242"/>
      <c r="N20" s="242"/>
    </row>
    <row r="21" spans="1:14" ht="38" customHeight="1">
      <c r="A21" s="71" t="s">
        <v>134</v>
      </c>
      <c r="B21" s="239" t="s">
        <v>142</v>
      </c>
      <c r="C21" s="240"/>
      <c r="D21" s="240"/>
      <c r="E21" s="239" t="s">
        <v>189</v>
      </c>
      <c r="F21" s="240"/>
      <c r="G21" s="241"/>
      <c r="H21" s="242" t="s">
        <v>193</v>
      </c>
      <c r="I21" s="242"/>
      <c r="J21" s="242"/>
      <c r="K21" s="242"/>
      <c r="L21" s="242"/>
      <c r="M21" s="242"/>
      <c r="N21" s="242"/>
    </row>
    <row r="22" spans="1:14" ht="51" customHeight="1">
      <c r="A22" s="71" t="s">
        <v>135</v>
      </c>
      <c r="B22" s="239" t="s">
        <v>166</v>
      </c>
      <c r="C22" s="240"/>
      <c r="D22" s="240"/>
      <c r="E22" s="239" t="s">
        <v>97</v>
      </c>
      <c r="F22" s="240"/>
      <c r="G22" s="241"/>
      <c r="H22" s="242" t="s">
        <v>195</v>
      </c>
      <c r="I22" s="242"/>
      <c r="J22" s="242"/>
      <c r="K22" s="242"/>
      <c r="L22" s="242"/>
      <c r="M22" s="242"/>
      <c r="N22" s="242"/>
    </row>
    <row r="23" spans="1:14" ht="52" customHeight="1">
      <c r="A23" s="71" t="s">
        <v>136</v>
      </c>
      <c r="B23" s="239" t="s">
        <v>142</v>
      </c>
      <c r="C23" s="240"/>
      <c r="D23" s="240"/>
      <c r="E23" s="239" t="s">
        <v>98</v>
      </c>
      <c r="F23" s="240"/>
      <c r="G23" s="241"/>
      <c r="H23" s="242" t="s">
        <v>196</v>
      </c>
      <c r="I23" s="242"/>
      <c r="J23" s="242"/>
      <c r="K23" s="242"/>
      <c r="L23" s="242"/>
      <c r="M23" s="242"/>
      <c r="N23" s="242"/>
    </row>
  </sheetData>
  <mergeCells count="32">
    <mergeCell ref="B19:D19"/>
    <mergeCell ref="E19:G19"/>
    <mergeCell ref="H19:N19"/>
    <mergeCell ref="A13:A14"/>
    <mergeCell ref="B13:N15"/>
    <mergeCell ref="B16:D16"/>
    <mergeCell ref="E16:G16"/>
    <mergeCell ref="H16:N16"/>
    <mergeCell ref="B17:D17"/>
    <mergeCell ref="E17:G17"/>
    <mergeCell ref="H17:N17"/>
    <mergeCell ref="H1:H3"/>
    <mergeCell ref="B22:D22"/>
    <mergeCell ref="E22:G22"/>
    <mergeCell ref="H22:N22"/>
    <mergeCell ref="B23:D23"/>
    <mergeCell ref="E23:G23"/>
    <mergeCell ref="H23:N23"/>
    <mergeCell ref="B20:D20"/>
    <mergeCell ref="E20:G20"/>
    <mergeCell ref="H20:N20"/>
    <mergeCell ref="B21:D21"/>
    <mergeCell ref="E21:G21"/>
    <mergeCell ref="H21:N21"/>
    <mergeCell ref="B18:D18"/>
    <mergeCell ref="E18:G18"/>
    <mergeCell ref="H18:N18"/>
    <mergeCell ref="A1:A2"/>
    <mergeCell ref="B1:G1"/>
    <mergeCell ref="B2:C2"/>
    <mergeCell ref="D2:E2"/>
    <mergeCell ref="F2:G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0"/>
  <sheetViews>
    <sheetView topLeftCell="AN101" workbookViewId="0">
      <selection activeCell="AX114" sqref="AX114"/>
    </sheetView>
  </sheetViews>
  <sheetFormatPr baseColWidth="10" defaultRowHeight="15" x14ac:dyDescent="0"/>
  <sheetData>
    <row r="1" spans="1:51" ht="25">
      <c r="A1" s="231" t="s">
        <v>329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3"/>
    </row>
    <row r="2" spans="1:51" ht="20">
      <c r="A2" s="257"/>
      <c r="B2" s="168" t="s">
        <v>137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9"/>
    </row>
    <row r="3" spans="1:51" ht="20">
      <c r="A3" s="258"/>
      <c r="B3" s="35" t="s">
        <v>0</v>
      </c>
      <c r="C3" s="35" t="s">
        <v>1</v>
      </c>
      <c r="D3" s="35" t="s">
        <v>2</v>
      </c>
      <c r="E3" s="35" t="s">
        <v>3</v>
      </c>
      <c r="F3" s="170" t="s">
        <v>8</v>
      </c>
      <c r="G3" s="35" t="s">
        <v>0</v>
      </c>
      <c r="H3" s="35" t="s">
        <v>1</v>
      </c>
      <c r="I3" s="35" t="s">
        <v>2</v>
      </c>
      <c r="J3" s="35" t="s">
        <v>3</v>
      </c>
      <c r="K3" s="35" t="s">
        <v>4</v>
      </c>
      <c r="L3" s="10" t="s">
        <v>5</v>
      </c>
      <c r="M3" s="23"/>
      <c r="N3" s="94"/>
      <c r="O3" s="156" t="s">
        <v>114</v>
      </c>
      <c r="P3" s="157"/>
      <c r="Q3" s="3"/>
      <c r="R3" s="171" t="s">
        <v>46</v>
      </c>
      <c r="S3" s="172"/>
      <c r="T3" s="172"/>
      <c r="U3" s="173"/>
      <c r="V3" s="3"/>
      <c r="W3" s="174" t="s">
        <v>52</v>
      </c>
      <c r="X3" s="175"/>
      <c r="Y3" s="176"/>
      <c r="Z3" s="178" t="s">
        <v>48</v>
      </c>
      <c r="AA3" s="179"/>
      <c r="AB3" s="179"/>
      <c r="AC3" s="180"/>
      <c r="AD3" s="3"/>
      <c r="AE3" s="178" t="s">
        <v>54</v>
      </c>
      <c r="AF3" s="179"/>
      <c r="AG3" s="179"/>
      <c r="AH3" s="179"/>
      <c r="AI3" s="179"/>
      <c r="AJ3" s="180"/>
      <c r="AK3" s="3"/>
      <c r="AL3" s="174" t="s">
        <v>55</v>
      </c>
      <c r="AM3" s="175"/>
      <c r="AN3" s="176"/>
      <c r="AO3" s="178" t="s">
        <v>49</v>
      </c>
      <c r="AP3" s="179"/>
      <c r="AQ3" s="179"/>
      <c r="AR3" s="180"/>
      <c r="AS3" s="4"/>
      <c r="AT3" s="174" t="s">
        <v>51</v>
      </c>
      <c r="AU3" s="175"/>
      <c r="AV3" s="36"/>
      <c r="AW3" s="174" t="s">
        <v>27</v>
      </c>
      <c r="AX3" s="175"/>
      <c r="AY3" s="50"/>
    </row>
    <row r="4" spans="1:51" ht="30">
      <c r="A4" s="258"/>
      <c r="B4" s="35" t="s">
        <v>1</v>
      </c>
      <c r="C4" s="2">
        <v>1</v>
      </c>
      <c r="D4" s="37">
        <v>3</v>
      </c>
      <c r="E4" s="37">
        <v>3</v>
      </c>
      <c r="F4" s="170"/>
      <c r="G4" s="35" t="s">
        <v>1</v>
      </c>
      <c r="H4" s="38">
        <f>C4/C7</f>
        <v>0.60000000000000009</v>
      </c>
      <c r="I4" s="37">
        <f>D4/D7</f>
        <v>0.6</v>
      </c>
      <c r="J4" s="37">
        <f>E4/E7</f>
        <v>0.6</v>
      </c>
      <c r="K4" s="37">
        <f>SUM(H4:J4)</f>
        <v>1.8000000000000003</v>
      </c>
      <c r="L4" s="2">
        <f>K4/C9</f>
        <v>0.60000000000000009</v>
      </c>
      <c r="M4" s="24"/>
      <c r="N4" s="94"/>
      <c r="O4" s="58" t="s">
        <v>17</v>
      </c>
      <c r="P4" s="56" t="s">
        <v>78</v>
      </c>
      <c r="Q4" s="18"/>
      <c r="R4" s="17" t="s">
        <v>26</v>
      </c>
      <c r="S4" s="35" t="s">
        <v>1</v>
      </c>
      <c r="T4" s="35" t="s">
        <v>2</v>
      </c>
      <c r="U4" s="35" t="s">
        <v>3</v>
      </c>
      <c r="V4" s="13"/>
      <c r="W4" s="32" t="s">
        <v>26</v>
      </c>
      <c r="X4" s="107" t="s">
        <v>53</v>
      </c>
      <c r="Y4" s="176"/>
      <c r="Z4" s="35" t="s">
        <v>32</v>
      </c>
      <c r="AA4" s="108" t="s">
        <v>47</v>
      </c>
      <c r="AB4" s="178" t="s">
        <v>43</v>
      </c>
      <c r="AC4" s="180"/>
      <c r="AD4" s="4"/>
      <c r="AE4" s="10" t="s">
        <v>26</v>
      </c>
      <c r="AF4" s="35" t="s">
        <v>35</v>
      </c>
      <c r="AG4" s="35" t="s">
        <v>36</v>
      </c>
      <c r="AH4" s="35" t="s">
        <v>37</v>
      </c>
      <c r="AI4" s="35" t="s">
        <v>97</v>
      </c>
      <c r="AJ4" s="35" t="s">
        <v>98</v>
      </c>
      <c r="AK4" s="4"/>
      <c r="AL4" s="10" t="s">
        <v>26</v>
      </c>
      <c r="AM4" s="107" t="s">
        <v>53</v>
      </c>
      <c r="AN4" s="176"/>
      <c r="AO4" s="10" t="s">
        <v>28</v>
      </c>
      <c r="AP4" s="10" t="s">
        <v>47</v>
      </c>
      <c r="AQ4" s="181" t="s">
        <v>43</v>
      </c>
      <c r="AR4" s="182"/>
      <c r="AS4" s="4"/>
      <c r="AT4" s="35" t="s">
        <v>26</v>
      </c>
      <c r="AU4" s="107" t="s">
        <v>53</v>
      </c>
      <c r="AV4" s="36"/>
      <c r="AW4" s="108" t="s">
        <v>26</v>
      </c>
      <c r="AX4" s="108" t="s">
        <v>50</v>
      </c>
      <c r="AY4" s="50"/>
    </row>
    <row r="5" spans="1:51">
      <c r="A5" s="258"/>
      <c r="B5" s="35" t="s">
        <v>2</v>
      </c>
      <c r="C5" s="37">
        <f>1/D4</f>
        <v>0.33333333333333331</v>
      </c>
      <c r="D5" s="2">
        <v>1</v>
      </c>
      <c r="E5" s="37">
        <v>1</v>
      </c>
      <c r="F5" s="170"/>
      <c r="G5" s="35" t="s">
        <v>2</v>
      </c>
      <c r="H5" s="37">
        <f>C5/C7</f>
        <v>0.2</v>
      </c>
      <c r="I5" s="38">
        <f>D5/D7</f>
        <v>0.2</v>
      </c>
      <c r="J5" s="37">
        <f>E5/E7</f>
        <v>0.2</v>
      </c>
      <c r="K5" s="37">
        <f>SUM(H5:J5)</f>
        <v>0.60000000000000009</v>
      </c>
      <c r="L5" s="2">
        <f>K5/C9</f>
        <v>0.20000000000000004</v>
      </c>
      <c r="M5" s="24"/>
      <c r="N5" s="94"/>
      <c r="O5" s="58" t="s">
        <v>18</v>
      </c>
      <c r="P5" s="56" t="s">
        <v>77</v>
      </c>
      <c r="Q5" s="18"/>
      <c r="R5" s="11" t="s">
        <v>17</v>
      </c>
      <c r="S5" s="9">
        <v>1</v>
      </c>
      <c r="T5" s="9">
        <v>-0.5</v>
      </c>
      <c r="U5" s="9">
        <v>0</v>
      </c>
      <c r="V5" s="3"/>
      <c r="W5" s="11" t="s">
        <v>17</v>
      </c>
      <c r="X5" s="1">
        <f>(S5*L4)+(T5*L5)+(U5*L6)</f>
        <v>0.50000000000000011</v>
      </c>
      <c r="Y5" s="176"/>
      <c r="Z5" s="15" t="s">
        <v>34</v>
      </c>
      <c r="AA5" s="15">
        <v>1</v>
      </c>
      <c r="AB5" s="15">
        <f>1/(1+AA5)</f>
        <v>0.5</v>
      </c>
      <c r="AC5" s="15"/>
      <c r="AD5" s="4"/>
      <c r="AE5" s="11" t="s">
        <v>17</v>
      </c>
      <c r="AF5" s="28">
        <v>0</v>
      </c>
      <c r="AG5" s="28">
        <v>0</v>
      </c>
      <c r="AH5" s="28">
        <v>-1</v>
      </c>
      <c r="AI5" s="28">
        <v>-1</v>
      </c>
      <c r="AJ5" s="28">
        <v>0</v>
      </c>
      <c r="AK5" s="4"/>
      <c r="AL5" s="11" t="s">
        <v>17</v>
      </c>
      <c r="AM5" s="1">
        <f>(AF5*AC6)+(AG5*AC7)+(AC8*AH5)+(AI5*AC10)+(AC11*AJ5)</f>
        <v>-0.83333333333333326</v>
      </c>
      <c r="AN5" s="176"/>
      <c r="AO5" s="15" t="s">
        <v>29</v>
      </c>
      <c r="AP5" s="15">
        <v>1</v>
      </c>
      <c r="AQ5" s="15">
        <f>1/(1+AP5)</f>
        <v>0.5</v>
      </c>
      <c r="AR5" s="15"/>
      <c r="AS5" s="4"/>
      <c r="AT5" s="11" t="s">
        <v>17</v>
      </c>
      <c r="AU5" s="1">
        <f>AR6</f>
        <v>0.5</v>
      </c>
      <c r="AV5" s="36"/>
      <c r="AW5" s="40" t="s">
        <v>63</v>
      </c>
      <c r="AX5" s="40">
        <v>0</v>
      </c>
      <c r="AY5" s="50"/>
    </row>
    <row r="6" spans="1:51" ht="30">
      <c r="A6" s="258"/>
      <c r="B6" s="35" t="s">
        <v>3</v>
      </c>
      <c r="C6" s="37">
        <f>1/E4</f>
        <v>0.33333333333333331</v>
      </c>
      <c r="D6" s="37">
        <f>1/E5</f>
        <v>1</v>
      </c>
      <c r="E6" s="2">
        <v>1</v>
      </c>
      <c r="F6" s="170"/>
      <c r="G6" s="35" t="s">
        <v>3</v>
      </c>
      <c r="H6" s="37">
        <f>C6/C7</f>
        <v>0.2</v>
      </c>
      <c r="I6" s="37">
        <f>D6/D7</f>
        <v>0.2</v>
      </c>
      <c r="J6" s="38">
        <f>E6/E7</f>
        <v>0.2</v>
      </c>
      <c r="K6" s="37">
        <f>SUM(H6:J6)</f>
        <v>0.60000000000000009</v>
      </c>
      <c r="L6" s="2">
        <f>K6/C9</f>
        <v>0.20000000000000004</v>
      </c>
      <c r="M6" s="24"/>
      <c r="N6" s="94"/>
      <c r="O6" s="58" t="s">
        <v>20</v>
      </c>
      <c r="P6" s="56" t="s">
        <v>80</v>
      </c>
      <c r="Q6" s="18"/>
      <c r="R6" s="11" t="s">
        <v>18</v>
      </c>
      <c r="S6" s="9">
        <v>-0.5</v>
      </c>
      <c r="T6" s="9">
        <v>1</v>
      </c>
      <c r="U6" s="9">
        <v>0</v>
      </c>
      <c r="V6" s="19"/>
      <c r="W6" s="11" t="s">
        <v>18</v>
      </c>
      <c r="X6" s="1">
        <f>(S6*L4)+(T6*L5)+(U6*L6)</f>
        <v>-0.1</v>
      </c>
      <c r="Y6" s="176"/>
      <c r="Z6" s="16" t="s">
        <v>35</v>
      </c>
      <c r="AA6" s="16" t="s">
        <v>44</v>
      </c>
      <c r="AB6" s="16">
        <v>1</v>
      </c>
      <c r="AC6" s="16">
        <f>AB6*AB5</f>
        <v>0.5</v>
      </c>
      <c r="AD6" s="4"/>
      <c r="AE6" s="11" t="s">
        <v>18</v>
      </c>
      <c r="AF6" s="28">
        <v>0</v>
      </c>
      <c r="AG6" s="28">
        <v>0</v>
      </c>
      <c r="AH6" s="28">
        <v>1</v>
      </c>
      <c r="AI6" s="28">
        <v>1</v>
      </c>
      <c r="AJ6" s="28">
        <v>0</v>
      </c>
      <c r="AK6" s="4"/>
      <c r="AL6" s="11" t="s">
        <v>18</v>
      </c>
      <c r="AM6" s="1">
        <f>(AF6*AC6)+(AG6*AC7)+(AC8*AH6)+(AI6*AC10)+(AC11*AJ6)</f>
        <v>0.83333333333333326</v>
      </c>
      <c r="AN6" s="176"/>
      <c r="AO6" s="16" t="s">
        <v>45</v>
      </c>
      <c r="AP6" s="16" t="s">
        <v>44</v>
      </c>
      <c r="AQ6" s="16">
        <v>1</v>
      </c>
      <c r="AR6" s="16">
        <f>AQ6*AQ5</f>
        <v>0.5</v>
      </c>
      <c r="AS6" s="4"/>
      <c r="AT6" s="11" t="s">
        <v>18</v>
      </c>
      <c r="AU6" s="1">
        <f>AR7</f>
        <v>0.5</v>
      </c>
      <c r="AV6" s="36"/>
      <c r="AW6" s="40" t="s">
        <v>16</v>
      </c>
      <c r="AX6" s="41">
        <v>0</v>
      </c>
      <c r="AY6" s="50"/>
    </row>
    <row r="7" spans="1:51">
      <c r="A7" s="258"/>
      <c r="B7" s="107" t="s">
        <v>4</v>
      </c>
      <c r="C7" s="39">
        <f>SUM(C4:C6)</f>
        <v>1.6666666666666665</v>
      </c>
      <c r="D7" s="39">
        <f>SUM(D4:D6)</f>
        <v>5</v>
      </c>
      <c r="E7" s="39">
        <f>SUM(E4:E6)</f>
        <v>5</v>
      </c>
      <c r="F7" s="170"/>
      <c r="G7" s="107" t="s">
        <v>4</v>
      </c>
      <c r="H7" s="39">
        <f>SUM(H4:H6)</f>
        <v>1</v>
      </c>
      <c r="I7" s="39">
        <f>SUM(I4:I6)</f>
        <v>1</v>
      </c>
      <c r="J7" s="39">
        <f>SUM(J4:J6)</f>
        <v>1</v>
      </c>
      <c r="K7" s="39">
        <f>SUM(K4:K6)</f>
        <v>3.0000000000000004</v>
      </c>
      <c r="L7" s="39">
        <f>SUM(L4:L6)</f>
        <v>1.0000000000000002</v>
      </c>
      <c r="M7" s="25"/>
      <c r="N7" s="94"/>
      <c r="O7" s="58" t="s">
        <v>21</v>
      </c>
      <c r="P7" s="56" t="s">
        <v>81</v>
      </c>
      <c r="Q7" s="18"/>
      <c r="R7" s="11" t="s">
        <v>20</v>
      </c>
      <c r="S7" s="9">
        <v>0</v>
      </c>
      <c r="T7" s="9">
        <v>0.5</v>
      </c>
      <c r="U7" s="9">
        <v>0</v>
      </c>
      <c r="V7" s="19"/>
      <c r="W7" s="11" t="s">
        <v>20</v>
      </c>
      <c r="X7" s="1">
        <f>(S7*L4)+(T7*L5)+(U7*L6)</f>
        <v>0.10000000000000002</v>
      </c>
      <c r="Y7" s="176"/>
      <c r="Z7" s="16" t="s">
        <v>36</v>
      </c>
      <c r="AA7" s="16" t="s">
        <v>44</v>
      </c>
      <c r="AB7" s="16">
        <v>1</v>
      </c>
      <c r="AC7" s="16">
        <f>AB7*AB5</f>
        <v>0.5</v>
      </c>
      <c r="AD7" s="4"/>
      <c r="AE7" s="11" t="s">
        <v>20</v>
      </c>
      <c r="AF7" s="28">
        <v>0</v>
      </c>
      <c r="AG7" s="28">
        <v>0</v>
      </c>
      <c r="AH7" s="28">
        <v>1</v>
      </c>
      <c r="AI7" s="28">
        <v>0</v>
      </c>
      <c r="AJ7" s="28">
        <v>0</v>
      </c>
      <c r="AK7" s="4"/>
      <c r="AL7" s="11" t="s">
        <v>20</v>
      </c>
      <c r="AM7" s="1">
        <f>(AF7*AC6)+(AG7*AC7)+(AH7*AC8)+(AI7*AC10)+(AJ7*AC11)</f>
        <v>0.5</v>
      </c>
      <c r="AN7" s="176"/>
      <c r="AO7" s="16" t="s">
        <v>58</v>
      </c>
      <c r="AP7" s="16" t="s">
        <v>44</v>
      </c>
      <c r="AQ7" s="16">
        <v>1</v>
      </c>
      <c r="AR7" s="16">
        <f>AQ7*AQ5</f>
        <v>0.5</v>
      </c>
      <c r="AS7" s="4"/>
      <c r="AT7" s="11" t="s">
        <v>20</v>
      </c>
      <c r="AU7" s="1">
        <f>AR9</f>
        <v>0.33333333333333331</v>
      </c>
      <c r="AV7" s="36"/>
      <c r="AW7" s="42" t="s">
        <v>17</v>
      </c>
      <c r="AX7" s="42">
        <f>X5+AM5+AU5</f>
        <v>0.16666666666666685</v>
      </c>
      <c r="AY7" s="50"/>
    </row>
    <row r="8" spans="1:51" ht="45">
      <c r="A8" s="258"/>
      <c r="B8" s="54"/>
      <c r="C8" s="54"/>
      <c r="D8" s="54"/>
      <c r="E8" s="54"/>
      <c r="F8" s="54"/>
      <c r="G8" s="54"/>
      <c r="H8" s="54"/>
      <c r="I8" s="54"/>
      <c r="J8" s="54"/>
      <c r="M8" s="47"/>
      <c r="N8" s="94"/>
      <c r="O8" s="58" t="s">
        <v>23</v>
      </c>
      <c r="P8" s="56" t="s">
        <v>83</v>
      </c>
      <c r="Q8" s="4"/>
      <c r="R8" s="11" t="s">
        <v>21</v>
      </c>
      <c r="S8" s="9">
        <v>0</v>
      </c>
      <c r="T8" s="9">
        <v>-0.5</v>
      </c>
      <c r="U8" s="9">
        <v>0</v>
      </c>
      <c r="V8" s="19"/>
      <c r="W8" s="11" t="s">
        <v>21</v>
      </c>
      <c r="X8" s="1">
        <f>(S8*L4)+(T8*L5)+(U8*L6)</f>
        <v>-0.10000000000000002</v>
      </c>
      <c r="Y8" s="176"/>
      <c r="Z8" s="16" t="s">
        <v>37</v>
      </c>
      <c r="AA8" s="16" t="s">
        <v>44</v>
      </c>
      <c r="AB8" s="16">
        <v>1</v>
      </c>
      <c r="AC8" s="16">
        <f>AB8*AB5</f>
        <v>0.5</v>
      </c>
      <c r="AD8" s="4"/>
      <c r="AE8" s="11" t="s">
        <v>21</v>
      </c>
      <c r="AF8" s="28">
        <v>0</v>
      </c>
      <c r="AG8" s="28">
        <v>0</v>
      </c>
      <c r="AH8" s="28">
        <v>-1</v>
      </c>
      <c r="AI8" s="28">
        <v>0</v>
      </c>
      <c r="AJ8" s="28">
        <v>0</v>
      </c>
      <c r="AK8" s="4"/>
      <c r="AL8" s="11" t="s">
        <v>21</v>
      </c>
      <c r="AM8" s="1">
        <f>(AF8*AC6)+(AG8*AC7)+(AH8*AC8)+(AI8*AC10)+(AJ8*AC11)</f>
        <v>-0.5</v>
      </c>
      <c r="AN8" s="176"/>
      <c r="AO8" s="15" t="s">
        <v>30</v>
      </c>
      <c r="AP8" s="15">
        <v>2</v>
      </c>
      <c r="AQ8" s="15">
        <f>1/(1+AP8)</f>
        <v>0.33333333333333331</v>
      </c>
      <c r="AR8" s="15"/>
      <c r="AS8" s="4"/>
      <c r="AT8" s="11" t="s">
        <v>21</v>
      </c>
      <c r="AU8" s="1">
        <f>AR10</f>
        <v>0.33333333333333331</v>
      </c>
      <c r="AV8" s="36"/>
      <c r="AW8" s="42" t="s">
        <v>18</v>
      </c>
      <c r="AX8" s="42">
        <f>X6+AM6++AU6</f>
        <v>1.2333333333333334</v>
      </c>
      <c r="AY8" s="50"/>
    </row>
    <row r="9" spans="1:51" ht="30">
      <c r="A9" s="258"/>
      <c r="B9" s="108" t="s">
        <v>6</v>
      </c>
      <c r="C9" s="35">
        <v>3</v>
      </c>
      <c r="D9" s="4"/>
      <c r="E9" s="4"/>
      <c r="F9" s="4"/>
      <c r="G9" s="4"/>
      <c r="H9" s="4"/>
      <c r="I9" s="4"/>
      <c r="J9" s="4"/>
      <c r="M9" s="4"/>
      <c r="N9" s="94"/>
      <c r="O9" s="58" t="s">
        <v>24</v>
      </c>
      <c r="P9" s="56" t="s">
        <v>84</v>
      </c>
      <c r="Q9" s="4"/>
      <c r="R9" s="11" t="s">
        <v>23</v>
      </c>
      <c r="S9" s="9">
        <v>1</v>
      </c>
      <c r="T9" s="9">
        <v>0</v>
      </c>
      <c r="U9" s="9">
        <v>-0.5</v>
      </c>
      <c r="V9" s="19"/>
      <c r="W9" s="11" t="s">
        <v>23</v>
      </c>
      <c r="X9" s="1">
        <f>(S9*L4)+(T9*L5)+(U9*L6)</f>
        <v>0.50000000000000011</v>
      </c>
      <c r="Y9" s="176"/>
      <c r="Z9" s="31" t="s">
        <v>96</v>
      </c>
      <c r="AA9" s="31">
        <v>2</v>
      </c>
      <c r="AB9" s="31">
        <f>1/(1+AA9)</f>
        <v>0.33333333333333331</v>
      </c>
      <c r="AC9" s="31"/>
      <c r="AD9" s="4"/>
      <c r="AE9" s="11" t="s">
        <v>23</v>
      </c>
      <c r="AF9" s="28">
        <v>0</v>
      </c>
      <c r="AG9" s="28">
        <v>0</v>
      </c>
      <c r="AH9" s="28">
        <v>0</v>
      </c>
      <c r="AI9" s="28">
        <v>-1</v>
      </c>
      <c r="AJ9" s="28">
        <v>0</v>
      </c>
      <c r="AK9" s="4"/>
      <c r="AL9" s="11" t="s">
        <v>23</v>
      </c>
      <c r="AM9" s="1">
        <f>(AC6*AF9)+(AG9*AC7)+(AC8*AH9)+(AI9*AC10)+(AC11*AJ9)</f>
        <v>-0.33333333333333331</v>
      </c>
      <c r="AN9" s="176"/>
      <c r="AO9" s="16" t="s">
        <v>59</v>
      </c>
      <c r="AP9" s="16" t="s">
        <v>44</v>
      </c>
      <c r="AQ9" s="16">
        <v>1</v>
      </c>
      <c r="AR9" s="16">
        <f>AQ9*AQ8</f>
        <v>0.33333333333333331</v>
      </c>
      <c r="AS9" s="4"/>
      <c r="AT9" s="11" t="s">
        <v>23</v>
      </c>
      <c r="AU9" s="1">
        <f>AR12</f>
        <v>0.25</v>
      </c>
      <c r="AV9" s="36"/>
      <c r="AW9" s="41" t="s">
        <v>19</v>
      </c>
      <c r="AX9" s="41">
        <v>0</v>
      </c>
      <c r="AY9" s="50"/>
    </row>
    <row r="10" spans="1:51">
      <c r="A10" s="258"/>
      <c r="B10" s="53"/>
      <c r="C10" s="53"/>
      <c r="D10" s="53"/>
      <c r="E10" s="53"/>
      <c r="F10" s="53"/>
      <c r="G10" s="53"/>
      <c r="H10" s="53"/>
      <c r="I10" s="53"/>
      <c r="J10" s="53"/>
      <c r="M10" s="26"/>
      <c r="N10" s="94"/>
      <c r="O10" s="4"/>
      <c r="P10" s="4"/>
      <c r="Q10" s="4"/>
      <c r="R10" s="11" t="s">
        <v>24</v>
      </c>
      <c r="S10" s="9">
        <v>-0.5</v>
      </c>
      <c r="T10" s="9">
        <v>0</v>
      </c>
      <c r="U10" s="9">
        <v>1</v>
      </c>
      <c r="V10" s="19"/>
      <c r="W10" s="11" t="s">
        <v>24</v>
      </c>
      <c r="X10" s="1">
        <f>(S10*L4)+(T10*67)+(U10*L6)</f>
        <v>-0.1</v>
      </c>
      <c r="Y10" s="176"/>
      <c r="Z10" s="16" t="s">
        <v>97</v>
      </c>
      <c r="AA10" s="16" t="s">
        <v>44</v>
      </c>
      <c r="AB10" s="16">
        <v>1</v>
      </c>
      <c r="AC10" s="16">
        <f>AB10*AB9</f>
        <v>0.33333333333333331</v>
      </c>
      <c r="AD10" s="4"/>
      <c r="AE10" s="11" t="s">
        <v>24</v>
      </c>
      <c r="AF10" s="28">
        <v>0</v>
      </c>
      <c r="AG10" s="28">
        <v>0</v>
      </c>
      <c r="AH10" s="28">
        <v>0</v>
      </c>
      <c r="AI10" s="28">
        <v>1</v>
      </c>
      <c r="AJ10" s="28">
        <v>0</v>
      </c>
      <c r="AK10" s="4"/>
      <c r="AL10" s="11" t="s">
        <v>24</v>
      </c>
      <c r="AM10" s="1">
        <f>(AC6*AF10)+(AC7*AG10)+(AC8*AH10)+(AI10*AC10)+(AC11*AJ10)</f>
        <v>0.33333333333333331</v>
      </c>
      <c r="AN10" s="176"/>
      <c r="AO10" s="16" t="s">
        <v>60</v>
      </c>
      <c r="AP10" s="16" t="s">
        <v>44</v>
      </c>
      <c r="AQ10" s="16">
        <v>1</v>
      </c>
      <c r="AR10" s="16">
        <f>AQ10*AQ8</f>
        <v>0.33333333333333331</v>
      </c>
      <c r="AS10" s="4"/>
      <c r="AT10" s="11" t="s">
        <v>24</v>
      </c>
      <c r="AU10" s="1">
        <f>AR13</f>
        <v>0.25</v>
      </c>
      <c r="AV10" s="36"/>
      <c r="AW10" s="42" t="s">
        <v>20</v>
      </c>
      <c r="AX10" s="42">
        <f>X7+AM7+AU7</f>
        <v>0.93333333333333335</v>
      </c>
      <c r="AY10" s="50"/>
    </row>
    <row r="11" spans="1:51">
      <c r="A11" s="258"/>
      <c r="B11" s="183" t="s">
        <v>14</v>
      </c>
      <c r="C11" s="183"/>
      <c r="D11" s="4"/>
      <c r="E11" s="35" t="s">
        <v>38</v>
      </c>
      <c r="F11" s="35" t="s">
        <v>39</v>
      </c>
      <c r="G11" s="35" t="s">
        <v>40</v>
      </c>
      <c r="H11" s="10" t="s">
        <v>41</v>
      </c>
      <c r="I11" s="10" t="s">
        <v>42</v>
      </c>
      <c r="J11" s="4"/>
      <c r="M11" s="4"/>
      <c r="N11" s="94"/>
      <c r="O11" s="156" t="s">
        <v>112</v>
      </c>
      <c r="P11" s="157"/>
      <c r="Q11" s="4"/>
      <c r="R11" s="33"/>
      <c r="S11" s="25"/>
      <c r="T11" s="25"/>
      <c r="U11" s="25"/>
      <c r="V11" s="30"/>
      <c r="W11" s="29"/>
      <c r="X11" s="29"/>
      <c r="Y11" s="176"/>
      <c r="Z11" s="16" t="s">
        <v>98</v>
      </c>
      <c r="AA11" s="16" t="s">
        <v>44</v>
      </c>
      <c r="AB11" s="16">
        <v>1</v>
      </c>
      <c r="AC11" s="16">
        <f>AB11*AB9</f>
        <v>0.33333333333333331</v>
      </c>
      <c r="AD11" s="4"/>
      <c r="AE11" s="29"/>
      <c r="AF11" s="25"/>
      <c r="AG11" s="25"/>
      <c r="AH11" s="25"/>
      <c r="AI11" s="25"/>
      <c r="AJ11" s="25"/>
      <c r="AK11" s="4"/>
      <c r="AL11" s="29"/>
      <c r="AM11" s="29"/>
      <c r="AN11" s="176"/>
      <c r="AO11" s="15" t="s">
        <v>31</v>
      </c>
      <c r="AP11" s="15">
        <v>3</v>
      </c>
      <c r="AQ11" s="15">
        <f>1/(1+AP11)</f>
        <v>0.25</v>
      </c>
      <c r="AR11" s="15"/>
      <c r="AS11" s="4"/>
      <c r="AT11" s="29"/>
      <c r="AU11" s="29"/>
      <c r="AV11" s="46"/>
      <c r="AW11" s="42" t="s">
        <v>21</v>
      </c>
      <c r="AX11" s="42">
        <f>X8+AM8+AU8</f>
        <v>-0.26666666666666666</v>
      </c>
      <c r="AY11" s="50"/>
    </row>
    <row r="12" spans="1:51" ht="30">
      <c r="A12" s="258"/>
      <c r="B12" s="108" t="s">
        <v>7</v>
      </c>
      <c r="C12" s="76">
        <f>SUM(L4*C7,L5*D7,L6*E7)</f>
        <v>3</v>
      </c>
      <c r="D12" s="4"/>
      <c r="E12" s="35">
        <v>1</v>
      </c>
      <c r="F12" s="35">
        <v>3</v>
      </c>
      <c r="G12" s="35">
        <v>5</v>
      </c>
      <c r="H12" s="35">
        <v>7</v>
      </c>
      <c r="I12" s="35">
        <v>9</v>
      </c>
      <c r="J12" s="4"/>
      <c r="M12" s="4"/>
      <c r="N12" s="94"/>
      <c r="O12" s="57" t="s">
        <v>99</v>
      </c>
      <c r="P12" s="56" t="s">
        <v>102</v>
      </c>
      <c r="Q12" s="4"/>
      <c r="R12" s="33"/>
      <c r="S12" s="25"/>
      <c r="T12" s="25"/>
      <c r="U12" s="25"/>
      <c r="V12" s="30"/>
      <c r="W12" s="29"/>
      <c r="X12" s="29"/>
      <c r="Y12" s="176"/>
      <c r="Z12" s="30"/>
      <c r="AA12" s="30"/>
      <c r="AB12" s="30"/>
      <c r="AC12" s="30"/>
      <c r="AD12" s="4"/>
      <c r="AE12" s="29"/>
      <c r="AF12" s="25"/>
      <c r="AG12" s="25"/>
      <c r="AH12" s="25"/>
      <c r="AI12" s="25"/>
      <c r="AJ12" s="25"/>
      <c r="AK12" s="4"/>
      <c r="AL12" s="156" t="s">
        <v>115</v>
      </c>
      <c r="AM12" s="157"/>
      <c r="AN12" s="176"/>
      <c r="AO12" s="16" t="s">
        <v>61</v>
      </c>
      <c r="AP12" s="16" t="s">
        <v>44</v>
      </c>
      <c r="AQ12" s="16">
        <v>1</v>
      </c>
      <c r="AR12" s="16">
        <f>AQ12*AQ11</f>
        <v>0.25</v>
      </c>
      <c r="AS12" s="4"/>
      <c r="AT12" s="29"/>
      <c r="AU12" s="29"/>
      <c r="AV12" s="46"/>
      <c r="AW12" s="41" t="s">
        <v>22</v>
      </c>
      <c r="AX12" s="41">
        <v>0</v>
      </c>
      <c r="AY12" s="50"/>
    </row>
    <row r="13" spans="1:51" ht="30">
      <c r="A13" s="258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26"/>
      <c r="N13" s="94"/>
      <c r="O13" s="57" t="s">
        <v>100</v>
      </c>
      <c r="P13" s="56" t="s">
        <v>103</v>
      </c>
      <c r="Q13" s="4"/>
      <c r="R13" s="4"/>
      <c r="S13" s="18"/>
      <c r="T13" s="18"/>
      <c r="U13" s="18"/>
      <c r="V13" s="19"/>
      <c r="W13" s="4"/>
      <c r="X13" s="4"/>
      <c r="Y13" s="176"/>
      <c r="Z13" s="30"/>
      <c r="AA13" s="30"/>
      <c r="AB13" s="30"/>
      <c r="AC13" s="30"/>
      <c r="AD13" s="4"/>
      <c r="AE13" s="29"/>
      <c r="AF13" s="25"/>
      <c r="AG13" s="25"/>
      <c r="AH13" s="25"/>
      <c r="AI13" s="25"/>
      <c r="AJ13" s="25"/>
      <c r="AK13" s="4"/>
      <c r="AL13" s="58" t="s">
        <v>34</v>
      </c>
      <c r="AM13" s="56" t="s">
        <v>87</v>
      </c>
      <c r="AN13" s="176"/>
      <c r="AO13" s="16" t="s">
        <v>62</v>
      </c>
      <c r="AP13" s="16" t="s">
        <v>44</v>
      </c>
      <c r="AQ13" s="16">
        <v>1</v>
      </c>
      <c r="AR13" s="16">
        <f>AQ13*AQ11</f>
        <v>0.25</v>
      </c>
      <c r="AS13" s="4"/>
      <c r="AT13" s="29"/>
      <c r="AU13" s="29"/>
      <c r="AV13" s="46"/>
      <c r="AW13" s="42" t="s">
        <v>23</v>
      </c>
      <c r="AX13" s="42">
        <f>X9+AM9+AU9</f>
        <v>0.4166666666666668</v>
      </c>
      <c r="AY13" s="50"/>
    </row>
    <row r="14" spans="1:51" ht="30">
      <c r="A14" s="258"/>
      <c r="B14" s="185" t="s">
        <v>11</v>
      </c>
      <c r="C14" s="186"/>
      <c r="D14" s="6" t="s">
        <v>12</v>
      </c>
      <c r="E14" s="6">
        <v>1</v>
      </c>
      <c r="F14" s="6">
        <v>2</v>
      </c>
      <c r="G14" s="6">
        <v>3</v>
      </c>
      <c r="H14" s="6">
        <v>4</v>
      </c>
      <c r="I14" s="6">
        <v>5</v>
      </c>
      <c r="J14" s="6">
        <v>6</v>
      </c>
      <c r="K14" s="6">
        <v>7</v>
      </c>
      <c r="L14" s="6">
        <v>9</v>
      </c>
      <c r="M14" s="6">
        <v>10</v>
      </c>
      <c r="N14" s="94"/>
      <c r="O14" s="57" t="s">
        <v>101</v>
      </c>
      <c r="P14" s="56" t="s">
        <v>104</v>
      </c>
      <c r="Q14" s="4"/>
      <c r="R14" s="4"/>
      <c r="S14" s="18"/>
      <c r="T14" s="18"/>
      <c r="U14" s="18"/>
      <c r="V14" s="4"/>
      <c r="W14" s="4"/>
      <c r="X14" s="4"/>
      <c r="Y14" s="176"/>
      <c r="AB14" s="30"/>
      <c r="AC14" s="30"/>
      <c r="AD14" s="4"/>
      <c r="AE14" s="29"/>
      <c r="AF14" s="25"/>
      <c r="AG14" s="25"/>
      <c r="AH14" s="25"/>
      <c r="AI14" s="25"/>
      <c r="AJ14" s="25"/>
      <c r="AK14" s="4"/>
      <c r="AL14" s="109" t="s">
        <v>35</v>
      </c>
      <c r="AM14" s="84" t="s">
        <v>88</v>
      </c>
      <c r="AN14" s="176"/>
      <c r="AO14" s="19"/>
      <c r="AP14" s="19"/>
      <c r="AQ14" s="19"/>
      <c r="AR14" s="19"/>
      <c r="AS14" s="4"/>
      <c r="AT14" s="29"/>
      <c r="AU14" s="29"/>
      <c r="AV14" s="46"/>
      <c r="AW14" s="42" t="s">
        <v>24</v>
      </c>
      <c r="AX14" s="42">
        <f>X10+AM10+AU10</f>
        <v>0.48333333333333328</v>
      </c>
      <c r="AY14" s="50"/>
    </row>
    <row r="15" spans="1:51">
      <c r="A15" s="258"/>
      <c r="B15" s="187"/>
      <c r="C15" s="188"/>
      <c r="D15" s="6" t="s">
        <v>13</v>
      </c>
      <c r="E15" s="35">
        <v>0</v>
      </c>
      <c r="F15" s="35">
        <v>0</v>
      </c>
      <c r="G15" s="35">
        <v>0.57999999999999996</v>
      </c>
      <c r="H15" s="35">
        <v>0.9</v>
      </c>
      <c r="I15" s="35">
        <v>1.1200000000000001</v>
      </c>
      <c r="J15" s="35">
        <v>1.24</v>
      </c>
      <c r="K15" s="35">
        <v>1.32</v>
      </c>
      <c r="L15" s="35">
        <v>1.46</v>
      </c>
      <c r="M15" s="35">
        <v>1.49</v>
      </c>
      <c r="N15" s="94"/>
      <c r="Q15" s="4"/>
      <c r="R15" s="4"/>
      <c r="S15" s="18"/>
      <c r="T15" s="18"/>
      <c r="U15" s="18"/>
      <c r="V15" s="4"/>
      <c r="W15" s="4"/>
      <c r="X15" s="4"/>
      <c r="Y15" s="176"/>
      <c r="AB15" s="30"/>
      <c r="AC15" s="30"/>
      <c r="AD15" s="4"/>
      <c r="AE15" s="29"/>
      <c r="AF15" s="25"/>
      <c r="AG15" s="25"/>
      <c r="AH15" s="25"/>
      <c r="AI15" s="25"/>
      <c r="AJ15" s="25"/>
      <c r="AK15" s="4"/>
      <c r="AL15" s="109" t="s">
        <v>36</v>
      </c>
      <c r="AM15" s="84" t="s">
        <v>89</v>
      </c>
      <c r="AN15" s="176"/>
      <c r="AO15" s="30"/>
      <c r="AP15" s="30"/>
      <c r="AQ15" s="30"/>
      <c r="AR15" s="30"/>
      <c r="AS15" s="4"/>
      <c r="AT15" s="29"/>
      <c r="AU15" s="29"/>
      <c r="AV15" s="46"/>
      <c r="AW15" s="41" t="s">
        <v>25</v>
      </c>
      <c r="AX15" s="41">
        <v>0</v>
      </c>
      <c r="AY15" s="50"/>
    </row>
    <row r="16" spans="1:51">
      <c r="A16" s="258"/>
      <c r="B16" s="189" t="s">
        <v>9</v>
      </c>
      <c r="C16" s="190"/>
      <c r="D16" s="7">
        <v>0.57999999999999996</v>
      </c>
      <c r="E16" s="191"/>
      <c r="F16" s="192"/>
      <c r="G16" s="192"/>
      <c r="H16" s="192"/>
      <c r="I16" s="192"/>
      <c r="J16" s="192"/>
      <c r="K16" s="48"/>
      <c r="L16" s="48"/>
      <c r="M16" s="48"/>
      <c r="N16" s="94"/>
      <c r="Q16" s="4"/>
      <c r="R16" s="4"/>
      <c r="S16" s="18"/>
      <c r="T16" s="18"/>
      <c r="U16" s="18"/>
      <c r="V16" s="4"/>
      <c r="W16" s="4"/>
      <c r="X16" s="4"/>
      <c r="Y16" s="17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109" t="s">
        <v>37</v>
      </c>
      <c r="AM16" s="84" t="s">
        <v>90</v>
      </c>
      <c r="AN16" s="176"/>
      <c r="AO16" s="156" t="s">
        <v>113</v>
      </c>
      <c r="AP16" s="157"/>
      <c r="AQ16" s="4"/>
      <c r="AR16" s="4"/>
      <c r="AS16" s="4"/>
      <c r="AT16" s="4"/>
      <c r="AU16" s="4"/>
      <c r="AV16" s="46"/>
      <c r="AW16" s="4"/>
      <c r="AX16" s="4"/>
      <c r="AY16" s="50"/>
    </row>
    <row r="17" spans="1:51" ht="30">
      <c r="A17" s="258"/>
      <c r="B17" s="52"/>
      <c r="C17" s="52"/>
      <c r="D17" s="52"/>
      <c r="E17" s="52"/>
      <c r="H17" s="52"/>
      <c r="I17" s="52"/>
      <c r="J17" s="52"/>
      <c r="K17" s="52"/>
      <c r="L17" s="52"/>
      <c r="M17" s="47"/>
      <c r="N17" s="94"/>
      <c r="Q17" s="4"/>
      <c r="R17" s="4"/>
      <c r="S17" s="18"/>
      <c r="T17" s="18"/>
      <c r="U17" s="18"/>
      <c r="V17" s="4"/>
      <c r="W17" s="4"/>
      <c r="X17" s="4"/>
      <c r="Y17" s="176"/>
      <c r="Z17" s="4"/>
      <c r="AC17" s="4"/>
      <c r="AD17" s="4"/>
      <c r="AE17" s="4"/>
      <c r="AF17" s="4"/>
      <c r="AG17" s="4"/>
      <c r="AH17" s="4"/>
      <c r="AI17" s="4"/>
      <c r="AJ17" s="4"/>
      <c r="AK17" s="4"/>
      <c r="AL17" s="58" t="s">
        <v>96</v>
      </c>
      <c r="AM17" s="56" t="s">
        <v>91</v>
      </c>
      <c r="AN17" s="176"/>
      <c r="AO17" s="44" t="s">
        <v>29</v>
      </c>
      <c r="AP17" s="44" t="s">
        <v>76</v>
      </c>
      <c r="AQ17" s="4"/>
      <c r="AR17" s="4"/>
      <c r="AS17" s="4"/>
      <c r="AT17" s="4"/>
      <c r="AU17" s="4"/>
      <c r="AV17" s="46"/>
      <c r="AW17" s="4"/>
      <c r="AX17" s="4"/>
      <c r="AY17" s="50"/>
    </row>
    <row r="18" spans="1:51" ht="30">
      <c r="A18" s="258"/>
      <c r="B18" s="161" t="s">
        <v>15</v>
      </c>
      <c r="C18" s="161"/>
      <c r="D18" s="161"/>
      <c r="E18" s="4"/>
      <c r="H18" s="4"/>
      <c r="I18" s="4"/>
      <c r="J18" s="4"/>
      <c r="K18" s="4"/>
      <c r="L18" s="4"/>
      <c r="M18" s="4"/>
      <c r="N18" s="94"/>
      <c r="Q18" s="4"/>
      <c r="R18" s="4"/>
      <c r="S18" s="18"/>
      <c r="T18" s="18"/>
      <c r="U18" s="18"/>
      <c r="V18" s="4"/>
      <c r="W18" s="4"/>
      <c r="X18" s="4"/>
      <c r="Y18" s="176"/>
      <c r="Z18" s="227" t="s">
        <v>182</v>
      </c>
      <c r="AA18" s="228"/>
      <c r="AC18" s="4"/>
      <c r="AD18" s="4"/>
      <c r="AE18" s="4"/>
      <c r="AF18" s="4"/>
      <c r="AG18" s="4"/>
      <c r="AH18" s="4"/>
      <c r="AI18" s="4"/>
      <c r="AJ18" s="4"/>
      <c r="AK18" s="4"/>
      <c r="AL18" s="109" t="s">
        <v>97</v>
      </c>
      <c r="AM18" s="84" t="s">
        <v>92</v>
      </c>
      <c r="AN18" s="176"/>
      <c r="AO18" s="44" t="s">
        <v>30</v>
      </c>
      <c r="AP18" s="44" t="s">
        <v>79</v>
      </c>
      <c r="AQ18" s="4"/>
      <c r="AR18" s="4"/>
      <c r="AS18" s="4"/>
      <c r="AT18" s="4"/>
      <c r="AU18" s="4"/>
      <c r="AV18" s="46"/>
      <c r="AW18" s="4"/>
      <c r="AX18" s="4"/>
      <c r="AY18" s="50"/>
    </row>
    <row r="19" spans="1:51" ht="30">
      <c r="A19" s="258"/>
      <c r="B19" s="5" t="s">
        <v>10</v>
      </c>
      <c r="C19" s="8">
        <f>(C12-3)/3</f>
        <v>0</v>
      </c>
      <c r="D19" s="77">
        <f>C19*100</f>
        <v>0</v>
      </c>
      <c r="E19" s="4"/>
      <c r="H19" s="4"/>
      <c r="I19" s="4"/>
      <c r="J19" s="4"/>
      <c r="K19" s="4"/>
      <c r="L19" s="4"/>
      <c r="M19" s="4"/>
      <c r="N19" s="94"/>
      <c r="Q19" s="4"/>
      <c r="R19" s="4"/>
      <c r="S19" s="18"/>
      <c r="T19" s="18"/>
      <c r="U19" s="18"/>
      <c r="V19" s="4"/>
      <c r="W19" s="4"/>
      <c r="X19" s="4"/>
      <c r="Y19" s="176"/>
      <c r="Z19" s="225" t="s">
        <v>224</v>
      </c>
      <c r="AA19" s="226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109" t="s">
        <v>98</v>
      </c>
      <c r="AM19" s="84" t="s">
        <v>93</v>
      </c>
      <c r="AN19" s="176"/>
      <c r="AO19" s="44" t="s">
        <v>31</v>
      </c>
      <c r="AP19" s="44" t="s">
        <v>82</v>
      </c>
      <c r="AQ19" s="4"/>
      <c r="AR19" s="4"/>
      <c r="AS19" s="4"/>
      <c r="AT19" s="4"/>
      <c r="AU19" s="4"/>
      <c r="AV19" s="46"/>
      <c r="AW19" s="4"/>
      <c r="AX19" s="4"/>
      <c r="AY19" s="50"/>
    </row>
    <row r="20" spans="1:51">
      <c r="A20" s="259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06"/>
      <c r="N20" s="49"/>
      <c r="O20" s="106"/>
      <c r="P20" s="106"/>
      <c r="Q20" s="106"/>
      <c r="R20" s="106"/>
      <c r="S20" s="79"/>
      <c r="T20" s="79"/>
      <c r="U20" s="79"/>
      <c r="V20" s="106"/>
      <c r="W20" s="106"/>
      <c r="X20" s="106"/>
      <c r="Y20" s="177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51"/>
    </row>
    <row r="22" spans="1:51" ht="20">
      <c r="A22" s="257"/>
      <c r="B22" s="168" t="s">
        <v>140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9"/>
    </row>
    <row r="23" spans="1:51" ht="20">
      <c r="A23" s="258"/>
      <c r="B23" s="35" t="s">
        <v>0</v>
      </c>
      <c r="C23" s="35" t="s">
        <v>1</v>
      </c>
      <c r="D23" s="35" t="s">
        <v>2</v>
      </c>
      <c r="E23" s="35" t="s">
        <v>3</v>
      </c>
      <c r="F23" s="170" t="s">
        <v>8</v>
      </c>
      <c r="G23" s="35" t="s">
        <v>0</v>
      </c>
      <c r="H23" s="35" t="s">
        <v>1</v>
      </c>
      <c r="I23" s="35" t="s">
        <v>2</v>
      </c>
      <c r="J23" s="35" t="s">
        <v>3</v>
      </c>
      <c r="K23" s="35" t="s">
        <v>4</v>
      </c>
      <c r="L23" s="10" t="s">
        <v>5</v>
      </c>
      <c r="M23" s="23"/>
      <c r="N23" s="94"/>
      <c r="O23" s="156" t="s">
        <v>114</v>
      </c>
      <c r="P23" s="157"/>
      <c r="Q23" s="3"/>
      <c r="R23" s="171" t="s">
        <v>46</v>
      </c>
      <c r="S23" s="172"/>
      <c r="T23" s="172"/>
      <c r="U23" s="173"/>
      <c r="V23" s="3"/>
      <c r="W23" s="174" t="s">
        <v>52</v>
      </c>
      <c r="X23" s="175"/>
      <c r="Y23" s="176"/>
      <c r="Z23" s="178" t="s">
        <v>48</v>
      </c>
      <c r="AA23" s="179"/>
      <c r="AB23" s="179"/>
      <c r="AC23" s="180"/>
      <c r="AD23" s="3"/>
      <c r="AE23" s="178" t="s">
        <v>54</v>
      </c>
      <c r="AF23" s="179"/>
      <c r="AG23" s="179"/>
      <c r="AH23" s="179"/>
      <c r="AI23" s="179"/>
      <c r="AJ23" s="180"/>
      <c r="AK23" s="3"/>
      <c r="AL23" s="174" t="s">
        <v>55</v>
      </c>
      <c r="AM23" s="175"/>
      <c r="AN23" s="176"/>
      <c r="AO23" s="178" t="s">
        <v>49</v>
      </c>
      <c r="AP23" s="179"/>
      <c r="AQ23" s="179"/>
      <c r="AR23" s="180"/>
      <c r="AS23" s="4"/>
      <c r="AT23" s="174" t="s">
        <v>51</v>
      </c>
      <c r="AU23" s="175"/>
      <c r="AV23" s="36"/>
      <c r="AW23" s="174" t="s">
        <v>27</v>
      </c>
      <c r="AX23" s="175"/>
      <c r="AY23" s="50"/>
    </row>
    <row r="24" spans="1:51" ht="30">
      <c r="A24" s="258"/>
      <c r="B24" s="35" t="s">
        <v>1</v>
      </c>
      <c r="C24" s="2">
        <v>1</v>
      </c>
      <c r="D24" s="37">
        <v>3</v>
      </c>
      <c r="E24" s="37">
        <v>3</v>
      </c>
      <c r="F24" s="170"/>
      <c r="G24" s="35" t="s">
        <v>1</v>
      </c>
      <c r="H24" s="38">
        <f>C24/C27</f>
        <v>0.60000000000000009</v>
      </c>
      <c r="I24" s="37">
        <f>D24/D27</f>
        <v>0.6</v>
      </c>
      <c r="J24" s="37">
        <f>E24/E27</f>
        <v>0.6</v>
      </c>
      <c r="K24" s="37">
        <f>SUM(H24:J24)</f>
        <v>1.8000000000000003</v>
      </c>
      <c r="L24" s="2">
        <f>K24/C29</f>
        <v>0.60000000000000009</v>
      </c>
      <c r="M24" s="24"/>
      <c r="N24" s="94"/>
      <c r="O24" s="58" t="s">
        <v>17</v>
      </c>
      <c r="P24" s="56" t="s">
        <v>78</v>
      </c>
      <c r="Q24" s="18"/>
      <c r="R24" s="17" t="s">
        <v>26</v>
      </c>
      <c r="S24" s="35" t="s">
        <v>1</v>
      </c>
      <c r="T24" s="35" t="s">
        <v>2</v>
      </c>
      <c r="U24" s="35" t="s">
        <v>3</v>
      </c>
      <c r="V24" s="13"/>
      <c r="W24" s="32" t="s">
        <v>26</v>
      </c>
      <c r="X24" s="107" t="s">
        <v>53</v>
      </c>
      <c r="Y24" s="176"/>
      <c r="Z24" s="35" t="s">
        <v>32</v>
      </c>
      <c r="AA24" s="108" t="s">
        <v>47</v>
      </c>
      <c r="AB24" s="178" t="s">
        <v>43</v>
      </c>
      <c r="AC24" s="180"/>
      <c r="AD24" s="4"/>
      <c r="AE24" s="10" t="s">
        <v>26</v>
      </c>
      <c r="AF24" s="35" t="s">
        <v>35</v>
      </c>
      <c r="AG24" s="35" t="s">
        <v>36</v>
      </c>
      <c r="AH24" s="35" t="s">
        <v>37</v>
      </c>
      <c r="AI24" s="35" t="s">
        <v>97</v>
      </c>
      <c r="AJ24" s="35" t="s">
        <v>98</v>
      </c>
      <c r="AK24" s="4"/>
      <c r="AL24" s="10" t="s">
        <v>26</v>
      </c>
      <c r="AM24" s="107" t="s">
        <v>53</v>
      </c>
      <c r="AN24" s="176"/>
      <c r="AO24" s="10" t="s">
        <v>28</v>
      </c>
      <c r="AP24" s="10" t="s">
        <v>47</v>
      </c>
      <c r="AQ24" s="181" t="s">
        <v>43</v>
      </c>
      <c r="AR24" s="182"/>
      <c r="AS24" s="4"/>
      <c r="AT24" s="35" t="s">
        <v>26</v>
      </c>
      <c r="AU24" s="107" t="s">
        <v>53</v>
      </c>
      <c r="AV24" s="36"/>
      <c r="AW24" s="108" t="s">
        <v>26</v>
      </c>
      <c r="AX24" s="108" t="s">
        <v>50</v>
      </c>
      <c r="AY24" s="50"/>
    </row>
    <row r="25" spans="1:51">
      <c r="A25" s="258"/>
      <c r="B25" s="35" t="s">
        <v>2</v>
      </c>
      <c r="C25" s="37">
        <f>1/D24</f>
        <v>0.33333333333333331</v>
      </c>
      <c r="D25" s="2">
        <v>1</v>
      </c>
      <c r="E25" s="37">
        <v>1</v>
      </c>
      <c r="F25" s="170"/>
      <c r="G25" s="35" t="s">
        <v>2</v>
      </c>
      <c r="H25" s="37">
        <f>C25/C27</f>
        <v>0.2</v>
      </c>
      <c r="I25" s="38">
        <f>D25/D27</f>
        <v>0.2</v>
      </c>
      <c r="J25" s="37">
        <f>E25/E27</f>
        <v>0.2</v>
      </c>
      <c r="K25" s="37">
        <f>SUM(H25:J25)</f>
        <v>0.60000000000000009</v>
      </c>
      <c r="L25" s="2">
        <f>K25/C29</f>
        <v>0.20000000000000004</v>
      </c>
      <c r="M25" s="24"/>
      <c r="N25" s="94"/>
      <c r="O25" s="58" t="s">
        <v>18</v>
      </c>
      <c r="P25" s="56" t="s">
        <v>77</v>
      </c>
      <c r="Q25" s="18"/>
      <c r="R25" s="11" t="s">
        <v>17</v>
      </c>
      <c r="S25" s="9">
        <v>1</v>
      </c>
      <c r="T25" s="9">
        <v>-0.5</v>
      </c>
      <c r="U25" s="9">
        <v>0</v>
      </c>
      <c r="V25" s="3"/>
      <c r="W25" s="11" t="s">
        <v>17</v>
      </c>
      <c r="X25" s="1">
        <f>(S25*L24)+(T25*L25)+(U25*L26)</f>
        <v>0.50000000000000011</v>
      </c>
      <c r="Y25" s="176"/>
      <c r="Z25" s="15" t="s">
        <v>34</v>
      </c>
      <c r="AA25" s="15">
        <v>1</v>
      </c>
      <c r="AB25" s="15">
        <f>1/(1+AA25)</f>
        <v>0.5</v>
      </c>
      <c r="AC25" s="15"/>
      <c r="AD25" s="4"/>
      <c r="AE25" s="11" t="s">
        <v>17</v>
      </c>
      <c r="AF25" s="28">
        <v>0</v>
      </c>
      <c r="AG25" s="28">
        <v>0</v>
      </c>
      <c r="AH25" s="28">
        <v>-1</v>
      </c>
      <c r="AI25" s="28">
        <v>-1</v>
      </c>
      <c r="AJ25" s="28">
        <v>0</v>
      </c>
      <c r="AK25" s="4"/>
      <c r="AL25" s="11" t="s">
        <v>17</v>
      </c>
      <c r="AM25" s="1">
        <f>(AF25*AC26)+(AG25*AC27)+(AC28*AH25)+(AI25*AC30)+(AC31*AJ25)</f>
        <v>-0.83333333333333326</v>
      </c>
      <c r="AN25" s="176"/>
      <c r="AO25" s="15" t="s">
        <v>29</v>
      </c>
      <c r="AP25" s="15">
        <v>1</v>
      </c>
      <c r="AQ25" s="15">
        <f>1/(1+AP25)</f>
        <v>0.5</v>
      </c>
      <c r="AR25" s="15"/>
      <c r="AS25" s="4"/>
      <c r="AT25" s="11" t="s">
        <v>17</v>
      </c>
      <c r="AU25" s="1">
        <f>AR26</f>
        <v>0.5</v>
      </c>
      <c r="AV25" s="36"/>
      <c r="AW25" s="40" t="s">
        <v>63</v>
      </c>
      <c r="AX25" s="40">
        <v>0</v>
      </c>
      <c r="AY25" s="50"/>
    </row>
    <row r="26" spans="1:51" ht="30">
      <c r="A26" s="258"/>
      <c r="B26" s="35" t="s">
        <v>3</v>
      </c>
      <c r="C26" s="37">
        <f>1/E24</f>
        <v>0.33333333333333331</v>
      </c>
      <c r="D26" s="37">
        <f>1/E25</f>
        <v>1</v>
      </c>
      <c r="E26" s="2">
        <v>1</v>
      </c>
      <c r="F26" s="170"/>
      <c r="G26" s="35" t="s">
        <v>3</v>
      </c>
      <c r="H26" s="37">
        <f>C26/C27</f>
        <v>0.2</v>
      </c>
      <c r="I26" s="37">
        <f>D26/D27</f>
        <v>0.2</v>
      </c>
      <c r="J26" s="38">
        <f>E26/E27</f>
        <v>0.2</v>
      </c>
      <c r="K26" s="37">
        <f>SUM(H26:J26)</f>
        <v>0.60000000000000009</v>
      </c>
      <c r="L26" s="2">
        <f>K26/C29</f>
        <v>0.20000000000000004</v>
      </c>
      <c r="M26" s="24"/>
      <c r="N26" s="94"/>
      <c r="O26" s="58" t="s">
        <v>20</v>
      </c>
      <c r="P26" s="56" t="s">
        <v>80</v>
      </c>
      <c r="Q26" s="18"/>
      <c r="R26" s="11" t="s">
        <v>18</v>
      </c>
      <c r="S26" s="9">
        <v>-0.5</v>
      </c>
      <c r="T26" s="9">
        <v>1</v>
      </c>
      <c r="U26" s="9">
        <v>0</v>
      </c>
      <c r="V26" s="19"/>
      <c r="W26" s="11" t="s">
        <v>18</v>
      </c>
      <c r="X26" s="1">
        <f>(S26*L24)+(T26*L25)+(U26*L26)</f>
        <v>-0.1</v>
      </c>
      <c r="Y26" s="176"/>
      <c r="Z26" s="16" t="s">
        <v>35</v>
      </c>
      <c r="AA26" s="16" t="s">
        <v>44</v>
      </c>
      <c r="AB26" s="16">
        <v>1</v>
      </c>
      <c r="AC26" s="16">
        <f>AB26*AB25</f>
        <v>0.5</v>
      </c>
      <c r="AD26" s="4"/>
      <c r="AE26" s="11" t="s">
        <v>18</v>
      </c>
      <c r="AF26" s="28">
        <v>0</v>
      </c>
      <c r="AG26" s="28">
        <v>0</v>
      </c>
      <c r="AH26" s="28">
        <v>1</v>
      </c>
      <c r="AI26" s="28">
        <v>1</v>
      </c>
      <c r="AJ26" s="28">
        <v>0</v>
      </c>
      <c r="AK26" s="4"/>
      <c r="AL26" s="11" t="s">
        <v>18</v>
      </c>
      <c r="AM26" s="1">
        <f>(AF26*AC26)+(AG26*AC27)+(AC28*AH26)+(AI26*AC30)+(AC31*AJ26)</f>
        <v>0.83333333333333326</v>
      </c>
      <c r="AN26" s="176"/>
      <c r="AO26" s="16" t="s">
        <v>45</v>
      </c>
      <c r="AP26" s="16" t="s">
        <v>44</v>
      </c>
      <c r="AQ26" s="16">
        <v>1</v>
      </c>
      <c r="AR26" s="16">
        <f>AQ26*AQ25</f>
        <v>0.5</v>
      </c>
      <c r="AS26" s="4"/>
      <c r="AT26" s="11" t="s">
        <v>18</v>
      </c>
      <c r="AU26" s="1">
        <f>AR27</f>
        <v>0.5</v>
      </c>
      <c r="AV26" s="36"/>
      <c r="AW26" s="40" t="s">
        <v>16</v>
      </c>
      <c r="AX26" s="41">
        <v>0</v>
      </c>
      <c r="AY26" s="50"/>
    </row>
    <row r="27" spans="1:51">
      <c r="A27" s="258"/>
      <c r="B27" s="107" t="s">
        <v>4</v>
      </c>
      <c r="C27" s="39">
        <f>SUM(C24:C26)</f>
        <v>1.6666666666666665</v>
      </c>
      <c r="D27" s="39">
        <f>SUM(D24:D26)</f>
        <v>5</v>
      </c>
      <c r="E27" s="39">
        <f>SUM(E24:E26)</f>
        <v>5</v>
      </c>
      <c r="F27" s="170"/>
      <c r="G27" s="107" t="s">
        <v>4</v>
      </c>
      <c r="H27" s="39">
        <f>SUM(H24:H26)</f>
        <v>1</v>
      </c>
      <c r="I27" s="39">
        <f>SUM(I24:I26)</f>
        <v>1</v>
      </c>
      <c r="J27" s="39">
        <f>SUM(J24:J26)</f>
        <v>1</v>
      </c>
      <c r="K27" s="39">
        <f>SUM(K24:K26)</f>
        <v>3.0000000000000004</v>
      </c>
      <c r="L27" s="39">
        <f>SUM(L24:L26)</f>
        <v>1.0000000000000002</v>
      </c>
      <c r="M27" s="25"/>
      <c r="N27" s="94"/>
      <c r="O27" s="58" t="s">
        <v>21</v>
      </c>
      <c r="P27" s="56" t="s">
        <v>81</v>
      </c>
      <c r="Q27" s="18"/>
      <c r="R27" s="11" t="s">
        <v>20</v>
      </c>
      <c r="S27" s="9">
        <v>0</v>
      </c>
      <c r="T27" s="9">
        <v>0.5</v>
      </c>
      <c r="U27" s="9">
        <v>0</v>
      </c>
      <c r="V27" s="19"/>
      <c r="W27" s="11" t="s">
        <v>20</v>
      </c>
      <c r="X27" s="1">
        <f>(S27*L24)+(T27*L25)+(U27*L26)</f>
        <v>0.10000000000000002</v>
      </c>
      <c r="Y27" s="176"/>
      <c r="Z27" s="16" t="s">
        <v>36</v>
      </c>
      <c r="AA27" s="16" t="s">
        <v>44</v>
      </c>
      <c r="AB27" s="16">
        <v>1</v>
      </c>
      <c r="AC27" s="16">
        <f>AB27*AB25</f>
        <v>0.5</v>
      </c>
      <c r="AD27" s="4"/>
      <c r="AE27" s="11" t="s">
        <v>20</v>
      </c>
      <c r="AF27" s="28">
        <v>0</v>
      </c>
      <c r="AG27" s="28">
        <v>0</v>
      </c>
      <c r="AH27" s="28">
        <v>1</v>
      </c>
      <c r="AI27" s="28">
        <v>0</v>
      </c>
      <c r="AJ27" s="28">
        <v>0</v>
      </c>
      <c r="AK27" s="4"/>
      <c r="AL27" s="11" t="s">
        <v>20</v>
      </c>
      <c r="AM27" s="1">
        <f>(AF27*AC26)+(AG27*AC27)+(AH27*AC28)+(AI27*AC30)+(AJ27*AC31)</f>
        <v>0.5</v>
      </c>
      <c r="AN27" s="176"/>
      <c r="AO27" s="16" t="s">
        <v>58</v>
      </c>
      <c r="AP27" s="16" t="s">
        <v>44</v>
      </c>
      <c r="AQ27" s="16">
        <v>1</v>
      </c>
      <c r="AR27" s="16">
        <f>AQ27*AQ25</f>
        <v>0.5</v>
      </c>
      <c r="AS27" s="4"/>
      <c r="AT27" s="11" t="s">
        <v>20</v>
      </c>
      <c r="AU27" s="1">
        <f>AR29</f>
        <v>0.25</v>
      </c>
      <c r="AV27" s="36"/>
      <c r="AW27" s="42" t="s">
        <v>17</v>
      </c>
      <c r="AX27" s="42">
        <f>X25+AM25+AU25</f>
        <v>0.16666666666666685</v>
      </c>
      <c r="AY27" s="50"/>
    </row>
    <row r="28" spans="1:51" ht="45">
      <c r="A28" s="258"/>
      <c r="B28" s="54"/>
      <c r="C28" s="54"/>
      <c r="D28" s="54"/>
      <c r="E28" s="54"/>
      <c r="F28" s="54"/>
      <c r="G28" s="54"/>
      <c r="H28" s="54"/>
      <c r="I28" s="54"/>
      <c r="J28" s="54"/>
      <c r="M28" s="47"/>
      <c r="N28" s="94"/>
      <c r="O28" s="58" t="s">
        <v>23</v>
      </c>
      <c r="P28" s="56" t="s">
        <v>83</v>
      </c>
      <c r="Q28" s="4"/>
      <c r="R28" s="11" t="s">
        <v>21</v>
      </c>
      <c r="S28" s="9">
        <v>0</v>
      </c>
      <c r="T28" s="9">
        <v>-0.5</v>
      </c>
      <c r="U28" s="9">
        <v>0</v>
      </c>
      <c r="V28" s="19"/>
      <c r="W28" s="11" t="s">
        <v>21</v>
      </c>
      <c r="X28" s="1">
        <f>(S28*L24)+(T28*L25)+(U28*L26)</f>
        <v>-0.10000000000000002</v>
      </c>
      <c r="Y28" s="176"/>
      <c r="Z28" s="16" t="s">
        <v>37</v>
      </c>
      <c r="AA28" s="16" t="s">
        <v>44</v>
      </c>
      <c r="AB28" s="16">
        <v>1</v>
      </c>
      <c r="AC28" s="16">
        <f>AB28*AB25</f>
        <v>0.5</v>
      </c>
      <c r="AD28" s="4"/>
      <c r="AE28" s="11" t="s">
        <v>21</v>
      </c>
      <c r="AF28" s="28">
        <v>0</v>
      </c>
      <c r="AG28" s="28">
        <v>0</v>
      </c>
      <c r="AH28" s="28">
        <v>-1</v>
      </c>
      <c r="AI28" s="28">
        <v>0</v>
      </c>
      <c r="AJ28" s="28">
        <v>0</v>
      </c>
      <c r="AK28" s="4"/>
      <c r="AL28" s="11" t="s">
        <v>21</v>
      </c>
      <c r="AM28" s="1">
        <f>(AF28*AC26)+(AG28*AC27)+(AH28*AC28)+(AI28*AC30)+(AJ28*AC31)</f>
        <v>-0.5</v>
      </c>
      <c r="AN28" s="176"/>
      <c r="AO28" s="15" t="s">
        <v>30</v>
      </c>
      <c r="AP28" s="15">
        <v>3</v>
      </c>
      <c r="AQ28" s="15">
        <f>1/(1+AP28)</f>
        <v>0.25</v>
      </c>
      <c r="AR28" s="15"/>
      <c r="AS28" s="4"/>
      <c r="AT28" s="11" t="s">
        <v>21</v>
      </c>
      <c r="AU28" s="1">
        <f>AR30</f>
        <v>0.25</v>
      </c>
      <c r="AV28" s="36"/>
      <c r="AW28" s="42" t="s">
        <v>18</v>
      </c>
      <c r="AX28" s="42">
        <f>X26+AM26++AU26</f>
        <v>1.2333333333333334</v>
      </c>
      <c r="AY28" s="50"/>
    </row>
    <row r="29" spans="1:51" ht="30">
      <c r="A29" s="258"/>
      <c r="B29" s="108" t="s">
        <v>6</v>
      </c>
      <c r="C29" s="35">
        <v>3</v>
      </c>
      <c r="D29" s="4"/>
      <c r="E29" s="4"/>
      <c r="F29" s="4"/>
      <c r="G29" s="4"/>
      <c r="H29" s="4"/>
      <c r="I29" s="4"/>
      <c r="J29" s="4"/>
      <c r="M29" s="4"/>
      <c r="N29" s="94"/>
      <c r="O29" s="58" t="s">
        <v>24</v>
      </c>
      <c r="P29" s="56" t="s">
        <v>84</v>
      </c>
      <c r="Q29" s="4"/>
      <c r="R29" s="11" t="s">
        <v>23</v>
      </c>
      <c r="S29" s="9">
        <v>1</v>
      </c>
      <c r="T29" s="9">
        <v>0</v>
      </c>
      <c r="U29" s="9">
        <v>-0.5</v>
      </c>
      <c r="V29" s="19"/>
      <c r="W29" s="11" t="s">
        <v>23</v>
      </c>
      <c r="X29" s="1">
        <f>(S29*L24)+(T29*L25)+(U29*L26)</f>
        <v>0.50000000000000011</v>
      </c>
      <c r="Y29" s="176"/>
      <c r="Z29" s="31" t="s">
        <v>96</v>
      </c>
      <c r="AA29" s="31">
        <v>2</v>
      </c>
      <c r="AB29" s="31">
        <f>1/(1+AA29)</f>
        <v>0.33333333333333331</v>
      </c>
      <c r="AC29" s="31"/>
      <c r="AD29" s="4"/>
      <c r="AE29" s="11" t="s">
        <v>23</v>
      </c>
      <c r="AF29" s="28">
        <v>0</v>
      </c>
      <c r="AG29" s="28">
        <v>0</v>
      </c>
      <c r="AH29" s="28">
        <v>0</v>
      </c>
      <c r="AI29" s="28">
        <v>-1</v>
      </c>
      <c r="AJ29" s="28">
        <v>0</v>
      </c>
      <c r="AK29" s="4"/>
      <c r="AL29" s="11" t="s">
        <v>23</v>
      </c>
      <c r="AM29" s="1">
        <f>(AC26*AF29)+(AG29*AC27)+(AC28*AH29)+(AI29*AC30)+(AC31*AJ29)</f>
        <v>-0.33333333333333331</v>
      </c>
      <c r="AN29" s="176"/>
      <c r="AO29" s="16" t="s">
        <v>59</v>
      </c>
      <c r="AP29" s="16" t="s">
        <v>44</v>
      </c>
      <c r="AQ29" s="16">
        <v>1</v>
      </c>
      <c r="AR29" s="16">
        <f>AQ29*AQ28</f>
        <v>0.25</v>
      </c>
      <c r="AS29" s="4"/>
      <c r="AT29" s="11" t="s">
        <v>23</v>
      </c>
      <c r="AU29" s="1">
        <f>AR32</f>
        <v>0.33333333333333331</v>
      </c>
      <c r="AV29" s="36"/>
      <c r="AW29" s="41" t="s">
        <v>19</v>
      </c>
      <c r="AX29" s="41">
        <v>0</v>
      </c>
      <c r="AY29" s="50"/>
    </row>
    <row r="30" spans="1:51">
      <c r="A30" s="258"/>
      <c r="B30" s="53"/>
      <c r="C30" s="53"/>
      <c r="D30" s="53"/>
      <c r="E30" s="53"/>
      <c r="F30" s="53"/>
      <c r="G30" s="53"/>
      <c r="H30" s="53"/>
      <c r="I30" s="53"/>
      <c r="J30" s="53"/>
      <c r="M30" s="26"/>
      <c r="N30" s="94"/>
      <c r="O30" s="4"/>
      <c r="P30" s="4"/>
      <c r="Q30" s="4"/>
      <c r="R30" s="11" t="s">
        <v>24</v>
      </c>
      <c r="S30" s="9">
        <v>-0.5</v>
      </c>
      <c r="T30" s="9">
        <v>0</v>
      </c>
      <c r="U30" s="9">
        <v>1</v>
      </c>
      <c r="V30" s="19"/>
      <c r="W30" s="11" t="s">
        <v>24</v>
      </c>
      <c r="X30" s="1">
        <f>(S30*L24)+(T30*67)+(U30*L26)</f>
        <v>-0.1</v>
      </c>
      <c r="Y30" s="176"/>
      <c r="Z30" s="16" t="s">
        <v>97</v>
      </c>
      <c r="AA30" s="16" t="s">
        <v>44</v>
      </c>
      <c r="AB30" s="16">
        <v>1</v>
      </c>
      <c r="AC30" s="16">
        <f>AB30*AB29</f>
        <v>0.33333333333333331</v>
      </c>
      <c r="AD30" s="4"/>
      <c r="AE30" s="11" t="s">
        <v>24</v>
      </c>
      <c r="AF30" s="28">
        <v>0</v>
      </c>
      <c r="AG30" s="28">
        <v>0</v>
      </c>
      <c r="AH30" s="28">
        <v>0</v>
      </c>
      <c r="AI30" s="28">
        <v>1</v>
      </c>
      <c r="AJ30" s="28">
        <v>0</v>
      </c>
      <c r="AK30" s="4"/>
      <c r="AL30" s="11" t="s">
        <v>24</v>
      </c>
      <c r="AM30" s="1">
        <f>(AC26*AF30)+(AC27*AG30)+(AC28*AH30)+(AI30*AC30)+(AC31*AJ30)</f>
        <v>0.33333333333333331</v>
      </c>
      <c r="AN30" s="176"/>
      <c r="AO30" s="16" t="s">
        <v>60</v>
      </c>
      <c r="AP30" s="16" t="s">
        <v>44</v>
      </c>
      <c r="AQ30" s="16">
        <v>1</v>
      </c>
      <c r="AR30" s="16">
        <f>AQ30*AQ28</f>
        <v>0.25</v>
      </c>
      <c r="AS30" s="4"/>
      <c r="AT30" s="11" t="s">
        <v>24</v>
      </c>
      <c r="AU30" s="1">
        <f>AR33</f>
        <v>0.33333333333333331</v>
      </c>
      <c r="AV30" s="36"/>
      <c r="AW30" s="42" t="s">
        <v>20</v>
      </c>
      <c r="AX30" s="42">
        <f>X27+AM27+AU27</f>
        <v>0.85</v>
      </c>
      <c r="AY30" s="50"/>
    </row>
    <row r="31" spans="1:51">
      <c r="A31" s="258"/>
      <c r="B31" s="183" t="s">
        <v>14</v>
      </c>
      <c r="C31" s="183"/>
      <c r="D31" s="4"/>
      <c r="E31" s="35" t="s">
        <v>38</v>
      </c>
      <c r="F31" s="35" t="s">
        <v>39</v>
      </c>
      <c r="G31" s="35" t="s">
        <v>40</v>
      </c>
      <c r="H31" s="10" t="s">
        <v>41</v>
      </c>
      <c r="I31" s="10" t="s">
        <v>42</v>
      </c>
      <c r="J31" s="4"/>
      <c r="M31" s="4"/>
      <c r="N31" s="94"/>
      <c r="O31" s="156" t="s">
        <v>112</v>
      </c>
      <c r="P31" s="157"/>
      <c r="Q31" s="4"/>
      <c r="R31" s="33"/>
      <c r="S31" s="25"/>
      <c r="T31" s="25"/>
      <c r="U31" s="25"/>
      <c r="V31" s="30"/>
      <c r="W31" s="29"/>
      <c r="X31" s="29"/>
      <c r="Y31" s="176"/>
      <c r="Z31" s="16" t="s">
        <v>98</v>
      </c>
      <c r="AA31" s="16" t="s">
        <v>44</v>
      </c>
      <c r="AB31" s="16">
        <v>1</v>
      </c>
      <c r="AC31" s="16">
        <f>AB31*AB29</f>
        <v>0.33333333333333331</v>
      </c>
      <c r="AD31" s="4"/>
      <c r="AE31" s="29"/>
      <c r="AF31" s="25"/>
      <c r="AG31" s="25"/>
      <c r="AH31" s="25"/>
      <c r="AI31" s="25"/>
      <c r="AJ31" s="25"/>
      <c r="AK31" s="4"/>
      <c r="AL31" s="29"/>
      <c r="AM31" s="29"/>
      <c r="AN31" s="176"/>
      <c r="AO31" s="15" t="s">
        <v>31</v>
      </c>
      <c r="AP31" s="15">
        <v>2</v>
      </c>
      <c r="AQ31" s="15">
        <f>1/(1+AP31)</f>
        <v>0.33333333333333331</v>
      </c>
      <c r="AR31" s="15"/>
      <c r="AS31" s="4"/>
      <c r="AT31" s="29"/>
      <c r="AU31" s="29"/>
      <c r="AV31" s="46"/>
      <c r="AW31" s="42" t="s">
        <v>21</v>
      </c>
      <c r="AX31" s="42">
        <f>X28+AM28+AU28</f>
        <v>-0.35</v>
      </c>
      <c r="AY31" s="50"/>
    </row>
    <row r="32" spans="1:51" ht="30">
      <c r="A32" s="258"/>
      <c r="B32" s="108" t="s">
        <v>7</v>
      </c>
      <c r="C32" s="76">
        <f>SUM(L24*C27,L25*D27,L26*E27)</f>
        <v>3</v>
      </c>
      <c r="D32" s="4"/>
      <c r="E32" s="35">
        <v>1</v>
      </c>
      <c r="F32" s="35">
        <v>3</v>
      </c>
      <c r="G32" s="35">
        <v>5</v>
      </c>
      <c r="H32" s="35">
        <v>7</v>
      </c>
      <c r="I32" s="35">
        <v>9</v>
      </c>
      <c r="J32" s="4"/>
      <c r="M32" s="4"/>
      <c r="N32" s="94"/>
      <c r="O32" s="57" t="s">
        <v>99</v>
      </c>
      <c r="P32" s="56" t="s">
        <v>102</v>
      </c>
      <c r="Q32" s="4"/>
      <c r="R32" s="33"/>
      <c r="S32" s="25"/>
      <c r="T32" s="25"/>
      <c r="U32" s="25"/>
      <c r="V32" s="30"/>
      <c r="W32" s="29"/>
      <c r="X32" s="29"/>
      <c r="Y32" s="176"/>
      <c r="Z32" s="30"/>
      <c r="AA32" s="30"/>
      <c r="AB32" s="30"/>
      <c r="AC32" s="30"/>
      <c r="AD32" s="4"/>
      <c r="AE32" s="29"/>
      <c r="AF32" s="25"/>
      <c r="AG32" s="25"/>
      <c r="AH32" s="25"/>
      <c r="AI32" s="25"/>
      <c r="AJ32" s="25"/>
      <c r="AK32" s="4"/>
      <c r="AL32" s="156" t="s">
        <v>115</v>
      </c>
      <c r="AM32" s="157"/>
      <c r="AN32" s="176"/>
      <c r="AO32" s="16" t="s">
        <v>61</v>
      </c>
      <c r="AP32" s="16" t="s">
        <v>44</v>
      </c>
      <c r="AQ32" s="16">
        <v>1</v>
      </c>
      <c r="AR32" s="16">
        <f>AQ32*AQ31</f>
        <v>0.33333333333333331</v>
      </c>
      <c r="AS32" s="4"/>
      <c r="AT32" s="29"/>
      <c r="AU32" s="29"/>
      <c r="AV32" s="46"/>
      <c r="AW32" s="41" t="s">
        <v>22</v>
      </c>
      <c r="AX32" s="41">
        <v>0</v>
      </c>
      <c r="AY32" s="50"/>
    </row>
    <row r="33" spans="1:51" ht="30">
      <c r="A33" s="258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26"/>
      <c r="N33" s="94"/>
      <c r="O33" s="57" t="s">
        <v>100</v>
      </c>
      <c r="P33" s="56" t="s">
        <v>103</v>
      </c>
      <c r="Q33" s="4"/>
      <c r="R33" s="4"/>
      <c r="S33" s="18"/>
      <c r="T33" s="18"/>
      <c r="U33" s="18"/>
      <c r="V33" s="19"/>
      <c r="W33" s="4"/>
      <c r="X33" s="4"/>
      <c r="Y33" s="176"/>
      <c r="Z33" s="30"/>
      <c r="AA33" s="30"/>
      <c r="AB33" s="30"/>
      <c r="AC33" s="30"/>
      <c r="AD33" s="4"/>
      <c r="AE33" s="29"/>
      <c r="AF33" s="25"/>
      <c r="AG33" s="25"/>
      <c r="AH33" s="25"/>
      <c r="AI33" s="25"/>
      <c r="AJ33" s="25"/>
      <c r="AK33" s="4"/>
      <c r="AL33" s="58" t="s">
        <v>34</v>
      </c>
      <c r="AM33" s="56" t="s">
        <v>87</v>
      </c>
      <c r="AN33" s="176"/>
      <c r="AO33" s="16" t="s">
        <v>62</v>
      </c>
      <c r="AP33" s="16" t="s">
        <v>44</v>
      </c>
      <c r="AQ33" s="16">
        <v>1</v>
      </c>
      <c r="AR33" s="16">
        <f>AQ33*AQ31</f>
        <v>0.33333333333333331</v>
      </c>
      <c r="AS33" s="4"/>
      <c r="AT33" s="29"/>
      <c r="AU33" s="29"/>
      <c r="AV33" s="46"/>
      <c r="AW33" s="42" t="s">
        <v>23</v>
      </c>
      <c r="AX33" s="42">
        <f>X29+AM29+AU29</f>
        <v>0.50000000000000011</v>
      </c>
      <c r="AY33" s="50"/>
    </row>
    <row r="34" spans="1:51" ht="30">
      <c r="A34" s="258"/>
      <c r="B34" s="185" t="s">
        <v>11</v>
      </c>
      <c r="C34" s="186"/>
      <c r="D34" s="6" t="s">
        <v>12</v>
      </c>
      <c r="E34" s="6">
        <v>1</v>
      </c>
      <c r="F34" s="6">
        <v>2</v>
      </c>
      <c r="G34" s="6">
        <v>3</v>
      </c>
      <c r="H34" s="6">
        <v>4</v>
      </c>
      <c r="I34" s="6">
        <v>5</v>
      </c>
      <c r="J34" s="6">
        <v>6</v>
      </c>
      <c r="K34" s="6">
        <v>7</v>
      </c>
      <c r="L34" s="6">
        <v>9</v>
      </c>
      <c r="M34" s="6">
        <v>10</v>
      </c>
      <c r="N34" s="94"/>
      <c r="O34" s="57" t="s">
        <v>101</v>
      </c>
      <c r="P34" s="56" t="s">
        <v>104</v>
      </c>
      <c r="Q34" s="4"/>
      <c r="R34" s="4"/>
      <c r="S34" s="18"/>
      <c r="T34" s="18"/>
      <c r="U34" s="18"/>
      <c r="V34" s="4"/>
      <c r="W34" s="4"/>
      <c r="X34" s="4"/>
      <c r="Y34" s="176"/>
      <c r="AB34" s="30"/>
      <c r="AC34" s="30"/>
      <c r="AD34" s="4"/>
      <c r="AE34" s="29"/>
      <c r="AF34" s="25"/>
      <c r="AG34" s="25"/>
      <c r="AH34" s="25"/>
      <c r="AI34" s="25"/>
      <c r="AJ34" s="25"/>
      <c r="AK34" s="4"/>
      <c r="AL34" s="109" t="s">
        <v>35</v>
      </c>
      <c r="AM34" s="84" t="s">
        <v>88</v>
      </c>
      <c r="AN34" s="176"/>
      <c r="AO34" s="19"/>
      <c r="AP34" s="19"/>
      <c r="AQ34" s="19"/>
      <c r="AR34" s="19"/>
      <c r="AS34" s="4"/>
      <c r="AT34" s="29"/>
      <c r="AU34" s="29"/>
      <c r="AV34" s="46"/>
      <c r="AW34" s="42" t="s">
        <v>24</v>
      </c>
      <c r="AX34" s="42">
        <f>X30+AM30+AU30</f>
        <v>0.56666666666666665</v>
      </c>
      <c r="AY34" s="50"/>
    </row>
    <row r="35" spans="1:51">
      <c r="A35" s="258"/>
      <c r="B35" s="187"/>
      <c r="C35" s="188"/>
      <c r="D35" s="6" t="s">
        <v>13</v>
      </c>
      <c r="E35" s="35">
        <v>0</v>
      </c>
      <c r="F35" s="35">
        <v>0</v>
      </c>
      <c r="G35" s="35">
        <v>0.57999999999999996</v>
      </c>
      <c r="H35" s="35">
        <v>0.9</v>
      </c>
      <c r="I35" s="35">
        <v>1.1200000000000001</v>
      </c>
      <c r="J35" s="35">
        <v>1.24</v>
      </c>
      <c r="K35" s="35">
        <v>1.32</v>
      </c>
      <c r="L35" s="35">
        <v>1.46</v>
      </c>
      <c r="M35" s="35">
        <v>1.49</v>
      </c>
      <c r="N35" s="94"/>
      <c r="Q35" s="4"/>
      <c r="R35" s="4"/>
      <c r="S35" s="18"/>
      <c r="T35" s="18"/>
      <c r="U35" s="18"/>
      <c r="V35" s="4"/>
      <c r="W35" s="4"/>
      <c r="X35" s="4"/>
      <c r="Y35" s="176"/>
      <c r="AB35" s="30"/>
      <c r="AC35" s="30"/>
      <c r="AD35" s="4"/>
      <c r="AE35" s="29"/>
      <c r="AF35" s="25"/>
      <c r="AG35" s="25"/>
      <c r="AH35" s="25"/>
      <c r="AI35" s="25"/>
      <c r="AJ35" s="25"/>
      <c r="AK35" s="4"/>
      <c r="AL35" s="109" t="s">
        <v>36</v>
      </c>
      <c r="AM35" s="84" t="s">
        <v>89</v>
      </c>
      <c r="AN35" s="176"/>
      <c r="AO35" s="30"/>
      <c r="AP35" s="30"/>
      <c r="AQ35" s="30"/>
      <c r="AR35" s="30"/>
      <c r="AS35" s="4"/>
      <c r="AT35" s="29"/>
      <c r="AU35" s="29"/>
      <c r="AV35" s="46"/>
      <c r="AW35" s="41" t="s">
        <v>25</v>
      </c>
      <c r="AX35" s="41">
        <v>0</v>
      </c>
      <c r="AY35" s="50"/>
    </row>
    <row r="36" spans="1:51">
      <c r="A36" s="258"/>
      <c r="B36" s="189" t="s">
        <v>9</v>
      </c>
      <c r="C36" s="190"/>
      <c r="D36" s="7">
        <v>0.57999999999999996</v>
      </c>
      <c r="E36" s="191"/>
      <c r="F36" s="192"/>
      <c r="G36" s="192"/>
      <c r="H36" s="192"/>
      <c r="I36" s="192"/>
      <c r="J36" s="192"/>
      <c r="K36" s="48"/>
      <c r="L36" s="48"/>
      <c r="M36" s="48"/>
      <c r="N36" s="94"/>
      <c r="Q36" s="4"/>
      <c r="R36" s="4"/>
      <c r="S36" s="18"/>
      <c r="T36" s="18"/>
      <c r="U36" s="18"/>
      <c r="V36" s="4"/>
      <c r="W36" s="4"/>
      <c r="X36" s="4"/>
      <c r="Y36" s="176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109" t="s">
        <v>37</v>
      </c>
      <c r="AM36" s="84" t="s">
        <v>90</v>
      </c>
      <c r="AN36" s="176"/>
      <c r="AO36" s="156" t="s">
        <v>113</v>
      </c>
      <c r="AP36" s="157"/>
      <c r="AQ36" s="4"/>
      <c r="AR36" s="4"/>
      <c r="AS36" s="4"/>
      <c r="AT36" s="4"/>
      <c r="AU36" s="4"/>
      <c r="AV36" s="46"/>
      <c r="AW36" s="4"/>
      <c r="AX36" s="4"/>
      <c r="AY36" s="50"/>
    </row>
    <row r="37" spans="1:51" ht="30">
      <c r="A37" s="258"/>
      <c r="B37" s="52"/>
      <c r="C37" s="52"/>
      <c r="D37" s="52"/>
      <c r="E37" s="52"/>
      <c r="H37" s="52"/>
      <c r="I37" s="52"/>
      <c r="J37" s="52"/>
      <c r="K37" s="52"/>
      <c r="L37" s="52"/>
      <c r="M37" s="47"/>
      <c r="N37" s="94"/>
      <c r="Q37" s="4"/>
      <c r="R37" s="4"/>
      <c r="S37" s="18"/>
      <c r="T37" s="18"/>
      <c r="U37" s="18"/>
      <c r="V37" s="4"/>
      <c r="W37" s="4"/>
      <c r="X37" s="4"/>
      <c r="Y37" s="176"/>
      <c r="Z37" s="4"/>
      <c r="AC37" s="4"/>
      <c r="AD37" s="4"/>
      <c r="AE37" s="4"/>
      <c r="AF37" s="4"/>
      <c r="AG37" s="4"/>
      <c r="AH37" s="4"/>
      <c r="AI37" s="4"/>
      <c r="AJ37" s="4"/>
      <c r="AK37" s="4"/>
      <c r="AL37" s="58" t="s">
        <v>96</v>
      </c>
      <c r="AM37" s="56" t="s">
        <v>91</v>
      </c>
      <c r="AN37" s="176"/>
      <c r="AO37" s="44" t="s">
        <v>29</v>
      </c>
      <c r="AP37" s="44" t="s">
        <v>76</v>
      </c>
      <c r="AQ37" s="4"/>
      <c r="AR37" s="4"/>
      <c r="AS37" s="4"/>
      <c r="AT37" s="4"/>
      <c r="AU37" s="4"/>
      <c r="AV37" s="46"/>
      <c r="AW37" s="4"/>
      <c r="AX37" s="4"/>
      <c r="AY37" s="50"/>
    </row>
    <row r="38" spans="1:51" ht="30">
      <c r="A38" s="258"/>
      <c r="B38" s="161" t="s">
        <v>15</v>
      </c>
      <c r="C38" s="161"/>
      <c r="D38" s="161"/>
      <c r="E38" s="4"/>
      <c r="H38" s="4"/>
      <c r="I38" s="4"/>
      <c r="J38" s="4"/>
      <c r="K38" s="4"/>
      <c r="L38" s="4"/>
      <c r="M38" s="4"/>
      <c r="N38" s="94"/>
      <c r="Q38" s="4"/>
      <c r="R38" s="4"/>
      <c r="S38" s="18"/>
      <c r="T38" s="18"/>
      <c r="U38" s="18"/>
      <c r="V38" s="4"/>
      <c r="W38" s="4"/>
      <c r="X38" s="4"/>
      <c r="Y38" s="176"/>
      <c r="Z38" s="227" t="s">
        <v>182</v>
      </c>
      <c r="AA38" s="228"/>
      <c r="AC38" s="4"/>
      <c r="AD38" s="4"/>
      <c r="AE38" s="4"/>
      <c r="AF38" s="4"/>
      <c r="AG38" s="4"/>
      <c r="AH38" s="4"/>
      <c r="AI38" s="4"/>
      <c r="AJ38" s="4"/>
      <c r="AK38" s="4"/>
      <c r="AL38" s="109" t="s">
        <v>97</v>
      </c>
      <c r="AM38" s="84" t="s">
        <v>92</v>
      </c>
      <c r="AN38" s="176"/>
      <c r="AO38" s="44" t="s">
        <v>30</v>
      </c>
      <c r="AP38" s="44" t="s">
        <v>79</v>
      </c>
      <c r="AQ38" s="4"/>
      <c r="AR38" s="4"/>
      <c r="AS38" s="4"/>
      <c r="AT38" s="4"/>
      <c r="AU38" s="4"/>
      <c r="AV38" s="46"/>
      <c r="AW38" s="4"/>
      <c r="AX38" s="4"/>
      <c r="AY38" s="50"/>
    </row>
    <row r="39" spans="1:51" ht="30">
      <c r="A39" s="258"/>
      <c r="B39" s="5" t="s">
        <v>10</v>
      </c>
      <c r="C39" s="8">
        <f>(C32-3)/3</f>
        <v>0</v>
      </c>
      <c r="D39" s="77">
        <f>C39*100</f>
        <v>0</v>
      </c>
      <c r="E39" s="4"/>
      <c r="H39" s="4"/>
      <c r="I39" s="4"/>
      <c r="J39" s="4"/>
      <c r="K39" s="4"/>
      <c r="L39" s="4"/>
      <c r="M39" s="4"/>
      <c r="N39" s="94"/>
      <c r="Q39" s="4"/>
      <c r="R39" s="4"/>
      <c r="S39" s="18"/>
      <c r="T39" s="18"/>
      <c r="U39" s="18"/>
      <c r="V39" s="4"/>
      <c r="W39" s="4"/>
      <c r="X39" s="4"/>
      <c r="Y39" s="176"/>
      <c r="Z39" s="225" t="s">
        <v>224</v>
      </c>
      <c r="AA39" s="226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109" t="s">
        <v>98</v>
      </c>
      <c r="AM39" s="84" t="s">
        <v>93</v>
      </c>
      <c r="AN39" s="176"/>
      <c r="AO39" s="44" t="s">
        <v>31</v>
      </c>
      <c r="AP39" s="44" t="s">
        <v>82</v>
      </c>
      <c r="AQ39" s="4"/>
      <c r="AR39" s="4"/>
      <c r="AS39" s="4"/>
      <c r="AT39" s="4"/>
      <c r="AU39" s="4"/>
      <c r="AV39" s="46"/>
      <c r="AW39" s="4"/>
      <c r="AX39" s="4"/>
      <c r="AY39" s="50"/>
    </row>
    <row r="40" spans="1:51">
      <c r="A40" s="259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06"/>
      <c r="N40" s="49"/>
      <c r="O40" s="106"/>
      <c r="P40" s="106"/>
      <c r="Q40" s="106"/>
      <c r="R40" s="106"/>
      <c r="S40" s="79"/>
      <c r="T40" s="79"/>
      <c r="U40" s="79"/>
      <c r="V40" s="106"/>
      <c r="W40" s="106"/>
      <c r="X40" s="106"/>
      <c r="Y40" s="177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51"/>
    </row>
    <row r="42" spans="1:51" ht="20">
      <c r="A42" s="257"/>
      <c r="B42" s="168" t="s">
        <v>160</v>
      </c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9"/>
    </row>
    <row r="43" spans="1:51" ht="20">
      <c r="A43" s="258"/>
      <c r="B43" s="35" t="s">
        <v>0</v>
      </c>
      <c r="C43" s="35" t="s">
        <v>1</v>
      </c>
      <c r="D43" s="35" t="s">
        <v>2</v>
      </c>
      <c r="E43" s="35" t="s">
        <v>3</v>
      </c>
      <c r="F43" s="170" t="s">
        <v>8</v>
      </c>
      <c r="G43" s="35" t="s">
        <v>0</v>
      </c>
      <c r="H43" s="35" t="s">
        <v>1</v>
      </c>
      <c r="I43" s="35" t="s">
        <v>2</v>
      </c>
      <c r="J43" s="35" t="s">
        <v>3</v>
      </c>
      <c r="K43" s="35" t="s">
        <v>4</v>
      </c>
      <c r="L43" s="10" t="s">
        <v>5</v>
      </c>
      <c r="M43" s="23"/>
      <c r="N43" s="94"/>
      <c r="O43" s="156" t="s">
        <v>114</v>
      </c>
      <c r="P43" s="157"/>
      <c r="Q43" s="3"/>
      <c r="R43" s="171" t="s">
        <v>46</v>
      </c>
      <c r="S43" s="172"/>
      <c r="T43" s="172"/>
      <c r="U43" s="173"/>
      <c r="V43" s="3"/>
      <c r="W43" s="174" t="s">
        <v>52</v>
      </c>
      <c r="X43" s="175"/>
      <c r="Y43" s="176"/>
      <c r="Z43" s="178" t="s">
        <v>48</v>
      </c>
      <c r="AA43" s="179"/>
      <c r="AB43" s="179"/>
      <c r="AC43" s="180"/>
      <c r="AD43" s="3"/>
      <c r="AE43" s="178" t="s">
        <v>54</v>
      </c>
      <c r="AF43" s="179"/>
      <c r="AG43" s="179"/>
      <c r="AH43" s="179"/>
      <c r="AI43" s="179"/>
      <c r="AJ43" s="180"/>
      <c r="AK43" s="3"/>
      <c r="AL43" s="174" t="s">
        <v>55</v>
      </c>
      <c r="AM43" s="175"/>
      <c r="AN43" s="176"/>
      <c r="AO43" s="178" t="s">
        <v>49</v>
      </c>
      <c r="AP43" s="179"/>
      <c r="AQ43" s="179"/>
      <c r="AR43" s="180"/>
      <c r="AS43" s="4"/>
      <c r="AT43" s="174" t="s">
        <v>51</v>
      </c>
      <c r="AU43" s="175"/>
      <c r="AV43" s="36"/>
      <c r="AW43" s="174" t="s">
        <v>27</v>
      </c>
      <c r="AX43" s="175"/>
      <c r="AY43" s="50"/>
    </row>
    <row r="44" spans="1:51" ht="30">
      <c r="A44" s="258"/>
      <c r="B44" s="35" t="s">
        <v>1</v>
      </c>
      <c r="C44" s="2">
        <v>1</v>
      </c>
      <c r="D44" s="37">
        <v>3</v>
      </c>
      <c r="E44" s="37">
        <v>3</v>
      </c>
      <c r="F44" s="170"/>
      <c r="G44" s="35" t="s">
        <v>1</v>
      </c>
      <c r="H44" s="38">
        <f>C44/C47</f>
        <v>0.60000000000000009</v>
      </c>
      <c r="I44" s="37">
        <f>D44/D47</f>
        <v>0.6</v>
      </c>
      <c r="J44" s="37">
        <f>E44/E47</f>
        <v>0.6</v>
      </c>
      <c r="K44" s="37">
        <f>SUM(H44:J44)</f>
        <v>1.8000000000000003</v>
      </c>
      <c r="L44" s="2">
        <f>K44/C49</f>
        <v>0.60000000000000009</v>
      </c>
      <c r="M44" s="24"/>
      <c r="N44" s="94"/>
      <c r="O44" s="58" t="s">
        <v>17</v>
      </c>
      <c r="P44" s="56" t="s">
        <v>78</v>
      </c>
      <c r="Q44" s="18"/>
      <c r="R44" s="17" t="s">
        <v>26</v>
      </c>
      <c r="S44" s="35" t="s">
        <v>1</v>
      </c>
      <c r="T44" s="35" t="s">
        <v>2</v>
      </c>
      <c r="U44" s="35" t="s">
        <v>3</v>
      </c>
      <c r="V44" s="13"/>
      <c r="W44" s="32" t="s">
        <v>26</v>
      </c>
      <c r="X44" s="107" t="s">
        <v>53</v>
      </c>
      <c r="Y44" s="176"/>
      <c r="Z44" s="35" t="s">
        <v>32</v>
      </c>
      <c r="AA44" s="108" t="s">
        <v>47</v>
      </c>
      <c r="AB44" s="178" t="s">
        <v>43</v>
      </c>
      <c r="AC44" s="180"/>
      <c r="AD44" s="4"/>
      <c r="AE44" s="10" t="s">
        <v>26</v>
      </c>
      <c r="AF44" s="35" t="s">
        <v>35</v>
      </c>
      <c r="AG44" s="35" t="s">
        <v>36</v>
      </c>
      <c r="AH44" s="35" t="s">
        <v>37</v>
      </c>
      <c r="AI44" s="35" t="s">
        <v>97</v>
      </c>
      <c r="AJ44" s="35" t="s">
        <v>98</v>
      </c>
      <c r="AK44" s="4"/>
      <c r="AL44" s="10" t="s">
        <v>26</v>
      </c>
      <c r="AM44" s="107" t="s">
        <v>53</v>
      </c>
      <c r="AN44" s="176"/>
      <c r="AO44" s="10" t="s">
        <v>28</v>
      </c>
      <c r="AP44" s="10" t="s">
        <v>47</v>
      </c>
      <c r="AQ44" s="181" t="s">
        <v>43</v>
      </c>
      <c r="AR44" s="182"/>
      <c r="AS44" s="4"/>
      <c r="AT44" s="35" t="s">
        <v>26</v>
      </c>
      <c r="AU44" s="107" t="s">
        <v>53</v>
      </c>
      <c r="AV44" s="36"/>
      <c r="AW44" s="108" t="s">
        <v>26</v>
      </c>
      <c r="AX44" s="108" t="s">
        <v>50</v>
      </c>
      <c r="AY44" s="50"/>
    </row>
    <row r="45" spans="1:51">
      <c r="A45" s="258"/>
      <c r="B45" s="35" t="s">
        <v>2</v>
      </c>
      <c r="C45" s="37">
        <f>1/D44</f>
        <v>0.33333333333333331</v>
      </c>
      <c r="D45" s="2">
        <v>1</v>
      </c>
      <c r="E45" s="37">
        <v>1</v>
      </c>
      <c r="F45" s="170"/>
      <c r="G45" s="35" t="s">
        <v>2</v>
      </c>
      <c r="H45" s="37">
        <f>C45/C47</f>
        <v>0.2</v>
      </c>
      <c r="I45" s="38">
        <f>D45/D47</f>
        <v>0.2</v>
      </c>
      <c r="J45" s="37">
        <f>E45/E47</f>
        <v>0.2</v>
      </c>
      <c r="K45" s="37">
        <f>SUM(H45:J45)</f>
        <v>0.60000000000000009</v>
      </c>
      <c r="L45" s="2">
        <f>K45/C49</f>
        <v>0.20000000000000004</v>
      </c>
      <c r="M45" s="24"/>
      <c r="N45" s="94"/>
      <c r="O45" s="58" t="s">
        <v>18</v>
      </c>
      <c r="P45" s="56" t="s">
        <v>77</v>
      </c>
      <c r="Q45" s="18"/>
      <c r="R45" s="11" t="s">
        <v>17</v>
      </c>
      <c r="S45" s="9">
        <v>1</v>
      </c>
      <c r="T45" s="9">
        <v>-0.5</v>
      </c>
      <c r="U45" s="9">
        <v>0</v>
      </c>
      <c r="V45" s="3"/>
      <c r="W45" s="11" t="s">
        <v>17</v>
      </c>
      <c r="X45" s="1">
        <f>(S45*L44)+(T45*L45)+(U45*L46)</f>
        <v>0.50000000000000011</v>
      </c>
      <c r="Y45" s="176"/>
      <c r="Z45" s="15" t="s">
        <v>34</v>
      </c>
      <c r="AA45" s="15">
        <v>1</v>
      </c>
      <c r="AB45" s="15">
        <f>1/(1+AA45)</f>
        <v>0.5</v>
      </c>
      <c r="AC45" s="15"/>
      <c r="AD45" s="4"/>
      <c r="AE45" s="11" t="s">
        <v>17</v>
      </c>
      <c r="AF45" s="28">
        <v>0</v>
      </c>
      <c r="AG45" s="28">
        <v>0</v>
      </c>
      <c r="AH45" s="28">
        <v>-1</v>
      </c>
      <c r="AI45" s="28">
        <v>-1</v>
      </c>
      <c r="AJ45" s="28">
        <v>0</v>
      </c>
      <c r="AK45" s="4"/>
      <c r="AL45" s="11" t="s">
        <v>17</v>
      </c>
      <c r="AM45" s="1">
        <f>(AF45*AC46)+(AG45*AC47)+(AC48*AH45)+(AI45*AC50)+(AC51*AJ45)</f>
        <v>-0.83333333333333326</v>
      </c>
      <c r="AN45" s="176"/>
      <c r="AO45" s="15" t="s">
        <v>29</v>
      </c>
      <c r="AP45" s="15">
        <v>2</v>
      </c>
      <c r="AQ45" s="15">
        <f>1/(1+AP45)</f>
        <v>0.33333333333333331</v>
      </c>
      <c r="AR45" s="15"/>
      <c r="AS45" s="4"/>
      <c r="AT45" s="11" t="s">
        <v>17</v>
      </c>
      <c r="AU45" s="1">
        <f>AR46</f>
        <v>0.33333333333333331</v>
      </c>
      <c r="AV45" s="36"/>
      <c r="AW45" s="40" t="s">
        <v>63</v>
      </c>
      <c r="AX45" s="40">
        <v>0</v>
      </c>
      <c r="AY45" s="50"/>
    </row>
    <row r="46" spans="1:51" ht="30">
      <c r="A46" s="258"/>
      <c r="B46" s="35" t="s">
        <v>3</v>
      </c>
      <c r="C46" s="37">
        <f>1/E44</f>
        <v>0.33333333333333331</v>
      </c>
      <c r="D46" s="37">
        <f>1/E45</f>
        <v>1</v>
      </c>
      <c r="E46" s="2">
        <v>1</v>
      </c>
      <c r="F46" s="170"/>
      <c r="G46" s="35" t="s">
        <v>3</v>
      </c>
      <c r="H46" s="37">
        <f>C46/C47</f>
        <v>0.2</v>
      </c>
      <c r="I46" s="37">
        <f>D46/D47</f>
        <v>0.2</v>
      </c>
      <c r="J46" s="38">
        <f>E46/E47</f>
        <v>0.2</v>
      </c>
      <c r="K46" s="37">
        <f>SUM(H46:J46)</f>
        <v>0.60000000000000009</v>
      </c>
      <c r="L46" s="2">
        <f>K46/C49</f>
        <v>0.20000000000000004</v>
      </c>
      <c r="M46" s="24"/>
      <c r="N46" s="94"/>
      <c r="O46" s="58" t="s">
        <v>20</v>
      </c>
      <c r="P46" s="56" t="s">
        <v>80</v>
      </c>
      <c r="Q46" s="18"/>
      <c r="R46" s="11" t="s">
        <v>18</v>
      </c>
      <c r="S46" s="9">
        <v>-0.5</v>
      </c>
      <c r="T46" s="9">
        <v>1</v>
      </c>
      <c r="U46" s="9">
        <v>0</v>
      </c>
      <c r="V46" s="19"/>
      <c r="W46" s="11" t="s">
        <v>18</v>
      </c>
      <c r="X46" s="1">
        <f>(S46*L44)+(T46*L45)+(U46*L46)</f>
        <v>-0.1</v>
      </c>
      <c r="Y46" s="176"/>
      <c r="Z46" s="16" t="s">
        <v>35</v>
      </c>
      <c r="AA46" s="16" t="s">
        <v>44</v>
      </c>
      <c r="AB46" s="16">
        <v>1</v>
      </c>
      <c r="AC46" s="16">
        <f>AB46*AB45</f>
        <v>0.5</v>
      </c>
      <c r="AD46" s="4"/>
      <c r="AE46" s="11" t="s">
        <v>18</v>
      </c>
      <c r="AF46" s="28">
        <v>0</v>
      </c>
      <c r="AG46" s="28">
        <v>0</v>
      </c>
      <c r="AH46" s="28">
        <v>1</v>
      </c>
      <c r="AI46" s="28">
        <v>1</v>
      </c>
      <c r="AJ46" s="28">
        <v>0</v>
      </c>
      <c r="AK46" s="4"/>
      <c r="AL46" s="11" t="s">
        <v>18</v>
      </c>
      <c r="AM46" s="1">
        <f>(AF46*AC46)+(AG46*AC47)+(AC48*AH46)+(AI46*AC50)+(AC51*AJ46)</f>
        <v>0.83333333333333326</v>
      </c>
      <c r="AN46" s="176"/>
      <c r="AO46" s="16" t="s">
        <v>45</v>
      </c>
      <c r="AP46" s="16" t="s">
        <v>44</v>
      </c>
      <c r="AQ46" s="16">
        <v>1</v>
      </c>
      <c r="AR46" s="16">
        <f>AQ46*AQ45</f>
        <v>0.33333333333333331</v>
      </c>
      <c r="AS46" s="4"/>
      <c r="AT46" s="11" t="s">
        <v>18</v>
      </c>
      <c r="AU46" s="1">
        <f>AR47</f>
        <v>0.33333333333333331</v>
      </c>
      <c r="AV46" s="36"/>
      <c r="AW46" s="40" t="s">
        <v>16</v>
      </c>
      <c r="AX46" s="41">
        <v>0</v>
      </c>
      <c r="AY46" s="50"/>
    </row>
    <row r="47" spans="1:51">
      <c r="A47" s="258"/>
      <c r="B47" s="107" t="s">
        <v>4</v>
      </c>
      <c r="C47" s="39">
        <f>SUM(C44:C46)</f>
        <v>1.6666666666666665</v>
      </c>
      <c r="D47" s="39">
        <f>SUM(D44:D46)</f>
        <v>5</v>
      </c>
      <c r="E47" s="39">
        <f>SUM(E44:E46)</f>
        <v>5</v>
      </c>
      <c r="F47" s="170"/>
      <c r="G47" s="107" t="s">
        <v>4</v>
      </c>
      <c r="H47" s="39">
        <f>SUM(H44:H46)</f>
        <v>1</v>
      </c>
      <c r="I47" s="39">
        <f>SUM(I44:I46)</f>
        <v>1</v>
      </c>
      <c r="J47" s="39">
        <f>SUM(J44:J46)</f>
        <v>1</v>
      </c>
      <c r="K47" s="39">
        <f>SUM(K44:K46)</f>
        <v>3.0000000000000004</v>
      </c>
      <c r="L47" s="39">
        <f>SUM(L44:L46)</f>
        <v>1.0000000000000002</v>
      </c>
      <c r="M47" s="25"/>
      <c r="N47" s="94"/>
      <c r="O47" s="58" t="s">
        <v>21</v>
      </c>
      <c r="P47" s="56" t="s">
        <v>81</v>
      </c>
      <c r="Q47" s="18"/>
      <c r="R47" s="11" t="s">
        <v>20</v>
      </c>
      <c r="S47" s="9">
        <v>0</v>
      </c>
      <c r="T47" s="9">
        <v>0.5</v>
      </c>
      <c r="U47" s="9">
        <v>0</v>
      </c>
      <c r="V47" s="19"/>
      <c r="W47" s="11" t="s">
        <v>20</v>
      </c>
      <c r="X47" s="1">
        <f>(S47*L44)+(T47*L45)+(U47*L46)</f>
        <v>0.10000000000000002</v>
      </c>
      <c r="Y47" s="176"/>
      <c r="Z47" s="16" t="s">
        <v>36</v>
      </c>
      <c r="AA47" s="16" t="s">
        <v>44</v>
      </c>
      <c r="AB47" s="16">
        <v>1</v>
      </c>
      <c r="AC47" s="16">
        <f>AB47*AB45</f>
        <v>0.5</v>
      </c>
      <c r="AD47" s="4"/>
      <c r="AE47" s="11" t="s">
        <v>20</v>
      </c>
      <c r="AF47" s="28">
        <v>0</v>
      </c>
      <c r="AG47" s="28">
        <v>0</v>
      </c>
      <c r="AH47" s="28">
        <v>1</v>
      </c>
      <c r="AI47" s="28">
        <v>0</v>
      </c>
      <c r="AJ47" s="28">
        <v>0</v>
      </c>
      <c r="AK47" s="4"/>
      <c r="AL47" s="11" t="s">
        <v>20</v>
      </c>
      <c r="AM47" s="1">
        <f>(AF47*AC46)+(AG47*AC47)+(AH47*AC48)+(AI47*AC50)+(AJ47*AC51)</f>
        <v>0.5</v>
      </c>
      <c r="AN47" s="176"/>
      <c r="AO47" s="16" t="s">
        <v>58</v>
      </c>
      <c r="AP47" s="16" t="s">
        <v>44</v>
      </c>
      <c r="AQ47" s="16">
        <v>1</v>
      </c>
      <c r="AR47" s="16">
        <f>AQ47*AQ45</f>
        <v>0.33333333333333331</v>
      </c>
      <c r="AS47" s="4"/>
      <c r="AT47" s="11" t="s">
        <v>20</v>
      </c>
      <c r="AU47" s="1">
        <f>AR49</f>
        <v>0.25</v>
      </c>
      <c r="AV47" s="36"/>
      <c r="AW47" s="42" t="s">
        <v>17</v>
      </c>
      <c r="AX47" s="42">
        <f>X45+AM45+AU45</f>
        <v>0</v>
      </c>
      <c r="AY47" s="50"/>
    </row>
    <row r="48" spans="1:51" ht="45">
      <c r="A48" s="258"/>
      <c r="B48" s="54"/>
      <c r="C48" s="54"/>
      <c r="D48" s="54"/>
      <c r="E48" s="54"/>
      <c r="F48" s="54"/>
      <c r="G48" s="54"/>
      <c r="H48" s="54"/>
      <c r="I48" s="54"/>
      <c r="J48" s="54"/>
      <c r="M48" s="47"/>
      <c r="N48" s="94"/>
      <c r="O48" s="58" t="s">
        <v>23</v>
      </c>
      <c r="P48" s="56" t="s">
        <v>83</v>
      </c>
      <c r="Q48" s="4"/>
      <c r="R48" s="11" t="s">
        <v>21</v>
      </c>
      <c r="S48" s="9">
        <v>0</v>
      </c>
      <c r="T48" s="9">
        <v>-0.5</v>
      </c>
      <c r="U48" s="9">
        <v>0</v>
      </c>
      <c r="V48" s="19"/>
      <c r="W48" s="11" t="s">
        <v>21</v>
      </c>
      <c r="X48" s="1">
        <f>(S48*L44)+(T48*L45)+(U48*L46)</f>
        <v>-0.10000000000000002</v>
      </c>
      <c r="Y48" s="176"/>
      <c r="Z48" s="16" t="s">
        <v>37</v>
      </c>
      <c r="AA48" s="16" t="s">
        <v>44</v>
      </c>
      <c r="AB48" s="16">
        <v>1</v>
      </c>
      <c r="AC48" s="16">
        <f>AB48*AB45</f>
        <v>0.5</v>
      </c>
      <c r="AD48" s="4"/>
      <c r="AE48" s="11" t="s">
        <v>21</v>
      </c>
      <c r="AF48" s="28">
        <v>0</v>
      </c>
      <c r="AG48" s="28">
        <v>0</v>
      </c>
      <c r="AH48" s="28">
        <v>-1</v>
      </c>
      <c r="AI48" s="28">
        <v>0</v>
      </c>
      <c r="AJ48" s="28">
        <v>0</v>
      </c>
      <c r="AK48" s="4"/>
      <c r="AL48" s="11" t="s">
        <v>21</v>
      </c>
      <c r="AM48" s="1">
        <f>(AF48*AC46)+(AG48*AC47)+(AH48*AC48)+(AI48*AC50)+(AJ48*AC51)</f>
        <v>-0.5</v>
      </c>
      <c r="AN48" s="176"/>
      <c r="AO48" s="15" t="s">
        <v>30</v>
      </c>
      <c r="AP48" s="15">
        <v>3</v>
      </c>
      <c r="AQ48" s="15">
        <f>1/(1+AP48)</f>
        <v>0.25</v>
      </c>
      <c r="AR48" s="15"/>
      <c r="AS48" s="4"/>
      <c r="AT48" s="11" t="s">
        <v>21</v>
      </c>
      <c r="AU48" s="1">
        <f>AR50</f>
        <v>0.25</v>
      </c>
      <c r="AV48" s="36"/>
      <c r="AW48" s="42" t="s">
        <v>18</v>
      </c>
      <c r="AX48" s="42">
        <f>X46+AM46++AU46</f>
        <v>1.0666666666666667</v>
      </c>
      <c r="AY48" s="50"/>
    </row>
    <row r="49" spans="1:51" ht="30">
      <c r="A49" s="258"/>
      <c r="B49" s="108" t="s">
        <v>6</v>
      </c>
      <c r="C49" s="35">
        <v>3</v>
      </c>
      <c r="D49" s="4"/>
      <c r="E49" s="4"/>
      <c r="F49" s="4"/>
      <c r="G49" s="4"/>
      <c r="H49" s="4"/>
      <c r="I49" s="4"/>
      <c r="J49" s="4"/>
      <c r="M49" s="4"/>
      <c r="N49" s="94"/>
      <c r="O49" s="58" t="s">
        <v>24</v>
      </c>
      <c r="P49" s="56" t="s">
        <v>84</v>
      </c>
      <c r="Q49" s="4"/>
      <c r="R49" s="11" t="s">
        <v>23</v>
      </c>
      <c r="S49" s="9">
        <v>1</v>
      </c>
      <c r="T49" s="9">
        <v>0</v>
      </c>
      <c r="U49" s="9">
        <v>-0.5</v>
      </c>
      <c r="V49" s="19"/>
      <c r="W49" s="11" t="s">
        <v>23</v>
      </c>
      <c r="X49" s="1">
        <f>(S49*L44)+(T49*L45)+(U49*L46)</f>
        <v>0.50000000000000011</v>
      </c>
      <c r="Y49" s="176"/>
      <c r="Z49" s="31" t="s">
        <v>96</v>
      </c>
      <c r="AA49" s="31">
        <v>2</v>
      </c>
      <c r="AB49" s="31">
        <f>1/(1+AA49)</f>
        <v>0.33333333333333331</v>
      </c>
      <c r="AC49" s="31"/>
      <c r="AD49" s="4"/>
      <c r="AE49" s="11" t="s">
        <v>23</v>
      </c>
      <c r="AF49" s="28">
        <v>0</v>
      </c>
      <c r="AG49" s="28">
        <v>0</v>
      </c>
      <c r="AH49" s="28">
        <v>0</v>
      </c>
      <c r="AI49" s="28">
        <v>-1</v>
      </c>
      <c r="AJ49" s="28">
        <v>0</v>
      </c>
      <c r="AK49" s="4"/>
      <c r="AL49" s="11" t="s">
        <v>23</v>
      </c>
      <c r="AM49" s="1">
        <f>(AC46*AF49)+(AG49*AC47)+(AC48*AH49)+(AI49*AC50)+(AC51*AJ49)</f>
        <v>-0.33333333333333331</v>
      </c>
      <c r="AN49" s="176"/>
      <c r="AO49" s="16" t="s">
        <v>59</v>
      </c>
      <c r="AP49" s="16" t="s">
        <v>44</v>
      </c>
      <c r="AQ49" s="16">
        <v>1</v>
      </c>
      <c r="AR49" s="16">
        <f>AQ49*AQ48</f>
        <v>0.25</v>
      </c>
      <c r="AS49" s="4"/>
      <c r="AT49" s="11" t="s">
        <v>23</v>
      </c>
      <c r="AU49" s="1">
        <f>AR52</f>
        <v>0.5</v>
      </c>
      <c r="AV49" s="36"/>
      <c r="AW49" s="41" t="s">
        <v>19</v>
      </c>
      <c r="AX49" s="41">
        <v>0</v>
      </c>
      <c r="AY49" s="50"/>
    </row>
    <row r="50" spans="1:51">
      <c r="A50" s="258"/>
      <c r="B50" s="53"/>
      <c r="C50" s="53"/>
      <c r="D50" s="53"/>
      <c r="E50" s="53"/>
      <c r="F50" s="53"/>
      <c r="G50" s="53"/>
      <c r="H50" s="53"/>
      <c r="I50" s="53"/>
      <c r="J50" s="53"/>
      <c r="M50" s="26"/>
      <c r="N50" s="94"/>
      <c r="O50" s="4"/>
      <c r="P50" s="4"/>
      <c r="Q50" s="4"/>
      <c r="R50" s="11" t="s">
        <v>24</v>
      </c>
      <c r="S50" s="9">
        <v>-0.5</v>
      </c>
      <c r="T50" s="9">
        <v>0</v>
      </c>
      <c r="U50" s="9">
        <v>1</v>
      </c>
      <c r="V50" s="19"/>
      <c r="W50" s="11" t="s">
        <v>24</v>
      </c>
      <c r="X50" s="1">
        <f>(S50*L44)+(T50*67)+(U50*L46)</f>
        <v>-0.1</v>
      </c>
      <c r="Y50" s="176"/>
      <c r="Z50" s="16" t="s">
        <v>97</v>
      </c>
      <c r="AA50" s="16" t="s">
        <v>44</v>
      </c>
      <c r="AB50" s="16">
        <v>1</v>
      </c>
      <c r="AC50" s="16">
        <f>AB50*AB49</f>
        <v>0.33333333333333331</v>
      </c>
      <c r="AD50" s="4"/>
      <c r="AE50" s="11" t="s">
        <v>24</v>
      </c>
      <c r="AF50" s="28">
        <v>0</v>
      </c>
      <c r="AG50" s="28">
        <v>0</v>
      </c>
      <c r="AH50" s="28">
        <v>0</v>
      </c>
      <c r="AI50" s="28">
        <v>1</v>
      </c>
      <c r="AJ50" s="28">
        <v>0</v>
      </c>
      <c r="AK50" s="4"/>
      <c r="AL50" s="11" t="s">
        <v>24</v>
      </c>
      <c r="AM50" s="1">
        <f>(AC46*AF50)+(AC47*AG50)+(AC48*AH50)+(AI50*AC50)+(AC51*AJ50)</f>
        <v>0.33333333333333331</v>
      </c>
      <c r="AN50" s="176"/>
      <c r="AO50" s="16" t="s">
        <v>60</v>
      </c>
      <c r="AP50" s="16" t="s">
        <v>44</v>
      </c>
      <c r="AQ50" s="16">
        <v>1</v>
      </c>
      <c r="AR50" s="16">
        <f>AQ50*AQ48</f>
        <v>0.25</v>
      </c>
      <c r="AS50" s="4"/>
      <c r="AT50" s="11" t="s">
        <v>24</v>
      </c>
      <c r="AU50" s="1">
        <f>AR53</f>
        <v>0.5</v>
      </c>
      <c r="AV50" s="36"/>
      <c r="AW50" s="42" t="s">
        <v>20</v>
      </c>
      <c r="AX50" s="42">
        <f>X47+AM47+AU47</f>
        <v>0.85</v>
      </c>
      <c r="AY50" s="50"/>
    </row>
    <row r="51" spans="1:51">
      <c r="A51" s="258"/>
      <c r="B51" s="183" t="s">
        <v>14</v>
      </c>
      <c r="C51" s="183"/>
      <c r="D51" s="4"/>
      <c r="E51" s="35" t="s">
        <v>38</v>
      </c>
      <c r="F51" s="35" t="s">
        <v>39</v>
      </c>
      <c r="G51" s="35" t="s">
        <v>40</v>
      </c>
      <c r="H51" s="10" t="s">
        <v>41</v>
      </c>
      <c r="I51" s="10" t="s">
        <v>42</v>
      </c>
      <c r="J51" s="4"/>
      <c r="M51" s="4"/>
      <c r="N51" s="94"/>
      <c r="O51" s="156" t="s">
        <v>112</v>
      </c>
      <c r="P51" s="157"/>
      <c r="Q51" s="4"/>
      <c r="R51" s="33"/>
      <c r="S51" s="25"/>
      <c r="T51" s="25"/>
      <c r="U51" s="25"/>
      <c r="V51" s="30"/>
      <c r="W51" s="29"/>
      <c r="X51" s="29"/>
      <c r="Y51" s="176"/>
      <c r="Z51" s="16" t="s">
        <v>98</v>
      </c>
      <c r="AA51" s="16" t="s">
        <v>44</v>
      </c>
      <c r="AB51" s="16">
        <v>1</v>
      </c>
      <c r="AC51" s="16">
        <f>AB51*AB49</f>
        <v>0.33333333333333331</v>
      </c>
      <c r="AD51" s="4"/>
      <c r="AE51" s="29"/>
      <c r="AF51" s="25"/>
      <c r="AG51" s="25"/>
      <c r="AH51" s="25"/>
      <c r="AI51" s="25"/>
      <c r="AJ51" s="25"/>
      <c r="AK51" s="4"/>
      <c r="AL51" s="29"/>
      <c r="AM51" s="29"/>
      <c r="AN51" s="176"/>
      <c r="AO51" s="15" t="s">
        <v>31</v>
      </c>
      <c r="AP51" s="15">
        <v>1</v>
      </c>
      <c r="AQ51" s="15">
        <f>1/(1+AP51)</f>
        <v>0.5</v>
      </c>
      <c r="AR51" s="15"/>
      <c r="AS51" s="4"/>
      <c r="AT51" s="29"/>
      <c r="AU51" s="29"/>
      <c r="AV51" s="46"/>
      <c r="AW51" s="42" t="s">
        <v>21</v>
      </c>
      <c r="AX51" s="42">
        <f>X48+AM48+AU48</f>
        <v>-0.35</v>
      </c>
      <c r="AY51" s="50"/>
    </row>
    <row r="52" spans="1:51" ht="30">
      <c r="A52" s="258"/>
      <c r="B52" s="108" t="s">
        <v>7</v>
      </c>
      <c r="C52" s="76">
        <f>SUM(L44*C47,L45*D47,L46*E47)</f>
        <v>3</v>
      </c>
      <c r="D52" s="4"/>
      <c r="E52" s="35">
        <v>1</v>
      </c>
      <c r="F52" s="35">
        <v>3</v>
      </c>
      <c r="G52" s="35">
        <v>5</v>
      </c>
      <c r="H52" s="35">
        <v>7</v>
      </c>
      <c r="I52" s="35">
        <v>9</v>
      </c>
      <c r="J52" s="4"/>
      <c r="M52" s="4"/>
      <c r="N52" s="94"/>
      <c r="O52" s="57" t="s">
        <v>99</v>
      </c>
      <c r="P52" s="56" t="s">
        <v>102</v>
      </c>
      <c r="Q52" s="4"/>
      <c r="R52" s="33"/>
      <c r="S52" s="25"/>
      <c r="T52" s="25"/>
      <c r="U52" s="25"/>
      <c r="V52" s="30"/>
      <c r="W52" s="29"/>
      <c r="X52" s="29"/>
      <c r="Y52" s="176"/>
      <c r="Z52" s="30"/>
      <c r="AA52" s="30"/>
      <c r="AB52" s="30"/>
      <c r="AC52" s="30"/>
      <c r="AD52" s="4"/>
      <c r="AE52" s="29"/>
      <c r="AF52" s="25"/>
      <c r="AG52" s="25"/>
      <c r="AH52" s="25"/>
      <c r="AI52" s="25"/>
      <c r="AJ52" s="25"/>
      <c r="AK52" s="4"/>
      <c r="AL52" s="156" t="s">
        <v>115</v>
      </c>
      <c r="AM52" s="157"/>
      <c r="AN52" s="176"/>
      <c r="AO52" s="16" t="s">
        <v>61</v>
      </c>
      <c r="AP52" s="16" t="s">
        <v>44</v>
      </c>
      <c r="AQ52" s="16">
        <v>1</v>
      </c>
      <c r="AR52" s="16">
        <f>AQ52*AQ51</f>
        <v>0.5</v>
      </c>
      <c r="AS52" s="4"/>
      <c r="AT52" s="29"/>
      <c r="AU52" s="29"/>
      <c r="AV52" s="46"/>
      <c r="AW52" s="41" t="s">
        <v>22</v>
      </c>
      <c r="AX52" s="41">
        <v>0</v>
      </c>
      <c r="AY52" s="50"/>
    </row>
    <row r="53" spans="1:51" ht="30">
      <c r="A53" s="258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26"/>
      <c r="N53" s="94"/>
      <c r="O53" s="57" t="s">
        <v>100</v>
      </c>
      <c r="P53" s="56" t="s">
        <v>103</v>
      </c>
      <c r="Q53" s="4"/>
      <c r="R53" s="4"/>
      <c r="S53" s="18"/>
      <c r="T53" s="18"/>
      <c r="U53" s="18"/>
      <c r="V53" s="19"/>
      <c r="W53" s="4"/>
      <c r="X53" s="4"/>
      <c r="Y53" s="176"/>
      <c r="Z53" s="30"/>
      <c r="AA53" s="30"/>
      <c r="AB53" s="30"/>
      <c r="AC53" s="30"/>
      <c r="AD53" s="4"/>
      <c r="AE53" s="29"/>
      <c r="AF53" s="25"/>
      <c r="AG53" s="25"/>
      <c r="AH53" s="25"/>
      <c r="AI53" s="25"/>
      <c r="AJ53" s="25"/>
      <c r="AK53" s="4"/>
      <c r="AL53" s="58" t="s">
        <v>34</v>
      </c>
      <c r="AM53" s="56" t="s">
        <v>87</v>
      </c>
      <c r="AN53" s="176"/>
      <c r="AO53" s="16" t="s">
        <v>62</v>
      </c>
      <c r="AP53" s="16" t="s">
        <v>44</v>
      </c>
      <c r="AQ53" s="16">
        <v>1</v>
      </c>
      <c r="AR53" s="16">
        <f>AQ53*AQ51</f>
        <v>0.5</v>
      </c>
      <c r="AS53" s="4"/>
      <c r="AT53" s="29"/>
      <c r="AU53" s="29"/>
      <c r="AV53" s="46"/>
      <c r="AW53" s="42" t="s">
        <v>23</v>
      </c>
      <c r="AX53" s="42">
        <f>X49+AM49+AU49</f>
        <v>0.66666666666666674</v>
      </c>
      <c r="AY53" s="50"/>
    </row>
    <row r="54" spans="1:51" ht="30">
      <c r="A54" s="258"/>
      <c r="B54" s="185" t="s">
        <v>11</v>
      </c>
      <c r="C54" s="186"/>
      <c r="D54" s="6" t="s">
        <v>12</v>
      </c>
      <c r="E54" s="6">
        <v>1</v>
      </c>
      <c r="F54" s="6">
        <v>2</v>
      </c>
      <c r="G54" s="6">
        <v>3</v>
      </c>
      <c r="H54" s="6">
        <v>4</v>
      </c>
      <c r="I54" s="6">
        <v>5</v>
      </c>
      <c r="J54" s="6">
        <v>6</v>
      </c>
      <c r="K54" s="6">
        <v>7</v>
      </c>
      <c r="L54" s="6">
        <v>9</v>
      </c>
      <c r="M54" s="6">
        <v>10</v>
      </c>
      <c r="N54" s="94"/>
      <c r="O54" s="57" t="s">
        <v>101</v>
      </c>
      <c r="P54" s="56" t="s">
        <v>104</v>
      </c>
      <c r="Q54" s="4"/>
      <c r="R54" s="4"/>
      <c r="S54" s="18"/>
      <c r="T54" s="18"/>
      <c r="U54" s="18"/>
      <c r="V54" s="4"/>
      <c r="W54" s="4"/>
      <c r="X54" s="4"/>
      <c r="Y54" s="176"/>
      <c r="AB54" s="30"/>
      <c r="AC54" s="30"/>
      <c r="AD54" s="4"/>
      <c r="AE54" s="29"/>
      <c r="AF54" s="25"/>
      <c r="AG54" s="25"/>
      <c r="AH54" s="25"/>
      <c r="AI54" s="25"/>
      <c r="AJ54" s="25"/>
      <c r="AK54" s="4"/>
      <c r="AL54" s="109" t="s">
        <v>35</v>
      </c>
      <c r="AM54" s="84" t="s">
        <v>88</v>
      </c>
      <c r="AN54" s="176"/>
      <c r="AO54" s="19"/>
      <c r="AP54" s="19"/>
      <c r="AQ54" s="19"/>
      <c r="AR54" s="19"/>
      <c r="AS54" s="4"/>
      <c r="AT54" s="29"/>
      <c r="AU54" s="29"/>
      <c r="AV54" s="46"/>
      <c r="AW54" s="42" t="s">
        <v>24</v>
      </c>
      <c r="AX54" s="42">
        <f>X50+AM50+AU50</f>
        <v>0.73333333333333328</v>
      </c>
      <c r="AY54" s="50"/>
    </row>
    <row r="55" spans="1:51">
      <c r="A55" s="258"/>
      <c r="B55" s="187"/>
      <c r="C55" s="188"/>
      <c r="D55" s="6" t="s">
        <v>13</v>
      </c>
      <c r="E55" s="35">
        <v>0</v>
      </c>
      <c r="F55" s="35">
        <v>0</v>
      </c>
      <c r="G55" s="35">
        <v>0.57999999999999996</v>
      </c>
      <c r="H55" s="35">
        <v>0.9</v>
      </c>
      <c r="I55" s="35">
        <v>1.1200000000000001</v>
      </c>
      <c r="J55" s="35">
        <v>1.24</v>
      </c>
      <c r="K55" s="35">
        <v>1.32</v>
      </c>
      <c r="L55" s="35">
        <v>1.46</v>
      </c>
      <c r="M55" s="35">
        <v>1.49</v>
      </c>
      <c r="N55" s="94"/>
      <c r="Q55" s="4"/>
      <c r="R55" s="4"/>
      <c r="S55" s="18"/>
      <c r="T55" s="18"/>
      <c r="U55" s="18"/>
      <c r="V55" s="4"/>
      <c r="W55" s="4"/>
      <c r="X55" s="4"/>
      <c r="Y55" s="176"/>
      <c r="AB55" s="30"/>
      <c r="AC55" s="30"/>
      <c r="AD55" s="4"/>
      <c r="AE55" s="29"/>
      <c r="AF55" s="25"/>
      <c r="AG55" s="25"/>
      <c r="AH55" s="25"/>
      <c r="AI55" s="25"/>
      <c r="AJ55" s="25"/>
      <c r="AK55" s="4"/>
      <c r="AL55" s="109" t="s">
        <v>36</v>
      </c>
      <c r="AM55" s="84" t="s">
        <v>89</v>
      </c>
      <c r="AN55" s="176"/>
      <c r="AO55" s="30"/>
      <c r="AP55" s="30"/>
      <c r="AQ55" s="30"/>
      <c r="AR55" s="30"/>
      <c r="AS55" s="4"/>
      <c r="AT55" s="29"/>
      <c r="AU55" s="29"/>
      <c r="AV55" s="46"/>
      <c r="AW55" s="41" t="s">
        <v>25</v>
      </c>
      <c r="AX55" s="41">
        <v>0</v>
      </c>
      <c r="AY55" s="50"/>
    </row>
    <row r="56" spans="1:51">
      <c r="A56" s="258"/>
      <c r="B56" s="189" t="s">
        <v>9</v>
      </c>
      <c r="C56" s="190"/>
      <c r="D56" s="7">
        <v>0.57999999999999996</v>
      </c>
      <c r="E56" s="191"/>
      <c r="F56" s="192"/>
      <c r="G56" s="192"/>
      <c r="H56" s="192"/>
      <c r="I56" s="192"/>
      <c r="J56" s="192"/>
      <c r="K56" s="48"/>
      <c r="L56" s="48"/>
      <c r="M56" s="48"/>
      <c r="N56" s="94"/>
      <c r="Q56" s="4"/>
      <c r="R56" s="4"/>
      <c r="S56" s="18"/>
      <c r="T56" s="18"/>
      <c r="U56" s="18"/>
      <c r="V56" s="4"/>
      <c r="W56" s="4"/>
      <c r="X56" s="4"/>
      <c r="Y56" s="176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109" t="s">
        <v>37</v>
      </c>
      <c r="AM56" s="84" t="s">
        <v>90</v>
      </c>
      <c r="AN56" s="176"/>
      <c r="AO56" s="156" t="s">
        <v>113</v>
      </c>
      <c r="AP56" s="157"/>
      <c r="AQ56" s="4"/>
      <c r="AR56" s="4"/>
      <c r="AS56" s="4"/>
      <c r="AT56" s="4"/>
      <c r="AU56" s="4"/>
      <c r="AV56" s="46"/>
      <c r="AW56" s="4"/>
      <c r="AX56" s="4"/>
      <c r="AY56" s="50"/>
    </row>
    <row r="57" spans="1:51" ht="30">
      <c r="A57" s="258"/>
      <c r="B57" s="52"/>
      <c r="C57" s="52"/>
      <c r="D57" s="52"/>
      <c r="E57" s="52"/>
      <c r="H57" s="52"/>
      <c r="I57" s="52"/>
      <c r="J57" s="52"/>
      <c r="K57" s="52"/>
      <c r="L57" s="52"/>
      <c r="M57" s="47"/>
      <c r="N57" s="94"/>
      <c r="Q57" s="4"/>
      <c r="R57" s="4"/>
      <c r="S57" s="18"/>
      <c r="T57" s="18"/>
      <c r="U57" s="18"/>
      <c r="V57" s="4"/>
      <c r="W57" s="4"/>
      <c r="X57" s="4"/>
      <c r="Y57" s="176"/>
      <c r="Z57" s="4"/>
      <c r="AC57" s="4"/>
      <c r="AD57" s="4"/>
      <c r="AE57" s="4"/>
      <c r="AF57" s="4"/>
      <c r="AG57" s="4"/>
      <c r="AH57" s="4"/>
      <c r="AI57" s="4"/>
      <c r="AJ57" s="4"/>
      <c r="AK57" s="4"/>
      <c r="AL57" s="58" t="s">
        <v>96</v>
      </c>
      <c r="AM57" s="56" t="s">
        <v>91</v>
      </c>
      <c r="AN57" s="176"/>
      <c r="AO57" s="44" t="s">
        <v>29</v>
      </c>
      <c r="AP57" s="44" t="s">
        <v>76</v>
      </c>
      <c r="AQ57" s="4"/>
      <c r="AR57" s="4"/>
      <c r="AS57" s="4"/>
      <c r="AT57" s="4"/>
      <c r="AU57" s="4"/>
      <c r="AV57" s="46"/>
      <c r="AW57" s="4"/>
      <c r="AX57" s="4"/>
      <c r="AY57" s="50"/>
    </row>
    <row r="58" spans="1:51" ht="30">
      <c r="A58" s="258"/>
      <c r="B58" s="161" t="s">
        <v>15</v>
      </c>
      <c r="C58" s="161"/>
      <c r="D58" s="161"/>
      <c r="E58" s="4"/>
      <c r="H58" s="4"/>
      <c r="I58" s="4"/>
      <c r="J58" s="4"/>
      <c r="K58" s="4"/>
      <c r="L58" s="4"/>
      <c r="M58" s="4"/>
      <c r="N58" s="94"/>
      <c r="Q58" s="4"/>
      <c r="R58" s="4"/>
      <c r="S58" s="18"/>
      <c r="T58" s="18"/>
      <c r="U58" s="18"/>
      <c r="V58" s="4"/>
      <c r="W58" s="4"/>
      <c r="X58" s="4"/>
      <c r="Y58" s="176"/>
      <c r="Z58" s="227" t="s">
        <v>182</v>
      </c>
      <c r="AA58" s="228"/>
      <c r="AC58" s="4"/>
      <c r="AD58" s="4"/>
      <c r="AE58" s="4"/>
      <c r="AF58" s="4"/>
      <c r="AG58" s="4"/>
      <c r="AH58" s="4"/>
      <c r="AI58" s="4"/>
      <c r="AJ58" s="4"/>
      <c r="AK58" s="4"/>
      <c r="AL58" s="109" t="s">
        <v>97</v>
      </c>
      <c r="AM58" s="84" t="s">
        <v>92</v>
      </c>
      <c r="AN58" s="176"/>
      <c r="AO58" s="44" t="s">
        <v>30</v>
      </c>
      <c r="AP58" s="44" t="s">
        <v>79</v>
      </c>
      <c r="AQ58" s="4"/>
      <c r="AR58" s="4"/>
      <c r="AS58" s="4"/>
      <c r="AT58" s="4"/>
      <c r="AU58" s="4"/>
      <c r="AV58" s="46"/>
      <c r="AW58" s="4"/>
      <c r="AX58" s="4"/>
      <c r="AY58" s="50"/>
    </row>
    <row r="59" spans="1:51" ht="30">
      <c r="A59" s="258"/>
      <c r="B59" s="5" t="s">
        <v>10</v>
      </c>
      <c r="C59" s="8">
        <f>(C52-3)/3</f>
        <v>0</v>
      </c>
      <c r="D59" s="77">
        <f>C59*100</f>
        <v>0</v>
      </c>
      <c r="E59" s="4"/>
      <c r="H59" s="4"/>
      <c r="I59" s="4"/>
      <c r="J59" s="4"/>
      <c r="K59" s="4"/>
      <c r="L59" s="4"/>
      <c r="M59" s="4"/>
      <c r="N59" s="94"/>
      <c r="Q59" s="4"/>
      <c r="R59" s="4"/>
      <c r="S59" s="18"/>
      <c r="T59" s="18"/>
      <c r="U59" s="18"/>
      <c r="V59" s="4"/>
      <c r="W59" s="4"/>
      <c r="X59" s="4"/>
      <c r="Y59" s="176"/>
      <c r="Z59" s="225" t="s">
        <v>224</v>
      </c>
      <c r="AA59" s="226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109" t="s">
        <v>98</v>
      </c>
      <c r="AM59" s="84" t="s">
        <v>93</v>
      </c>
      <c r="AN59" s="176"/>
      <c r="AO59" s="44" t="s">
        <v>31</v>
      </c>
      <c r="AP59" s="44" t="s">
        <v>82</v>
      </c>
      <c r="AQ59" s="4"/>
      <c r="AR59" s="4"/>
      <c r="AS59" s="4"/>
      <c r="AT59" s="4"/>
      <c r="AU59" s="4"/>
      <c r="AV59" s="46"/>
      <c r="AW59" s="4"/>
      <c r="AX59" s="4"/>
      <c r="AY59" s="50"/>
    </row>
    <row r="60" spans="1:51">
      <c r="A60" s="259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06"/>
      <c r="N60" s="49"/>
      <c r="O60" s="106"/>
      <c r="P60" s="106"/>
      <c r="Q60" s="106"/>
      <c r="R60" s="106"/>
      <c r="S60" s="79"/>
      <c r="T60" s="79"/>
      <c r="U60" s="79"/>
      <c r="V60" s="106"/>
      <c r="W60" s="106"/>
      <c r="X60" s="106"/>
      <c r="Y60" s="177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51"/>
    </row>
    <row r="62" spans="1:51" ht="20">
      <c r="A62" s="257"/>
      <c r="B62" s="168" t="s">
        <v>162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9"/>
    </row>
    <row r="63" spans="1:51" ht="20">
      <c r="A63" s="258"/>
      <c r="B63" s="35" t="s">
        <v>0</v>
      </c>
      <c r="C63" s="35" t="s">
        <v>1</v>
      </c>
      <c r="D63" s="35" t="s">
        <v>2</v>
      </c>
      <c r="E63" s="35" t="s">
        <v>3</v>
      </c>
      <c r="F63" s="170" t="s">
        <v>8</v>
      </c>
      <c r="G63" s="35" t="s">
        <v>0</v>
      </c>
      <c r="H63" s="35" t="s">
        <v>1</v>
      </c>
      <c r="I63" s="35" t="s">
        <v>2</v>
      </c>
      <c r="J63" s="35" t="s">
        <v>3</v>
      </c>
      <c r="K63" s="35" t="s">
        <v>4</v>
      </c>
      <c r="L63" s="10" t="s">
        <v>5</v>
      </c>
      <c r="M63" s="23"/>
      <c r="N63" s="94"/>
      <c r="O63" s="156" t="s">
        <v>114</v>
      </c>
      <c r="P63" s="157"/>
      <c r="Q63" s="3"/>
      <c r="R63" s="171" t="s">
        <v>46</v>
      </c>
      <c r="S63" s="172"/>
      <c r="T63" s="172"/>
      <c r="U63" s="173"/>
      <c r="V63" s="3"/>
      <c r="W63" s="174" t="s">
        <v>52</v>
      </c>
      <c r="X63" s="175"/>
      <c r="Y63" s="176"/>
      <c r="Z63" s="178" t="s">
        <v>48</v>
      </c>
      <c r="AA63" s="179"/>
      <c r="AB63" s="179"/>
      <c r="AC63" s="180"/>
      <c r="AD63" s="3"/>
      <c r="AE63" s="178" t="s">
        <v>54</v>
      </c>
      <c r="AF63" s="179"/>
      <c r="AG63" s="179"/>
      <c r="AH63" s="179"/>
      <c r="AI63" s="179"/>
      <c r="AJ63" s="180"/>
      <c r="AK63" s="3"/>
      <c r="AL63" s="174" t="s">
        <v>55</v>
      </c>
      <c r="AM63" s="175"/>
      <c r="AN63" s="176"/>
      <c r="AO63" s="178" t="s">
        <v>49</v>
      </c>
      <c r="AP63" s="179"/>
      <c r="AQ63" s="179"/>
      <c r="AR63" s="180"/>
      <c r="AS63" s="4"/>
      <c r="AT63" s="174" t="s">
        <v>51</v>
      </c>
      <c r="AU63" s="175"/>
      <c r="AV63" s="36"/>
      <c r="AW63" s="174" t="s">
        <v>27</v>
      </c>
      <c r="AX63" s="175"/>
      <c r="AY63" s="50"/>
    </row>
    <row r="64" spans="1:51" ht="30">
      <c r="A64" s="258"/>
      <c r="B64" s="35" t="s">
        <v>1</v>
      </c>
      <c r="C64" s="2">
        <v>1</v>
      </c>
      <c r="D64" s="37">
        <v>3</v>
      </c>
      <c r="E64" s="37">
        <v>3</v>
      </c>
      <c r="F64" s="170"/>
      <c r="G64" s="35" t="s">
        <v>1</v>
      </c>
      <c r="H64" s="38">
        <f>C64/C67</f>
        <v>0.60000000000000009</v>
      </c>
      <c r="I64" s="37">
        <f>D64/D67</f>
        <v>0.6</v>
      </c>
      <c r="J64" s="37">
        <f>E64/E67</f>
        <v>0.6</v>
      </c>
      <c r="K64" s="37">
        <f>SUM(H64:J64)</f>
        <v>1.8000000000000003</v>
      </c>
      <c r="L64" s="2">
        <f>K64/C69</f>
        <v>0.60000000000000009</v>
      </c>
      <c r="M64" s="24"/>
      <c r="N64" s="94"/>
      <c r="O64" s="58" t="s">
        <v>17</v>
      </c>
      <c r="P64" s="56" t="s">
        <v>78</v>
      </c>
      <c r="Q64" s="18"/>
      <c r="R64" s="17" t="s">
        <v>26</v>
      </c>
      <c r="S64" s="35" t="s">
        <v>1</v>
      </c>
      <c r="T64" s="35" t="s">
        <v>2</v>
      </c>
      <c r="U64" s="35" t="s">
        <v>3</v>
      </c>
      <c r="V64" s="13"/>
      <c r="W64" s="32" t="s">
        <v>26</v>
      </c>
      <c r="X64" s="107" t="s">
        <v>53</v>
      </c>
      <c r="Y64" s="176"/>
      <c r="Z64" s="35" t="s">
        <v>32</v>
      </c>
      <c r="AA64" s="108" t="s">
        <v>47</v>
      </c>
      <c r="AB64" s="178" t="s">
        <v>43</v>
      </c>
      <c r="AC64" s="180"/>
      <c r="AD64" s="4"/>
      <c r="AE64" s="10" t="s">
        <v>26</v>
      </c>
      <c r="AF64" s="35" t="s">
        <v>35</v>
      </c>
      <c r="AG64" s="35" t="s">
        <v>36</v>
      </c>
      <c r="AH64" s="35" t="s">
        <v>37</v>
      </c>
      <c r="AI64" s="35" t="s">
        <v>97</v>
      </c>
      <c r="AJ64" s="35" t="s">
        <v>98</v>
      </c>
      <c r="AK64" s="4"/>
      <c r="AL64" s="10" t="s">
        <v>26</v>
      </c>
      <c r="AM64" s="107" t="s">
        <v>53</v>
      </c>
      <c r="AN64" s="176"/>
      <c r="AO64" s="10" t="s">
        <v>28</v>
      </c>
      <c r="AP64" s="10" t="s">
        <v>47</v>
      </c>
      <c r="AQ64" s="181" t="s">
        <v>43</v>
      </c>
      <c r="AR64" s="182"/>
      <c r="AS64" s="4"/>
      <c r="AT64" s="35" t="s">
        <v>26</v>
      </c>
      <c r="AU64" s="107" t="s">
        <v>53</v>
      </c>
      <c r="AV64" s="36"/>
      <c r="AW64" s="108" t="s">
        <v>26</v>
      </c>
      <c r="AX64" s="108" t="s">
        <v>50</v>
      </c>
      <c r="AY64" s="50"/>
    </row>
    <row r="65" spans="1:51">
      <c r="A65" s="258"/>
      <c r="B65" s="35" t="s">
        <v>2</v>
      </c>
      <c r="C65" s="37">
        <f>1/D64</f>
        <v>0.33333333333333331</v>
      </c>
      <c r="D65" s="2">
        <v>1</v>
      </c>
      <c r="E65" s="37">
        <v>1</v>
      </c>
      <c r="F65" s="170"/>
      <c r="G65" s="35" t="s">
        <v>2</v>
      </c>
      <c r="H65" s="37">
        <f>C65/C67</f>
        <v>0.2</v>
      </c>
      <c r="I65" s="38">
        <f>D65/D67</f>
        <v>0.2</v>
      </c>
      <c r="J65" s="37">
        <f>E65/E67</f>
        <v>0.2</v>
      </c>
      <c r="K65" s="37">
        <f>SUM(H65:J65)</f>
        <v>0.60000000000000009</v>
      </c>
      <c r="L65" s="2">
        <f>K65/C69</f>
        <v>0.20000000000000004</v>
      </c>
      <c r="M65" s="24"/>
      <c r="N65" s="94"/>
      <c r="O65" s="58" t="s">
        <v>18</v>
      </c>
      <c r="P65" s="56" t="s">
        <v>77</v>
      </c>
      <c r="Q65" s="18"/>
      <c r="R65" s="11" t="s">
        <v>17</v>
      </c>
      <c r="S65" s="9">
        <v>1</v>
      </c>
      <c r="T65" s="9">
        <v>-0.5</v>
      </c>
      <c r="U65" s="9">
        <v>0</v>
      </c>
      <c r="V65" s="3"/>
      <c r="W65" s="11" t="s">
        <v>17</v>
      </c>
      <c r="X65" s="1">
        <f>(S65*L64)+(T65*L65)+(U65*L66)</f>
        <v>0.50000000000000011</v>
      </c>
      <c r="Y65" s="176"/>
      <c r="Z65" s="15" t="s">
        <v>34</v>
      </c>
      <c r="AA65" s="15">
        <v>1</v>
      </c>
      <c r="AB65" s="15">
        <f>1/(1+AA65)</f>
        <v>0.5</v>
      </c>
      <c r="AC65" s="15"/>
      <c r="AD65" s="4"/>
      <c r="AE65" s="11" t="s">
        <v>17</v>
      </c>
      <c r="AF65" s="28">
        <v>0</v>
      </c>
      <c r="AG65" s="28">
        <v>0</v>
      </c>
      <c r="AH65" s="28">
        <v>-1</v>
      </c>
      <c r="AI65" s="28">
        <v>-1</v>
      </c>
      <c r="AJ65" s="28">
        <v>0</v>
      </c>
      <c r="AK65" s="4"/>
      <c r="AL65" s="11" t="s">
        <v>17</v>
      </c>
      <c r="AM65" s="1">
        <f>(AF65*AC66)+(AG65*AC67)+(AC68*AH65)+(AI65*AC70)+(AC71*AJ65)</f>
        <v>-0.83333333333333326</v>
      </c>
      <c r="AN65" s="176"/>
      <c r="AO65" s="15" t="s">
        <v>29</v>
      </c>
      <c r="AP65" s="15">
        <v>2</v>
      </c>
      <c r="AQ65" s="15">
        <f>1/(1+AP65)</f>
        <v>0.33333333333333331</v>
      </c>
      <c r="AR65" s="15"/>
      <c r="AS65" s="4"/>
      <c r="AT65" s="11" t="s">
        <v>17</v>
      </c>
      <c r="AU65" s="1">
        <f>AR66</f>
        <v>0.33333333333333331</v>
      </c>
      <c r="AV65" s="36"/>
      <c r="AW65" s="40" t="s">
        <v>63</v>
      </c>
      <c r="AX65" s="40">
        <v>0</v>
      </c>
      <c r="AY65" s="50"/>
    </row>
    <row r="66" spans="1:51" ht="30">
      <c r="A66" s="258"/>
      <c r="B66" s="35" t="s">
        <v>3</v>
      </c>
      <c r="C66" s="37">
        <f>1/E64</f>
        <v>0.33333333333333331</v>
      </c>
      <c r="D66" s="37">
        <f>1/E65</f>
        <v>1</v>
      </c>
      <c r="E66" s="2">
        <v>1</v>
      </c>
      <c r="F66" s="170"/>
      <c r="G66" s="35" t="s">
        <v>3</v>
      </c>
      <c r="H66" s="37">
        <f>C66/C67</f>
        <v>0.2</v>
      </c>
      <c r="I66" s="37">
        <f>D66/D67</f>
        <v>0.2</v>
      </c>
      <c r="J66" s="38">
        <f>E66/E67</f>
        <v>0.2</v>
      </c>
      <c r="K66" s="37">
        <f>SUM(H66:J66)</f>
        <v>0.60000000000000009</v>
      </c>
      <c r="L66" s="2">
        <f>K66/C69</f>
        <v>0.20000000000000004</v>
      </c>
      <c r="M66" s="24"/>
      <c r="N66" s="94"/>
      <c r="O66" s="58" t="s">
        <v>20</v>
      </c>
      <c r="P66" s="56" t="s">
        <v>80</v>
      </c>
      <c r="Q66" s="18"/>
      <c r="R66" s="11" t="s">
        <v>18</v>
      </c>
      <c r="S66" s="9">
        <v>-0.5</v>
      </c>
      <c r="T66" s="9">
        <v>1</v>
      </c>
      <c r="U66" s="9">
        <v>0</v>
      </c>
      <c r="V66" s="19"/>
      <c r="W66" s="11" t="s">
        <v>18</v>
      </c>
      <c r="X66" s="1">
        <f>(S66*L64)+(T66*L65)+(U66*L66)</f>
        <v>-0.1</v>
      </c>
      <c r="Y66" s="176"/>
      <c r="Z66" s="16" t="s">
        <v>35</v>
      </c>
      <c r="AA66" s="16" t="s">
        <v>44</v>
      </c>
      <c r="AB66" s="16">
        <v>1</v>
      </c>
      <c r="AC66" s="16">
        <f>AB66*AB65</f>
        <v>0.5</v>
      </c>
      <c r="AD66" s="4"/>
      <c r="AE66" s="11" t="s">
        <v>18</v>
      </c>
      <c r="AF66" s="28">
        <v>0</v>
      </c>
      <c r="AG66" s="28">
        <v>0</v>
      </c>
      <c r="AH66" s="28">
        <v>1</v>
      </c>
      <c r="AI66" s="28">
        <v>1</v>
      </c>
      <c r="AJ66" s="28">
        <v>0</v>
      </c>
      <c r="AK66" s="4"/>
      <c r="AL66" s="11" t="s">
        <v>18</v>
      </c>
      <c r="AM66" s="1">
        <f>(AF66*AC66)+(AG66*AC67)+(AC68*AH66)+(AI66*AC70)+(AC71*AJ66)</f>
        <v>0.83333333333333326</v>
      </c>
      <c r="AN66" s="176"/>
      <c r="AO66" s="16" t="s">
        <v>45</v>
      </c>
      <c r="AP66" s="16" t="s">
        <v>44</v>
      </c>
      <c r="AQ66" s="16">
        <v>1</v>
      </c>
      <c r="AR66" s="16">
        <f>AQ66*AQ65</f>
        <v>0.33333333333333331</v>
      </c>
      <c r="AS66" s="4"/>
      <c r="AT66" s="11" t="s">
        <v>18</v>
      </c>
      <c r="AU66" s="1">
        <f>AR67</f>
        <v>0.33333333333333331</v>
      </c>
      <c r="AV66" s="36"/>
      <c r="AW66" s="40" t="s">
        <v>16</v>
      </c>
      <c r="AX66" s="41">
        <v>0</v>
      </c>
      <c r="AY66" s="50"/>
    </row>
    <row r="67" spans="1:51">
      <c r="A67" s="258"/>
      <c r="B67" s="107" t="s">
        <v>4</v>
      </c>
      <c r="C67" s="39">
        <f>SUM(C64:C66)</f>
        <v>1.6666666666666665</v>
      </c>
      <c r="D67" s="39">
        <f>SUM(D64:D66)</f>
        <v>5</v>
      </c>
      <c r="E67" s="39">
        <f>SUM(E64:E66)</f>
        <v>5</v>
      </c>
      <c r="F67" s="170"/>
      <c r="G67" s="107" t="s">
        <v>4</v>
      </c>
      <c r="H67" s="39">
        <f>SUM(H64:H66)</f>
        <v>1</v>
      </c>
      <c r="I67" s="39">
        <f>SUM(I64:I66)</f>
        <v>1</v>
      </c>
      <c r="J67" s="39">
        <f>SUM(J64:J66)</f>
        <v>1</v>
      </c>
      <c r="K67" s="39">
        <f>SUM(K64:K66)</f>
        <v>3.0000000000000004</v>
      </c>
      <c r="L67" s="39">
        <f>SUM(L64:L66)</f>
        <v>1.0000000000000002</v>
      </c>
      <c r="M67" s="25"/>
      <c r="N67" s="94"/>
      <c r="O67" s="58" t="s">
        <v>21</v>
      </c>
      <c r="P67" s="56" t="s">
        <v>81</v>
      </c>
      <c r="Q67" s="18"/>
      <c r="R67" s="11" t="s">
        <v>20</v>
      </c>
      <c r="S67" s="9">
        <v>0</v>
      </c>
      <c r="T67" s="9">
        <v>0.5</v>
      </c>
      <c r="U67" s="9">
        <v>0</v>
      </c>
      <c r="V67" s="19"/>
      <c r="W67" s="11" t="s">
        <v>20</v>
      </c>
      <c r="X67" s="1">
        <f>(S67*L64)+(T67*L65)+(U67*L66)</f>
        <v>0.10000000000000002</v>
      </c>
      <c r="Y67" s="176"/>
      <c r="Z67" s="16" t="s">
        <v>36</v>
      </c>
      <c r="AA67" s="16" t="s">
        <v>44</v>
      </c>
      <c r="AB67" s="16">
        <v>1</v>
      </c>
      <c r="AC67" s="16">
        <f>AB67*AB65</f>
        <v>0.5</v>
      </c>
      <c r="AD67" s="4"/>
      <c r="AE67" s="11" t="s">
        <v>20</v>
      </c>
      <c r="AF67" s="28">
        <v>0</v>
      </c>
      <c r="AG67" s="28">
        <v>0</v>
      </c>
      <c r="AH67" s="28">
        <v>1</v>
      </c>
      <c r="AI67" s="28">
        <v>0</v>
      </c>
      <c r="AJ67" s="28">
        <v>0</v>
      </c>
      <c r="AK67" s="4"/>
      <c r="AL67" s="11" t="s">
        <v>20</v>
      </c>
      <c r="AM67" s="1">
        <f>(AF67*AC66)+(AG67*AC67)+(AH67*AC68)+(AI67*AC70)+(AJ67*AC71)</f>
        <v>0.5</v>
      </c>
      <c r="AN67" s="176"/>
      <c r="AO67" s="16" t="s">
        <v>58</v>
      </c>
      <c r="AP67" s="16" t="s">
        <v>44</v>
      </c>
      <c r="AQ67" s="16">
        <v>1</v>
      </c>
      <c r="AR67" s="16">
        <f>AQ67*AQ65</f>
        <v>0.33333333333333331</v>
      </c>
      <c r="AS67" s="4"/>
      <c r="AT67" s="11" t="s">
        <v>20</v>
      </c>
      <c r="AU67" s="1">
        <f>AR69</f>
        <v>0.5</v>
      </c>
      <c r="AV67" s="36"/>
      <c r="AW67" s="42" t="s">
        <v>17</v>
      </c>
      <c r="AX67" s="42">
        <f>X65+AM65+AU65</f>
        <v>0</v>
      </c>
      <c r="AY67" s="50"/>
    </row>
    <row r="68" spans="1:51" ht="45">
      <c r="A68" s="258"/>
      <c r="B68" s="54"/>
      <c r="C68" s="54"/>
      <c r="D68" s="54"/>
      <c r="E68" s="54"/>
      <c r="F68" s="54"/>
      <c r="G68" s="54"/>
      <c r="H68" s="54"/>
      <c r="I68" s="54"/>
      <c r="J68" s="54"/>
      <c r="M68" s="47"/>
      <c r="N68" s="94"/>
      <c r="O68" s="58" t="s">
        <v>23</v>
      </c>
      <c r="P68" s="56" t="s">
        <v>83</v>
      </c>
      <c r="Q68" s="4"/>
      <c r="R68" s="11" t="s">
        <v>21</v>
      </c>
      <c r="S68" s="9">
        <v>0</v>
      </c>
      <c r="T68" s="9">
        <v>-0.5</v>
      </c>
      <c r="U68" s="9">
        <v>0</v>
      </c>
      <c r="V68" s="19"/>
      <c r="W68" s="11" t="s">
        <v>21</v>
      </c>
      <c r="X68" s="1">
        <f>(S68*L64)+(T68*L65)+(U68*L66)</f>
        <v>-0.10000000000000002</v>
      </c>
      <c r="Y68" s="176"/>
      <c r="Z68" s="16" t="s">
        <v>37</v>
      </c>
      <c r="AA68" s="16" t="s">
        <v>44</v>
      </c>
      <c r="AB68" s="16">
        <v>1</v>
      </c>
      <c r="AC68" s="16">
        <f>AB68*AB65</f>
        <v>0.5</v>
      </c>
      <c r="AD68" s="4"/>
      <c r="AE68" s="11" t="s">
        <v>21</v>
      </c>
      <c r="AF68" s="28">
        <v>0</v>
      </c>
      <c r="AG68" s="28">
        <v>0</v>
      </c>
      <c r="AH68" s="28">
        <v>-1</v>
      </c>
      <c r="AI68" s="28">
        <v>0</v>
      </c>
      <c r="AJ68" s="28">
        <v>0</v>
      </c>
      <c r="AK68" s="4"/>
      <c r="AL68" s="11" t="s">
        <v>21</v>
      </c>
      <c r="AM68" s="1">
        <f>(AF68*AC66)+(AG68*AC67)+(AH68*AC68)+(AI68*AC70)+(AJ68*AC71)</f>
        <v>-0.5</v>
      </c>
      <c r="AN68" s="176"/>
      <c r="AO68" s="15" t="s">
        <v>30</v>
      </c>
      <c r="AP68" s="15">
        <v>1</v>
      </c>
      <c r="AQ68" s="15">
        <f>1/(1+AP68)</f>
        <v>0.5</v>
      </c>
      <c r="AR68" s="15"/>
      <c r="AS68" s="4"/>
      <c r="AT68" s="11" t="s">
        <v>21</v>
      </c>
      <c r="AU68" s="1">
        <f>AR70</f>
        <v>0.5</v>
      </c>
      <c r="AV68" s="36"/>
      <c r="AW68" s="42" t="s">
        <v>18</v>
      </c>
      <c r="AX68" s="42">
        <f>X66+AM66++AU66</f>
        <v>1.0666666666666667</v>
      </c>
      <c r="AY68" s="50"/>
    </row>
    <row r="69" spans="1:51" ht="30">
      <c r="A69" s="258"/>
      <c r="B69" s="108" t="s">
        <v>6</v>
      </c>
      <c r="C69" s="35">
        <v>3</v>
      </c>
      <c r="D69" s="4"/>
      <c r="E69" s="4"/>
      <c r="F69" s="4"/>
      <c r="G69" s="4"/>
      <c r="H69" s="4"/>
      <c r="I69" s="4"/>
      <c r="J69" s="4"/>
      <c r="M69" s="4"/>
      <c r="N69" s="94"/>
      <c r="O69" s="58" t="s">
        <v>24</v>
      </c>
      <c r="P69" s="56" t="s">
        <v>84</v>
      </c>
      <c r="Q69" s="4"/>
      <c r="R69" s="11" t="s">
        <v>23</v>
      </c>
      <c r="S69" s="9">
        <v>1</v>
      </c>
      <c r="T69" s="9">
        <v>0</v>
      </c>
      <c r="U69" s="9">
        <v>-0.5</v>
      </c>
      <c r="V69" s="19"/>
      <c r="W69" s="11" t="s">
        <v>23</v>
      </c>
      <c r="X69" s="1">
        <f>(S69*L64)+(T69*L65)+(U69*L66)</f>
        <v>0.50000000000000011</v>
      </c>
      <c r="Y69" s="176"/>
      <c r="Z69" s="31" t="s">
        <v>96</v>
      </c>
      <c r="AA69" s="31">
        <v>2</v>
      </c>
      <c r="AB69" s="31">
        <f>1/(1+AA69)</f>
        <v>0.33333333333333331</v>
      </c>
      <c r="AC69" s="31"/>
      <c r="AD69" s="4"/>
      <c r="AE69" s="11" t="s">
        <v>23</v>
      </c>
      <c r="AF69" s="28">
        <v>0</v>
      </c>
      <c r="AG69" s="28">
        <v>0</v>
      </c>
      <c r="AH69" s="28">
        <v>0</v>
      </c>
      <c r="AI69" s="28">
        <v>-1</v>
      </c>
      <c r="AJ69" s="28">
        <v>0</v>
      </c>
      <c r="AK69" s="4"/>
      <c r="AL69" s="11" t="s">
        <v>23</v>
      </c>
      <c r="AM69" s="1">
        <f>(AC66*AF69)+(AG69*AC67)+(AC68*AH69)+(AI69*AC70)+(AC71*AJ69)</f>
        <v>-0.33333333333333331</v>
      </c>
      <c r="AN69" s="176"/>
      <c r="AO69" s="16" t="s">
        <v>59</v>
      </c>
      <c r="AP69" s="16" t="s">
        <v>44</v>
      </c>
      <c r="AQ69" s="16">
        <v>1</v>
      </c>
      <c r="AR69" s="16">
        <f>AQ69*AQ68</f>
        <v>0.5</v>
      </c>
      <c r="AS69" s="4"/>
      <c r="AT69" s="11" t="s">
        <v>23</v>
      </c>
      <c r="AU69" s="1">
        <f>AR72</f>
        <v>0.25</v>
      </c>
      <c r="AV69" s="36"/>
      <c r="AW69" s="41" t="s">
        <v>19</v>
      </c>
      <c r="AX69" s="41">
        <v>0</v>
      </c>
      <c r="AY69" s="50"/>
    </row>
    <row r="70" spans="1:51">
      <c r="A70" s="258"/>
      <c r="B70" s="53"/>
      <c r="C70" s="53"/>
      <c r="D70" s="53"/>
      <c r="E70" s="53"/>
      <c r="F70" s="53"/>
      <c r="G70" s="53"/>
      <c r="H70" s="53"/>
      <c r="I70" s="53"/>
      <c r="J70" s="53"/>
      <c r="M70" s="26"/>
      <c r="N70" s="94"/>
      <c r="O70" s="4"/>
      <c r="P70" s="4"/>
      <c r="Q70" s="4"/>
      <c r="R70" s="11" t="s">
        <v>24</v>
      </c>
      <c r="S70" s="9">
        <v>-0.5</v>
      </c>
      <c r="T70" s="9">
        <v>0</v>
      </c>
      <c r="U70" s="9">
        <v>1</v>
      </c>
      <c r="V70" s="19"/>
      <c r="W70" s="11" t="s">
        <v>24</v>
      </c>
      <c r="X70" s="1">
        <f>(S70*L64)+(T70*67)+(U70*L66)</f>
        <v>-0.1</v>
      </c>
      <c r="Y70" s="176"/>
      <c r="Z70" s="16" t="s">
        <v>97</v>
      </c>
      <c r="AA70" s="16" t="s">
        <v>44</v>
      </c>
      <c r="AB70" s="16">
        <v>1</v>
      </c>
      <c r="AC70" s="16">
        <f>AB70*AB69</f>
        <v>0.33333333333333331</v>
      </c>
      <c r="AD70" s="4"/>
      <c r="AE70" s="11" t="s">
        <v>24</v>
      </c>
      <c r="AF70" s="28">
        <v>0</v>
      </c>
      <c r="AG70" s="28">
        <v>0</v>
      </c>
      <c r="AH70" s="28">
        <v>0</v>
      </c>
      <c r="AI70" s="28">
        <v>1</v>
      </c>
      <c r="AJ70" s="28">
        <v>0</v>
      </c>
      <c r="AK70" s="4"/>
      <c r="AL70" s="11" t="s">
        <v>24</v>
      </c>
      <c r="AM70" s="1">
        <f>(AC66*AF70)+(AC67*AG70)+(AC68*AH70)+(AI70*AC70)+(AC71*AJ70)</f>
        <v>0.33333333333333331</v>
      </c>
      <c r="AN70" s="176"/>
      <c r="AO70" s="16" t="s">
        <v>60</v>
      </c>
      <c r="AP70" s="16" t="s">
        <v>44</v>
      </c>
      <c r="AQ70" s="16">
        <v>1</v>
      </c>
      <c r="AR70" s="16">
        <f>AQ70*AQ68</f>
        <v>0.5</v>
      </c>
      <c r="AS70" s="4"/>
      <c r="AT70" s="11" t="s">
        <v>24</v>
      </c>
      <c r="AU70" s="1">
        <f>AR73</f>
        <v>0.25</v>
      </c>
      <c r="AV70" s="36"/>
      <c r="AW70" s="42" t="s">
        <v>20</v>
      </c>
      <c r="AX70" s="42">
        <f>X67+AM67+AU67</f>
        <v>1.1000000000000001</v>
      </c>
      <c r="AY70" s="50"/>
    </row>
    <row r="71" spans="1:51">
      <c r="A71" s="258"/>
      <c r="B71" s="183" t="s">
        <v>14</v>
      </c>
      <c r="C71" s="183"/>
      <c r="D71" s="4"/>
      <c r="E71" s="35" t="s">
        <v>38</v>
      </c>
      <c r="F71" s="35" t="s">
        <v>39</v>
      </c>
      <c r="G71" s="35" t="s">
        <v>40</v>
      </c>
      <c r="H71" s="10" t="s">
        <v>41</v>
      </c>
      <c r="I71" s="10" t="s">
        <v>42</v>
      </c>
      <c r="J71" s="4"/>
      <c r="M71" s="4"/>
      <c r="N71" s="94"/>
      <c r="O71" s="156" t="s">
        <v>112</v>
      </c>
      <c r="P71" s="157"/>
      <c r="Q71" s="4"/>
      <c r="R71" s="33"/>
      <c r="S71" s="25"/>
      <c r="T71" s="25"/>
      <c r="U71" s="25"/>
      <c r="V71" s="30"/>
      <c r="W71" s="29"/>
      <c r="X71" s="29"/>
      <c r="Y71" s="176"/>
      <c r="Z71" s="16" t="s">
        <v>98</v>
      </c>
      <c r="AA71" s="16" t="s">
        <v>44</v>
      </c>
      <c r="AB71" s="16">
        <v>1</v>
      </c>
      <c r="AC71" s="16">
        <f>AB71*AB69</f>
        <v>0.33333333333333331</v>
      </c>
      <c r="AD71" s="4"/>
      <c r="AE71" s="29"/>
      <c r="AF71" s="25"/>
      <c r="AG71" s="25"/>
      <c r="AH71" s="25"/>
      <c r="AI71" s="25"/>
      <c r="AJ71" s="25"/>
      <c r="AK71" s="4"/>
      <c r="AL71" s="29"/>
      <c r="AM71" s="29"/>
      <c r="AN71" s="176"/>
      <c r="AO71" s="15" t="s">
        <v>31</v>
      </c>
      <c r="AP71" s="15">
        <v>3</v>
      </c>
      <c r="AQ71" s="15">
        <f>1/(1+AP71)</f>
        <v>0.25</v>
      </c>
      <c r="AR71" s="15"/>
      <c r="AS71" s="4"/>
      <c r="AT71" s="29"/>
      <c r="AU71" s="29"/>
      <c r="AV71" s="46"/>
      <c r="AW71" s="42" t="s">
        <v>21</v>
      </c>
      <c r="AX71" s="42">
        <f>X68+AM68+AU68</f>
        <v>-9.9999999999999978E-2</v>
      </c>
      <c r="AY71" s="50"/>
    </row>
    <row r="72" spans="1:51" ht="30">
      <c r="A72" s="258"/>
      <c r="B72" s="108" t="s">
        <v>7</v>
      </c>
      <c r="C72" s="76">
        <f>SUM(L64*C67,L65*D67,L66*E67)</f>
        <v>3</v>
      </c>
      <c r="D72" s="4"/>
      <c r="E72" s="35">
        <v>1</v>
      </c>
      <c r="F72" s="35">
        <v>3</v>
      </c>
      <c r="G72" s="35">
        <v>5</v>
      </c>
      <c r="H72" s="35">
        <v>7</v>
      </c>
      <c r="I72" s="35">
        <v>9</v>
      </c>
      <c r="J72" s="4"/>
      <c r="M72" s="4"/>
      <c r="N72" s="94"/>
      <c r="O72" s="57" t="s">
        <v>99</v>
      </c>
      <c r="P72" s="56" t="s">
        <v>102</v>
      </c>
      <c r="Q72" s="4"/>
      <c r="R72" s="33"/>
      <c r="S72" s="25"/>
      <c r="T72" s="25"/>
      <c r="U72" s="25"/>
      <c r="V72" s="30"/>
      <c r="W72" s="29"/>
      <c r="X72" s="29"/>
      <c r="Y72" s="176"/>
      <c r="Z72" s="30"/>
      <c r="AA72" s="30"/>
      <c r="AB72" s="30"/>
      <c r="AC72" s="30"/>
      <c r="AD72" s="4"/>
      <c r="AE72" s="29"/>
      <c r="AF72" s="25"/>
      <c r="AG72" s="25"/>
      <c r="AH72" s="25"/>
      <c r="AI72" s="25"/>
      <c r="AJ72" s="25"/>
      <c r="AK72" s="4"/>
      <c r="AL72" s="156" t="s">
        <v>115</v>
      </c>
      <c r="AM72" s="157"/>
      <c r="AN72" s="176"/>
      <c r="AO72" s="16" t="s">
        <v>61</v>
      </c>
      <c r="AP72" s="16" t="s">
        <v>44</v>
      </c>
      <c r="AQ72" s="16">
        <v>1</v>
      </c>
      <c r="AR72" s="16">
        <f>AQ72*AQ71</f>
        <v>0.25</v>
      </c>
      <c r="AS72" s="4"/>
      <c r="AT72" s="29"/>
      <c r="AU72" s="29"/>
      <c r="AV72" s="46"/>
      <c r="AW72" s="41" t="s">
        <v>22</v>
      </c>
      <c r="AX72" s="41">
        <v>0</v>
      </c>
      <c r="AY72" s="50"/>
    </row>
    <row r="73" spans="1:51" ht="30">
      <c r="A73" s="258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26"/>
      <c r="N73" s="94"/>
      <c r="O73" s="57" t="s">
        <v>100</v>
      </c>
      <c r="P73" s="56" t="s">
        <v>103</v>
      </c>
      <c r="Q73" s="4"/>
      <c r="R73" s="4"/>
      <c r="S73" s="18"/>
      <c r="T73" s="18"/>
      <c r="U73" s="18"/>
      <c r="V73" s="19"/>
      <c r="W73" s="4"/>
      <c r="X73" s="4"/>
      <c r="Y73" s="176"/>
      <c r="Z73" s="30"/>
      <c r="AA73" s="30"/>
      <c r="AB73" s="30"/>
      <c r="AC73" s="30"/>
      <c r="AD73" s="4"/>
      <c r="AE73" s="29"/>
      <c r="AF73" s="25"/>
      <c r="AG73" s="25"/>
      <c r="AH73" s="25"/>
      <c r="AI73" s="25"/>
      <c r="AJ73" s="25"/>
      <c r="AK73" s="4"/>
      <c r="AL73" s="58" t="s">
        <v>34</v>
      </c>
      <c r="AM73" s="56" t="s">
        <v>87</v>
      </c>
      <c r="AN73" s="176"/>
      <c r="AO73" s="16" t="s">
        <v>62</v>
      </c>
      <c r="AP73" s="16" t="s">
        <v>44</v>
      </c>
      <c r="AQ73" s="16">
        <v>1</v>
      </c>
      <c r="AR73" s="16">
        <f>AQ73*AQ71</f>
        <v>0.25</v>
      </c>
      <c r="AS73" s="4"/>
      <c r="AT73" s="29"/>
      <c r="AU73" s="29"/>
      <c r="AV73" s="46"/>
      <c r="AW73" s="42" t="s">
        <v>23</v>
      </c>
      <c r="AX73" s="42">
        <f>X69+AM69+AU69</f>
        <v>0.4166666666666668</v>
      </c>
      <c r="AY73" s="50"/>
    </row>
    <row r="74" spans="1:51" ht="30">
      <c r="A74" s="258"/>
      <c r="B74" s="185" t="s">
        <v>11</v>
      </c>
      <c r="C74" s="186"/>
      <c r="D74" s="6" t="s">
        <v>12</v>
      </c>
      <c r="E74" s="6">
        <v>1</v>
      </c>
      <c r="F74" s="6">
        <v>2</v>
      </c>
      <c r="G74" s="6">
        <v>3</v>
      </c>
      <c r="H74" s="6">
        <v>4</v>
      </c>
      <c r="I74" s="6">
        <v>5</v>
      </c>
      <c r="J74" s="6">
        <v>6</v>
      </c>
      <c r="K74" s="6">
        <v>7</v>
      </c>
      <c r="L74" s="6">
        <v>9</v>
      </c>
      <c r="M74" s="6">
        <v>10</v>
      </c>
      <c r="N74" s="94"/>
      <c r="O74" s="57" t="s">
        <v>101</v>
      </c>
      <c r="P74" s="56" t="s">
        <v>104</v>
      </c>
      <c r="Q74" s="4"/>
      <c r="R74" s="4"/>
      <c r="S74" s="18"/>
      <c r="T74" s="18"/>
      <c r="U74" s="18"/>
      <c r="V74" s="4"/>
      <c r="W74" s="4"/>
      <c r="X74" s="4"/>
      <c r="Y74" s="176"/>
      <c r="AB74" s="30"/>
      <c r="AC74" s="30"/>
      <c r="AD74" s="4"/>
      <c r="AE74" s="29"/>
      <c r="AF74" s="25"/>
      <c r="AG74" s="25"/>
      <c r="AH74" s="25"/>
      <c r="AI74" s="25"/>
      <c r="AJ74" s="25"/>
      <c r="AK74" s="4"/>
      <c r="AL74" s="109" t="s">
        <v>35</v>
      </c>
      <c r="AM74" s="84" t="s">
        <v>88</v>
      </c>
      <c r="AN74" s="176"/>
      <c r="AO74" s="19"/>
      <c r="AP74" s="19"/>
      <c r="AQ74" s="19"/>
      <c r="AR74" s="19"/>
      <c r="AS74" s="4"/>
      <c r="AT74" s="29"/>
      <c r="AU74" s="29"/>
      <c r="AV74" s="46"/>
      <c r="AW74" s="42" t="s">
        <v>24</v>
      </c>
      <c r="AX74" s="42">
        <f>X70+AM70+AU70</f>
        <v>0.48333333333333328</v>
      </c>
      <c r="AY74" s="50"/>
    </row>
    <row r="75" spans="1:51">
      <c r="A75" s="258"/>
      <c r="B75" s="187"/>
      <c r="C75" s="188"/>
      <c r="D75" s="6" t="s">
        <v>13</v>
      </c>
      <c r="E75" s="35">
        <v>0</v>
      </c>
      <c r="F75" s="35">
        <v>0</v>
      </c>
      <c r="G75" s="35">
        <v>0.57999999999999996</v>
      </c>
      <c r="H75" s="35">
        <v>0.9</v>
      </c>
      <c r="I75" s="35">
        <v>1.1200000000000001</v>
      </c>
      <c r="J75" s="35">
        <v>1.24</v>
      </c>
      <c r="K75" s="35">
        <v>1.32</v>
      </c>
      <c r="L75" s="35">
        <v>1.46</v>
      </c>
      <c r="M75" s="35">
        <v>1.49</v>
      </c>
      <c r="N75" s="94"/>
      <c r="Q75" s="4"/>
      <c r="R75" s="4"/>
      <c r="S75" s="18"/>
      <c r="T75" s="18"/>
      <c r="U75" s="18"/>
      <c r="V75" s="4"/>
      <c r="W75" s="4"/>
      <c r="X75" s="4"/>
      <c r="Y75" s="176"/>
      <c r="AB75" s="30"/>
      <c r="AC75" s="30"/>
      <c r="AD75" s="4"/>
      <c r="AE75" s="29"/>
      <c r="AF75" s="25"/>
      <c r="AG75" s="25"/>
      <c r="AH75" s="25"/>
      <c r="AI75" s="25"/>
      <c r="AJ75" s="25"/>
      <c r="AK75" s="4"/>
      <c r="AL75" s="109" t="s">
        <v>36</v>
      </c>
      <c r="AM75" s="84" t="s">
        <v>89</v>
      </c>
      <c r="AN75" s="176"/>
      <c r="AO75" s="30"/>
      <c r="AP75" s="30"/>
      <c r="AQ75" s="30"/>
      <c r="AR75" s="30"/>
      <c r="AS75" s="4"/>
      <c r="AT75" s="29"/>
      <c r="AU75" s="29"/>
      <c r="AV75" s="46"/>
      <c r="AW75" s="41" t="s">
        <v>25</v>
      </c>
      <c r="AX75" s="41">
        <v>0</v>
      </c>
      <c r="AY75" s="50"/>
    </row>
    <row r="76" spans="1:51">
      <c r="A76" s="258"/>
      <c r="B76" s="189" t="s">
        <v>9</v>
      </c>
      <c r="C76" s="190"/>
      <c r="D76" s="7">
        <v>0.57999999999999996</v>
      </c>
      <c r="E76" s="191"/>
      <c r="F76" s="192"/>
      <c r="G76" s="192"/>
      <c r="H76" s="192"/>
      <c r="I76" s="192"/>
      <c r="J76" s="192"/>
      <c r="K76" s="48"/>
      <c r="L76" s="48"/>
      <c r="M76" s="48"/>
      <c r="N76" s="94"/>
      <c r="Q76" s="4"/>
      <c r="R76" s="4"/>
      <c r="S76" s="18"/>
      <c r="T76" s="18"/>
      <c r="U76" s="18"/>
      <c r="V76" s="4"/>
      <c r="W76" s="4"/>
      <c r="X76" s="4"/>
      <c r="Y76" s="176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109" t="s">
        <v>37</v>
      </c>
      <c r="AM76" s="84" t="s">
        <v>90</v>
      </c>
      <c r="AN76" s="176"/>
      <c r="AO76" s="156" t="s">
        <v>113</v>
      </c>
      <c r="AP76" s="157"/>
      <c r="AQ76" s="4"/>
      <c r="AR76" s="4"/>
      <c r="AS76" s="4"/>
      <c r="AT76" s="4"/>
      <c r="AU76" s="4"/>
      <c r="AV76" s="46"/>
      <c r="AW76" s="4"/>
      <c r="AX76" s="4"/>
      <c r="AY76" s="50"/>
    </row>
    <row r="77" spans="1:51" ht="30">
      <c r="A77" s="258"/>
      <c r="B77" s="52"/>
      <c r="C77" s="52"/>
      <c r="D77" s="52"/>
      <c r="E77" s="52"/>
      <c r="H77" s="52"/>
      <c r="I77" s="52"/>
      <c r="J77" s="52"/>
      <c r="K77" s="52"/>
      <c r="L77" s="52"/>
      <c r="M77" s="47"/>
      <c r="N77" s="94"/>
      <c r="Q77" s="4"/>
      <c r="R77" s="4"/>
      <c r="S77" s="18"/>
      <c r="T77" s="18"/>
      <c r="U77" s="18"/>
      <c r="V77" s="4"/>
      <c r="W77" s="4"/>
      <c r="X77" s="4"/>
      <c r="Y77" s="176"/>
      <c r="Z77" s="4"/>
      <c r="AC77" s="4"/>
      <c r="AD77" s="4"/>
      <c r="AE77" s="4"/>
      <c r="AF77" s="4"/>
      <c r="AG77" s="4"/>
      <c r="AH77" s="4"/>
      <c r="AI77" s="4"/>
      <c r="AJ77" s="4"/>
      <c r="AK77" s="4"/>
      <c r="AL77" s="58" t="s">
        <v>96</v>
      </c>
      <c r="AM77" s="56" t="s">
        <v>91</v>
      </c>
      <c r="AN77" s="176"/>
      <c r="AO77" s="44" t="s">
        <v>29</v>
      </c>
      <c r="AP77" s="44" t="s">
        <v>76</v>
      </c>
      <c r="AQ77" s="4"/>
      <c r="AR77" s="4"/>
      <c r="AS77" s="4"/>
      <c r="AT77" s="4"/>
      <c r="AU77" s="4"/>
      <c r="AV77" s="46"/>
      <c r="AW77" s="4"/>
      <c r="AX77" s="4"/>
      <c r="AY77" s="50"/>
    </row>
    <row r="78" spans="1:51" ht="30">
      <c r="A78" s="258"/>
      <c r="B78" s="161" t="s">
        <v>15</v>
      </c>
      <c r="C78" s="161"/>
      <c r="D78" s="161"/>
      <c r="E78" s="4"/>
      <c r="H78" s="4"/>
      <c r="I78" s="4"/>
      <c r="J78" s="4"/>
      <c r="K78" s="4"/>
      <c r="L78" s="4"/>
      <c r="M78" s="4"/>
      <c r="N78" s="94"/>
      <c r="Q78" s="4"/>
      <c r="R78" s="4"/>
      <c r="S78" s="18"/>
      <c r="T78" s="18"/>
      <c r="U78" s="18"/>
      <c r="V78" s="4"/>
      <c r="W78" s="4"/>
      <c r="X78" s="4"/>
      <c r="Y78" s="176"/>
      <c r="Z78" s="227" t="s">
        <v>182</v>
      </c>
      <c r="AA78" s="228"/>
      <c r="AC78" s="4"/>
      <c r="AD78" s="4"/>
      <c r="AE78" s="4"/>
      <c r="AF78" s="4"/>
      <c r="AG78" s="4"/>
      <c r="AH78" s="4"/>
      <c r="AI78" s="4"/>
      <c r="AJ78" s="4"/>
      <c r="AK78" s="4"/>
      <c r="AL78" s="109" t="s">
        <v>97</v>
      </c>
      <c r="AM78" s="84" t="s">
        <v>92</v>
      </c>
      <c r="AN78" s="176"/>
      <c r="AO78" s="44" t="s">
        <v>30</v>
      </c>
      <c r="AP78" s="44" t="s">
        <v>79</v>
      </c>
      <c r="AQ78" s="4"/>
      <c r="AR78" s="4"/>
      <c r="AS78" s="4"/>
      <c r="AT78" s="4"/>
      <c r="AU78" s="4"/>
      <c r="AV78" s="46"/>
      <c r="AW78" s="4"/>
      <c r="AX78" s="4"/>
      <c r="AY78" s="50"/>
    </row>
    <row r="79" spans="1:51" ht="30">
      <c r="A79" s="258"/>
      <c r="B79" s="5" t="s">
        <v>10</v>
      </c>
      <c r="C79" s="8">
        <f>(C72-3)/3</f>
        <v>0</v>
      </c>
      <c r="D79" s="77">
        <f>C79*100</f>
        <v>0</v>
      </c>
      <c r="E79" s="4"/>
      <c r="H79" s="4"/>
      <c r="I79" s="4"/>
      <c r="J79" s="4"/>
      <c r="K79" s="4"/>
      <c r="L79" s="4"/>
      <c r="M79" s="4"/>
      <c r="N79" s="94"/>
      <c r="Q79" s="4"/>
      <c r="R79" s="4"/>
      <c r="S79" s="18"/>
      <c r="T79" s="18"/>
      <c r="U79" s="18"/>
      <c r="V79" s="4"/>
      <c r="W79" s="4"/>
      <c r="X79" s="4"/>
      <c r="Y79" s="176"/>
      <c r="Z79" s="225" t="s">
        <v>224</v>
      </c>
      <c r="AA79" s="226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109" t="s">
        <v>98</v>
      </c>
      <c r="AM79" s="84" t="s">
        <v>93</v>
      </c>
      <c r="AN79" s="176"/>
      <c r="AO79" s="44" t="s">
        <v>31</v>
      </c>
      <c r="AP79" s="44" t="s">
        <v>82</v>
      </c>
      <c r="AQ79" s="4"/>
      <c r="AR79" s="4"/>
      <c r="AS79" s="4"/>
      <c r="AT79" s="4"/>
      <c r="AU79" s="4"/>
      <c r="AV79" s="46"/>
      <c r="AW79" s="4"/>
      <c r="AX79" s="4"/>
      <c r="AY79" s="50"/>
    </row>
    <row r="80" spans="1:51">
      <c r="A80" s="259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06"/>
      <c r="N80" s="49"/>
      <c r="O80" s="106"/>
      <c r="P80" s="106"/>
      <c r="Q80" s="106"/>
      <c r="R80" s="106"/>
      <c r="S80" s="79"/>
      <c r="T80" s="79"/>
      <c r="U80" s="79"/>
      <c r="V80" s="106"/>
      <c r="W80" s="106"/>
      <c r="X80" s="106"/>
      <c r="Y80" s="177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51"/>
    </row>
    <row r="82" spans="1:51" ht="20">
      <c r="A82" s="257"/>
      <c r="B82" s="168" t="s">
        <v>165</v>
      </c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  <c r="AY82" s="169"/>
    </row>
    <row r="83" spans="1:51" ht="20">
      <c r="A83" s="258"/>
      <c r="B83" s="35" t="s">
        <v>0</v>
      </c>
      <c r="C83" s="35" t="s">
        <v>1</v>
      </c>
      <c r="D83" s="35" t="s">
        <v>2</v>
      </c>
      <c r="E83" s="35" t="s">
        <v>3</v>
      </c>
      <c r="F83" s="170" t="s">
        <v>8</v>
      </c>
      <c r="G83" s="35" t="s">
        <v>0</v>
      </c>
      <c r="H83" s="35" t="s">
        <v>1</v>
      </c>
      <c r="I83" s="35" t="s">
        <v>2</v>
      </c>
      <c r="J83" s="35" t="s">
        <v>3</v>
      </c>
      <c r="K83" s="35" t="s">
        <v>4</v>
      </c>
      <c r="L83" s="10" t="s">
        <v>5</v>
      </c>
      <c r="M83" s="23"/>
      <c r="N83" s="94"/>
      <c r="O83" s="156" t="s">
        <v>114</v>
      </c>
      <c r="P83" s="157"/>
      <c r="Q83" s="3"/>
      <c r="R83" s="171" t="s">
        <v>46</v>
      </c>
      <c r="S83" s="172"/>
      <c r="T83" s="172"/>
      <c r="U83" s="173"/>
      <c r="V83" s="3"/>
      <c r="W83" s="174" t="s">
        <v>52</v>
      </c>
      <c r="X83" s="175"/>
      <c r="Y83" s="176"/>
      <c r="Z83" s="178" t="s">
        <v>48</v>
      </c>
      <c r="AA83" s="179"/>
      <c r="AB83" s="179"/>
      <c r="AC83" s="180"/>
      <c r="AD83" s="3"/>
      <c r="AE83" s="178" t="s">
        <v>54</v>
      </c>
      <c r="AF83" s="179"/>
      <c r="AG83" s="179"/>
      <c r="AH83" s="179"/>
      <c r="AI83" s="179"/>
      <c r="AJ83" s="180"/>
      <c r="AK83" s="3"/>
      <c r="AL83" s="174" t="s">
        <v>55</v>
      </c>
      <c r="AM83" s="175"/>
      <c r="AN83" s="176"/>
      <c r="AO83" s="178" t="s">
        <v>49</v>
      </c>
      <c r="AP83" s="179"/>
      <c r="AQ83" s="179"/>
      <c r="AR83" s="180"/>
      <c r="AS83" s="4"/>
      <c r="AT83" s="174" t="s">
        <v>51</v>
      </c>
      <c r="AU83" s="175"/>
      <c r="AV83" s="36"/>
      <c r="AW83" s="174" t="s">
        <v>27</v>
      </c>
      <c r="AX83" s="175"/>
      <c r="AY83" s="50"/>
    </row>
    <row r="84" spans="1:51" ht="30">
      <c r="A84" s="258"/>
      <c r="B84" s="35" t="s">
        <v>1</v>
      </c>
      <c r="C84" s="2">
        <v>1</v>
      </c>
      <c r="D84" s="37">
        <v>3</v>
      </c>
      <c r="E84" s="37">
        <v>3</v>
      </c>
      <c r="F84" s="170"/>
      <c r="G84" s="35" t="s">
        <v>1</v>
      </c>
      <c r="H84" s="38">
        <f>C84/C87</f>
        <v>0.60000000000000009</v>
      </c>
      <c r="I84" s="37">
        <f>D84/D87</f>
        <v>0.6</v>
      </c>
      <c r="J84" s="37">
        <f>E84/E87</f>
        <v>0.6</v>
      </c>
      <c r="K84" s="37">
        <f>SUM(H84:J84)</f>
        <v>1.8000000000000003</v>
      </c>
      <c r="L84" s="2">
        <f>K84/C89</f>
        <v>0.60000000000000009</v>
      </c>
      <c r="M84" s="24"/>
      <c r="N84" s="94"/>
      <c r="O84" s="58" t="s">
        <v>17</v>
      </c>
      <c r="P84" s="56" t="s">
        <v>78</v>
      </c>
      <c r="Q84" s="18"/>
      <c r="R84" s="17" t="s">
        <v>26</v>
      </c>
      <c r="S84" s="35" t="s">
        <v>1</v>
      </c>
      <c r="T84" s="35" t="s">
        <v>2</v>
      </c>
      <c r="U84" s="35" t="s">
        <v>3</v>
      </c>
      <c r="V84" s="13"/>
      <c r="W84" s="32" t="s">
        <v>26</v>
      </c>
      <c r="X84" s="107" t="s">
        <v>53</v>
      </c>
      <c r="Y84" s="176"/>
      <c r="Z84" s="35" t="s">
        <v>32</v>
      </c>
      <c r="AA84" s="108" t="s">
        <v>47</v>
      </c>
      <c r="AB84" s="178" t="s">
        <v>43</v>
      </c>
      <c r="AC84" s="180"/>
      <c r="AD84" s="4"/>
      <c r="AE84" s="10" t="s">
        <v>26</v>
      </c>
      <c r="AF84" s="35" t="s">
        <v>35</v>
      </c>
      <c r="AG84" s="35" t="s">
        <v>36</v>
      </c>
      <c r="AH84" s="35" t="s">
        <v>37</v>
      </c>
      <c r="AI84" s="35" t="s">
        <v>97</v>
      </c>
      <c r="AJ84" s="35" t="s">
        <v>98</v>
      </c>
      <c r="AK84" s="4"/>
      <c r="AL84" s="10" t="s">
        <v>26</v>
      </c>
      <c r="AM84" s="107" t="s">
        <v>53</v>
      </c>
      <c r="AN84" s="176"/>
      <c r="AO84" s="10" t="s">
        <v>28</v>
      </c>
      <c r="AP84" s="10" t="s">
        <v>47</v>
      </c>
      <c r="AQ84" s="181" t="s">
        <v>43</v>
      </c>
      <c r="AR84" s="182"/>
      <c r="AS84" s="4"/>
      <c r="AT84" s="35" t="s">
        <v>26</v>
      </c>
      <c r="AU84" s="107" t="s">
        <v>53</v>
      </c>
      <c r="AV84" s="36"/>
      <c r="AW84" s="108" t="s">
        <v>26</v>
      </c>
      <c r="AX84" s="108" t="s">
        <v>50</v>
      </c>
      <c r="AY84" s="50"/>
    </row>
    <row r="85" spans="1:51">
      <c r="A85" s="258"/>
      <c r="B85" s="35" t="s">
        <v>2</v>
      </c>
      <c r="C85" s="37">
        <f>1/D84</f>
        <v>0.33333333333333331</v>
      </c>
      <c r="D85" s="2">
        <v>1</v>
      </c>
      <c r="E85" s="37">
        <v>1</v>
      </c>
      <c r="F85" s="170"/>
      <c r="G85" s="35" t="s">
        <v>2</v>
      </c>
      <c r="H85" s="37">
        <f>C85/C87</f>
        <v>0.2</v>
      </c>
      <c r="I85" s="38">
        <f>D85/D87</f>
        <v>0.2</v>
      </c>
      <c r="J85" s="37">
        <f>E85/E87</f>
        <v>0.2</v>
      </c>
      <c r="K85" s="37">
        <f>SUM(H85:J85)</f>
        <v>0.60000000000000009</v>
      </c>
      <c r="L85" s="2">
        <f>K85/C89</f>
        <v>0.20000000000000004</v>
      </c>
      <c r="M85" s="24"/>
      <c r="N85" s="94"/>
      <c r="O85" s="58" t="s">
        <v>18</v>
      </c>
      <c r="P85" s="56" t="s">
        <v>77</v>
      </c>
      <c r="Q85" s="18"/>
      <c r="R85" s="11" t="s">
        <v>17</v>
      </c>
      <c r="S85" s="9">
        <v>1</v>
      </c>
      <c r="T85" s="9">
        <v>-0.5</v>
      </c>
      <c r="U85" s="9">
        <v>0</v>
      </c>
      <c r="V85" s="3"/>
      <c r="W85" s="11" t="s">
        <v>17</v>
      </c>
      <c r="X85" s="1">
        <f>(S85*L84)+(T85*L85)+(U85*L86)</f>
        <v>0.50000000000000011</v>
      </c>
      <c r="Y85" s="176"/>
      <c r="Z85" s="15" t="s">
        <v>34</v>
      </c>
      <c r="AA85" s="15">
        <v>1</v>
      </c>
      <c r="AB85" s="15">
        <f>1/(1+AA85)</f>
        <v>0.5</v>
      </c>
      <c r="AC85" s="15"/>
      <c r="AD85" s="4"/>
      <c r="AE85" s="11" t="s">
        <v>17</v>
      </c>
      <c r="AF85" s="28">
        <v>0</v>
      </c>
      <c r="AG85" s="28">
        <v>0</v>
      </c>
      <c r="AH85" s="28">
        <v>-1</v>
      </c>
      <c r="AI85" s="28">
        <v>-1</v>
      </c>
      <c r="AJ85" s="28">
        <v>0</v>
      </c>
      <c r="AK85" s="4"/>
      <c r="AL85" s="11" t="s">
        <v>17</v>
      </c>
      <c r="AM85" s="1">
        <f>(AF85*AC86)+(AG85*AC87)+(AC88*AH85)+(AI85*AC90)+(AC91*AJ85)</f>
        <v>-0.83333333333333326</v>
      </c>
      <c r="AN85" s="176"/>
      <c r="AO85" s="15" t="s">
        <v>29</v>
      </c>
      <c r="AP85" s="15">
        <v>3</v>
      </c>
      <c r="AQ85" s="15">
        <f>1/(1+AP85)</f>
        <v>0.25</v>
      </c>
      <c r="AR85" s="15"/>
      <c r="AS85" s="4"/>
      <c r="AT85" s="11" t="s">
        <v>17</v>
      </c>
      <c r="AU85" s="1">
        <f>AR86</f>
        <v>0.25</v>
      </c>
      <c r="AV85" s="36"/>
      <c r="AW85" s="40" t="s">
        <v>63</v>
      </c>
      <c r="AX85" s="40">
        <v>0</v>
      </c>
      <c r="AY85" s="50"/>
    </row>
    <row r="86" spans="1:51" ht="30">
      <c r="A86" s="258"/>
      <c r="B86" s="35" t="s">
        <v>3</v>
      </c>
      <c r="C86" s="37">
        <f>1/E84</f>
        <v>0.33333333333333331</v>
      </c>
      <c r="D86" s="37">
        <f>1/E85</f>
        <v>1</v>
      </c>
      <c r="E86" s="2">
        <v>1</v>
      </c>
      <c r="F86" s="170"/>
      <c r="G86" s="35" t="s">
        <v>3</v>
      </c>
      <c r="H86" s="37">
        <f>C86/C87</f>
        <v>0.2</v>
      </c>
      <c r="I86" s="37">
        <f>D86/D87</f>
        <v>0.2</v>
      </c>
      <c r="J86" s="38">
        <f>E86/E87</f>
        <v>0.2</v>
      </c>
      <c r="K86" s="37">
        <f>SUM(H86:J86)</f>
        <v>0.60000000000000009</v>
      </c>
      <c r="L86" s="2">
        <f>K86/C89</f>
        <v>0.20000000000000004</v>
      </c>
      <c r="M86" s="24"/>
      <c r="N86" s="94"/>
      <c r="O86" s="58" t="s">
        <v>20</v>
      </c>
      <c r="P86" s="56" t="s">
        <v>80</v>
      </c>
      <c r="Q86" s="18"/>
      <c r="R86" s="11" t="s">
        <v>18</v>
      </c>
      <c r="S86" s="9">
        <v>-0.5</v>
      </c>
      <c r="T86" s="9">
        <v>1</v>
      </c>
      <c r="U86" s="9">
        <v>0</v>
      </c>
      <c r="V86" s="19"/>
      <c r="W86" s="11" t="s">
        <v>18</v>
      </c>
      <c r="X86" s="1">
        <f>(S86*L84)+(T86*L85)+(U86*L86)</f>
        <v>-0.1</v>
      </c>
      <c r="Y86" s="176"/>
      <c r="Z86" s="16" t="s">
        <v>35</v>
      </c>
      <c r="AA86" s="16" t="s">
        <v>44</v>
      </c>
      <c r="AB86" s="16">
        <v>1</v>
      </c>
      <c r="AC86" s="16">
        <f>AB86*AB85</f>
        <v>0.5</v>
      </c>
      <c r="AD86" s="4"/>
      <c r="AE86" s="11" t="s">
        <v>18</v>
      </c>
      <c r="AF86" s="28">
        <v>0</v>
      </c>
      <c r="AG86" s="28">
        <v>0</v>
      </c>
      <c r="AH86" s="28">
        <v>1</v>
      </c>
      <c r="AI86" s="28">
        <v>1</v>
      </c>
      <c r="AJ86" s="28">
        <v>0</v>
      </c>
      <c r="AK86" s="4"/>
      <c r="AL86" s="11" t="s">
        <v>18</v>
      </c>
      <c r="AM86" s="1">
        <f>(AF86*AC86)+(AG86*AC87)+(AC88*AH86)+(AI86*AC90)+(AC91*AJ86)</f>
        <v>0.83333333333333326</v>
      </c>
      <c r="AN86" s="176"/>
      <c r="AO86" s="16" t="s">
        <v>45</v>
      </c>
      <c r="AP86" s="16" t="s">
        <v>44</v>
      </c>
      <c r="AQ86" s="16">
        <v>1</v>
      </c>
      <c r="AR86" s="16">
        <f>AQ86*AQ85</f>
        <v>0.25</v>
      </c>
      <c r="AS86" s="4"/>
      <c r="AT86" s="11" t="s">
        <v>18</v>
      </c>
      <c r="AU86" s="1">
        <f>AR87</f>
        <v>0.25</v>
      </c>
      <c r="AV86" s="36"/>
      <c r="AW86" s="40" t="s">
        <v>16</v>
      </c>
      <c r="AX86" s="41">
        <v>0</v>
      </c>
      <c r="AY86" s="50"/>
    </row>
    <row r="87" spans="1:51">
      <c r="A87" s="258"/>
      <c r="B87" s="107" t="s">
        <v>4</v>
      </c>
      <c r="C87" s="39">
        <f>SUM(C84:C86)</f>
        <v>1.6666666666666665</v>
      </c>
      <c r="D87" s="39">
        <f>SUM(D84:D86)</f>
        <v>5</v>
      </c>
      <c r="E87" s="39">
        <f>SUM(E84:E86)</f>
        <v>5</v>
      </c>
      <c r="F87" s="170"/>
      <c r="G87" s="107" t="s">
        <v>4</v>
      </c>
      <c r="H87" s="39">
        <f>SUM(H84:H86)</f>
        <v>1</v>
      </c>
      <c r="I87" s="39">
        <f>SUM(I84:I86)</f>
        <v>1</v>
      </c>
      <c r="J87" s="39">
        <f>SUM(J84:J86)</f>
        <v>1</v>
      </c>
      <c r="K87" s="39">
        <f>SUM(K84:K86)</f>
        <v>3.0000000000000004</v>
      </c>
      <c r="L87" s="39">
        <f>SUM(L84:L86)</f>
        <v>1.0000000000000002</v>
      </c>
      <c r="M87" s="25"/>
      <c r="N87" s="94"/>
      <c r="O87" s="58" t="s">
        <v>21</v>
      </c>
      <c r="P87" s="56" t="s">
        <v>81</v>
      </c>
      <c r="Q87" s="18"/>
      <c r="R87" s="11" t="s">
        <v>20</v>
      </c>
      <c r="S87" s="9">
        <v>0</v>
      </c>
      <c r="T87" s="9">
        <v>0.5</v>
      </c>
      <c r="U87" s="9">
        <v>0</v>
      </c>
      <c r="V87" s="19"/>
      <c r="W87" s="11" t="s">
        <v>20</v>
      </c>
      <c r="X87" s="1">
        <f>(S87*L84)+(T87*L85)+(U87*L86)</f>
        <v>0.10000000000000002</v>
      </c>
      <c r="Y87" s="176"/>
      <c r="Z87" s="16" t="s">
        <v>36</v>
      </c>
      <c r="AA87" s="16" t="s">
        <v>44</v>
      </c>
      <c r="AB87" s="16">
        <v>1</v>
      </c>
      <c r="AC87" s="16">
        <f>AB87*AB85</f>
        <v>0.5</v>
      </c>
      <c r="AD87" s="4"/>
      <c r="AE87" s="11" t="s">
        <v>20</v>
      </c>
      <c r="AF87" s="28">
        <v>0</v>
      </c>
      <c r="AG87" s="28">
        <v>0</v>
      </c>
      <c r="AH87" s="28">
        <v>1</v>
      </c>
      <c r="AI87" s="28">
        <v>0</v>
      </c>
      <c r="AJ87" s="28">
        <v>0</v>
      </c>
      <c r="AK87" s="4"/>
      <c r="AL87" s="11" t="s">
        <v>20</v>
      </c>
      <c r="AM87" s="1">
        <f>(AF87*AC86)+(AG87*AC87)+(AH87*AC88)+(AI87*AC90)+(AJ87*AC91)</f>
        <v>0.5</v>
      </c>
      <c r="AN87" s="176"/>
      <c r="AO87" s="16" t="s">
        <v>58</v>
      </c>
      <c r="AP87" s="16" t="s">
        <v>44</v>
      </c>
      <c r="AQ87" s="16">
        <v>1</v>
      </c>
      <c r="AR87" s="16">
        <f>AQ87*AQ85</f>
        <v>0.25</v>
      </c>
      <c r="AS87" s="4"/>
      <c r="AT87" s="11" t="s">
        <v>20</v>
      </c>
      <c r="AU87" s="1">
        <f>AR89</f>
        <v>0.33333333333333331</v>
      </c>
      <c r="AV87" s="36"/>
      <c r="AW87" s="42" t="s">
        <v>17</v>
      </c>
      <c r="AX87" s="42">
        <f>X85+AM85+AU85</f>
        <v>-8.3333333333333148E-2</v>
      </c>
      <c r="AY87" s="50"/>
    </row>
    <row r="88" spans="1:51" ht="45">
      <c r="A88" s="258"/>
      <c r="B88" s="54"/>
      <c r="C88" s="54"/>
      <c r="D88" s="54"/>
      <c r="E88" s="54"/>
      <c r="F88" s="54"/>
      <c r="G88" s="54"/>
      <c r="H88" s="54"/>
      <c r="I88" s="54"/>
      <c r="J88" s="54"/>
      <c r="M88" s="47"/>
      <c r="N88" s="94"/>
      <c r="O88" s="58" t="s">
        <v>23</v>
      </c>
      <c r="P88" s="56" t="s">
        <v>83</v>
      </c>
      <c r="Q88" s="4"/>
      <c r="R88" s="11" t="s">
        <v>21</v>
      </c>
      <c r="S88" s="9">
        <v>0</v>
      </c>
      <c r="T88" s="9">
        <v>-0.5</v>
      </c>
      <c r="U88" s="9">
        <v>0</v>
      </c>
      <c r="V88" s="19"/>
      <c r="W88" s="11" t="s">
        <v>21</v>
      </c>
      <c r="X88" s="1">
        <f>(S88*L84)+(T88*L85)+(U88*L86)</f>
        <v>-0.10000000000000002</v>
      </c>
      <c r="Y88" s="176"/>
      <c r="Z88" s="16" t="s">
        <v>37</v>
      </c>
      <c r="AA88" s="16" t="s">
        <v>44</v>
      </c>
      <c r="AB88" s="16">
        <v>1</v>
      </c>
      <c r="AC88" s="16">
        <f>AB88*AB85</f>
        <v>0.5</v>
      </c>
      <c r="AD88" s="4"/>
      <c r="AE88" s="11" t="s">
        <v>21</v>
      </c>
      <c r="AF88" s="28">
        <v>0</v>
      </c>
      <c r="AG88" s="28">
        <v>0</v>
      </c>
      <c r="AH88" s="28">
        <v>-1</v>
      </c>
      <c r="AI88" s="28">
        <v>0</v>
      </c>
      <c r="AJ88" s="28">
        <v>0</v>
      </c>
      <c r="AK88" s="4"/>
      <c r="AL88" s="11" t="s">
        <v>21</v>
      </c>
      <c r="AM88" s="1">
        <f>(AF88*AC86)+(AG88*AC87)+(AH88*AC88)+(AI88*AC90)+(AJ88*AC91)</f>
        <v>-0.5</v>
      </c>
      <c r="AN88" s="176"/>
      <c r="AO88" s="15" t="s">
        <v>30</v>
      </c>
      <c r="AP88" s="15">
        <v>2</v>
      </c>
      <c r="AQ88" s="15">
        <f>1/(1+AP88)</f>
        <v>0.33333333333333331</v>
      </c>
      <c r="AR88" s="15"/>
      <c r="AS88" s="4"/>
      <c r="AT88" s="11" t="s">
        <v>21</v>
      </c>
      <c r="AU88" s="1">
        <f>AR90</f>
        <v>0.33333333333333331</v>
      </c>
      <c r="AV88" s="36"/>
      <c r="AW88" s="42" t="s">
        <v>18</v>
      </c>
      <c r="AX88" s="42">
        <f>X86+AM86++AU86</f>
        <v>0.98333333333333328</v>
      </c>
      <c r="AY88" s="50"/>
    </row>
    <row r="89" spans="1:51" ht="30">
      <c r="A89" s="258"/>
      <c r="B89" s="108" t="s">
        <v>6</v>
      </c>
      <c r="C89" s="35">
        <v>3</v>
      </c>
      <c r="D89" s="4"/>
      <c r="E89" s="4"/>
      <c r="F89" s="4"/>
      <c r="G89" s="4"/>
      <c r="H89" s="4"/>
      <c r="I89" s="4"/>
      <c r="J89" s="4"/>
      <c r="M89" s="4"/>
      <c r="N89" s="94"/>
      <c r="O89" s="58" t="s">
        <v>24</v>
      </c>
      <c r="P89" s="56" t="s">
        <v>84</v>
      </c>
      <c r="Q89" s="4"/>
      <c r="R89" s="11" t="s">
        <v>23</v>
      </c>
      <c r="S89" s="9">
        <v>1</v>
      </c>
      <c r="T89" s="9">
        <v>0</v>
      </c>
      <c r="U89" s="9">
        <v>-0.5</v>
      </c>
      <c r="V89" s="19"/>
      <c r="W89" s="11" t="s">
        <v>23</v>
      </c>
      <c r="X89" s="1">
        <f>(S89*L84)+(T89*L85)+(U89*L86)</f>
        <v>0.50000000000000011</v>
      </c>
      <c r="Y89" s="176"/>
      <c r="Z89" s="31" t="s">
        <v>96</v>
      </c>
      <c r="AA89" s="31">
        <v>2</v>
      </c>
      <c r="AB89" s="31">
        <f>1/(1+AA89)</f>
        <v>0.33333333333333331</v>
      </c>
      <c r="AC89" s="31"/>
      <c r="AD89" s="4"/>
      <c r="AE89" s="11" t="s">
        <v>23</v>
      </c>
      <c r="AF89" s="28">
        <v>0</v>
      </c>
      <c r="AG89" s="28">
        <v>0</v>
      </c>
      <c r="AH89" s="28">
        <v>0</v>
      </c>
      <c r="AI89" s="28">
        <v>-1</v>
      </c>
      <c r="AJ89" s="28">
        <v>0</v>
      </c>
      <c r="AK89" s="4"/>
      <c r="AL89" s="11" t="s">
        <v>23</v>
      </c>
      <c r="AM89" s="1">
        <f>(AC86*AF89)+(AG89*AC87)+(AC88*AH89)+(AI89*AC90)+(AC91*AJ89)</f>
        <v>-0.33333333333333331</v>
      </c>
      <c r="AN89" s="176"/>
      <c r="AO89" s="16" t="s">
        <v>59</v>
      </c>
      <c r="AP89" s="16" t="s">
        <v>44</v>
      </c>
      <c r="AQ89" s="16">
        <v>1</v>
      </c>
      <c r="AR89" s="16">
        <f>AQ89*AQ88</f>
        <v>0.33333333333333331</v>
      </c>
      <c r="AS89" s="4"/>
      <c r="AT89" s="11" t="s">
        <v>23</v>
      </c>
      <c r="AU89" s="1">
        <f>AR92</f>
        <v>0.5</v>
      </c>
      <c r="AV89" s="36"/>
      <c r="AW89" s="41" t="s">
        <v>19</v>
      </c>
      <c r="AX89" s="41">
        <v>0</v>
      </c>
      <c r="AY89" s="50"/>
    </row>
    <row r="90" spans="1:51">
      <c r="A90" s="258"/>
      <c r="B90" s="53"/>
      <c r="C90" s="53"/>
      <c r="D90" s="53"/>
      <c r="E90" s="53"/>
      <c r="F90" s="53"/>
      <c r="G90" s="53"/>
      <c r="H90" s="53"/>
      <c r="I90" s="53"/>
      <c r="J90" s="53"/>
      <c r="M90" s="26"/>
      <c r="N90" s="94"/>
      <c r="O90" s="4"/>
      <c r="P90" s="4"/>
      <c r="Q90" s="4"/>
      <c r="R90" s="11" t="s">
        <v>24</v>
      </c>
      <c r="S90" s="9">
        <v>-0.5</v>
      </c>
      <c r="T90" s="9">
        <v>0</v>
      </c>
      <c r="U90" s="9">
        <v>1</v>
      </c>
      <c r="V90" s="19"/>
      <c r="W90" s="11" t="s">
        <v>24</v>
      </c>
      <c r="X90" s="1">
        <f>(S90*L84)+(T90*67)+(U90*L86)</f>
        <v>-0.1</v>
      </c>
      <c r="Y90" s="176"/>
      <c r="Z90" s="16" t="s">
        <v>97</v>
      </c>
      <c r="AA90" s="16" t="s">
        <v>44</v>
      </c>
      <c r="AB90" s="16">
        <v>1</v>
      </c>
      <c r="AC90" s="16">
        <f>AB90*AB89</f>
        <v>0.33333333333333331</v>
      </c>
      <c r="AD90" s="4"/>
      <c r="AE90" s="11" t="s">
        <v>24</v>
      </c>
      <c r="AF90" s="28">
        <v>0</v>
      </c>
      <c r="AG90" s="28">
        <v>0</v>
      </c>
      <c r="AH90" s="28">
        <v>0</v>
      </c>
      <c r="AI90" s="28">
        <v>1</v>
      </c>
      <c r="AJ90" s="28">
        <v>0</v>
      </c>
      <c r="AK90" s="4"/>
      <c r="AL90" s="11" t="s">
        <v>24</v>
      </c>
      <c r="AM90" s="1">
        <f>(AC86*AF90)+(AC87*AG90)+(AC88*AH90)+(AI90*AC90)+(AC91*AJ90)</f>
        <v>0.33333333333333331</v>
      </c>
      <c r="AN90" s="176"/>
      <c r="AO90" s="16" t="s">
        <v>60</v>
      </c>
      <c r="AP90" s="16" t="s">
        <v>44</v>
      </c>
      <c r="AQ90" s="16">
        <v>1</v>
      </c>
      <c r="AR90" s="16">
        <f>AQ90*AQ88</f>
        <v>0.33333333333333331</v>
      </c>
      <c r="AS90" s="4"/>
      <c r="AT90" s="11" t="s">
        <v>24</v>
      </c>
      <c r="AU90" s="1">
        <f>AR93</f>
        <v>0.5</v>
      </c>
      <c r="AV90" s="36"/>
      <c r="AW90" s="42" t="s">
        <v>20</v>
      </c>
      <c r="AX90" s="42">
        <f>X87+AM87+AU87</f>
        <v>0.93333333333333335</v>
      </c>
      <c r="AY90" s="50"/>
    </row>
    <row r="91" spans="1:51">
      <c r="A91" s="258"/>
      <c r="B91" s="183" t="s">
        <v>14</v>
      </c>
      <c r="C91" s="183"/>
      <c r="D91" s="4"/>
      <c r="E91" s="35" t="s">
        <v>38</v>
      </c>
      <c r="F91" s="35" t="s">
        <v>39</v>
      </c>
      <c r="G91" s="35" t="s">
        <v>40</v>
      </c>
      <c r="H91" s="10" t="s">
        <v>41</v>
      </c>
      <c r="I91" s="10" t="s">
        <v>42</v>
      </c>
      <c r="J91" s="4"/>
      <c r="M91" s="4"/>
      <c r="N91" s="94"/>
      <c r="O91" s="156" t="s">
        <v>112</v>
      </c>
      <c r="P91" s="157"/>
      <c r="Q91" s="4"/>
      <c r="R91" s="33"/>
      <c r="S91" s="25"/>
      <c r="T91" s="25"/>
      <c r="U91" s="25"/>
      <c r="V91" s="30"/>
      <c r="W91" s="29"/>
      <c r="X91" s="29"/>
      <c r="Y91" s="176"/>
      <c r="Z91" s="16" t="s">
        <v>98</v>
      </c>
      <c r="AA91" s="16" t="s">
        <v>44</v>
      </c>
      <c r="AB91" s="16">
        <v>1</v>
      </c>
      <c r="AC91" s="16">
        <f>AB91*AB89</f>
        <v>0.33333333333333331</v>
      </c>
      <c r="AD91" s="4"/>
      <c r="AE91" s="29"/>
      <c r="AF91" s="25"/>
      <c r="AG91" s="25"/>
      <c r="AH91" s="25"/>
      <c r="AI91" s="25"/>
      <c r="AJ91" s="25"/>
      <c r="AK91" s="4"/>
      <c r="AL91" s="29"/>
      <c r="AM91" s="29"/>
      <c r="AN91" s="176"/>
      <c r="AO91" s="15" t="s">
        <v>31</v>
      </c>
      <c r="AP91" s="15">
        <v>1</v>
      </c>
      <c r="AQ91" s="15">
        <f>1/(1+AP91)</f>
        <v>0.5</v>
      </c>
      <c r="AR91" s="15"/>
      <c r="AS91" s="4"/>
      <c r="AT91" s="29"/>
      <c r="AU91" s="29"/>
      <c r="AV91" s="46"/>
      <c r="AW91" s="42" t="s">
        <v>21</v>
      </c>
      <c r="AX91" s="42">
        <f>X88+AM88+AU88</f>
        <v>-0.26666666666666666</v>
      </c>
      <c r="AY91" s="50"/>
    </row>
    <row r="92" spans="1:51" ht="30">
      <c r="A92" s="258"/>
      <c r="B92" s="108" t="s">
        <v>7</v>
      </c>
      <c r="C92" s="76">
        <f>SUM(L84*C87,L85*D87,L86*E87)</f>
        <v>3</v>
      </c>
      <c r="D92" s="4"/>
      <c r="E92" s="35">
        <v>1</v>
      </c>
      <c r="F92" s="35">
        <v>3</v>
      </c>
      <c r="G92" s="35">
        <v>5</v>
      </c>
      <c r="H92" s="35">
        <v>7</v>
      </c>
      <c r="I92" s="35">
        <v>9</v>
      </c>
      <c r="J92" s="4"/>
      <c r="M92" s="4"/>
      <c r="N92" s="94"/>
      <c r="O92" s="57" t="s">
        <v>99</v>
      </c>
      <c r="P92" s="56" t="s">
        <v>102</v>
      </c>
      <c r="Q92" s="4"/>
      <c r="R92" s="33"/>
      <c r="S92" s="25"/>
      <c r="T92" s="25"/>
      <c r="U92" s="25"/>
      <c r="V92" s="30"/>
      <c r="W92" s="29"/>
      <c r="X92" s="29"/>
      <c r="Y92" s="176"/>
      <c r="Z92" s="30"/>
      <c r="AA92" s="30"/>
      <c r="AB92" s="30"/>
      <c r="AC92" s="30"/>
      <c r="AD92" s="4"/>
      <c r="AE92" s="29"/>
      <c r="AF92" s="25"/>
      <c r="AG92" s="25"/>
      <c r="AH92" s="25"/>
      <c r="AI92" s="25"/>
      <c r="AJ92" s="25"/>
      <c r="AK92" s="4"/>
      <c r="AL92" s="156" t="s">
        <v>115</v>
      </c>
      <c r="AM92" s="157"/>
      <c r="AN92" s="176"/>
      <c r="AO92" s="16" t="s">
        <v>61</v>
      </c>
      <c r="AP92" s="16" t="s">
        <v>44</v>
      </c>
      <c r="AQ92" s="16">
        <v>1</v>
      </c>
      <c r="AR92" s="16">
        <f>AQ92*AQ91</f>
        <v>0.5</v>
      </c>
      <c r="AS92" s="4"/>
      <c r="AT92" s="29"/>
      <c r="AU92" s="29"/>
      <c r="AV92" s="46"/>
      <c r="AW92" s="41" t="s">
        <v>22</v>
      </c>
      <c r="AX92" s="41">
        <v>0</v>
      </c>
      <c r="AY92" s="50"/>
    </row>
    <row r="93" spans="1:51" ht="30">
      <c r="A93" s="258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26"/>
      <c r="N93" s="94"/>
      <c r="O93" s="57" t="s">
        <v>100</v>
      </c>
      <c r="P93" s="56" t="s">
        <v>103</v>
      </c>
      <c r="Q93" s="4"/>
      <c r="R93" s="4"/>
      <c r="S93" s="18"/>
      <c r="T93" s="18"/>
      <c r="U93" s="18"/>
      <c r="V93" s="19"/>
      <c r="W93" s="4"/>
      <c r="X93" s="4"/>
      <c r="Y93" s="176"/>
      <c r="Z93" s="30"/>
      <c r="AA93" s="30"/>
      <c r="AB93" s="30"/>
      <c r="AC93" s="30"/>
      <c r="AD93" s="4"/>
      <c r="AE93" s="29"/>
      <c r="AF93" s="25"/>
      <c r="AG93" s="25"/>
      <c r="AH93" s="25"/>
      <c r="AI93" s="25"/>
      <c r="AJ93" s="25"/>
      <c r="AK93" s="4"/>
      <c r="AL93" s="58" t="s">
        <v>34</v>
      </c>
      <c r="AM93" s="56" t="s">
        <v>87</v>
      </c>
      <c r="AN93" s="176"/>
      <c r="AO93" s="16" t="s">
        <v>62</v>
      </c>
      <c r="AP93" s="16" t="s">
        <v>44</v>
      </c>
      <c r="AQ93" s="16">
        <v>1</v>
      </c>
      <c r="AR93" s="16">
        <f>AQ93*AQ91</f>
        <v>0.5</v>
      </c>
      <c r="AS93" s="4"/>
      <c r="AT93" s="29"/>
      <c r="AU93" s="29"/>
      <c r="AV93" s="46"/>
      <c r="AW93" s="42" t="s">
        <v>23</v>
      </c>
      <c r="AX93" s="42">
        <f>X89+AM89+AU89</f>
        <v>0.66666666666666674</v>
      </c>
      <c r="AY93" s="50"/>
    </row>
    <row r="94" spans="1:51" ht="30">
      <c r="A94" s="258"/>
      <c r="B94" s="185" t="s">
        <v>11</v>
      </c>
      <c r="C94" s="186"/>
      <c r="D94" s="6" t="s">
        <v>12</v>
      </c>
      <c r="E94" s="6">
        <v>1</v>
      </c>
      <c r="F94" s="6">
        <v>2</v>
      </c>
      <c r="G94" s="6">
        <v>3</v>
      </c>
      <c r="H94" s="6">
        <v>4</v>
      </c>
      <c r="I94" s="6">
        <v>5</v>
      </c>
      <c r="J94" s="6">
        <v>6</v>
      </c>
      <c r="K94" s="6">
        <v>7</v>
      </c>
      <c r="L94" s="6">
        <v>9</v>
      </c>
      <c r="M94" s="6">
        <v>10</v>
      </c>
      <c r="N94" s="94"/>
      <c r="O94" s="57" t="s">
        <v>101</v>
      </c>
      <c r="P94" s="56" t="s">
        <v>104</v>
      </c>
      <c r="Q94" s="4"/>
      <c r="R94" s="4"/>
      <c r="S94" s="18"/>
      <c r="T94" s="18"/>
      <c r="U94" s="18"/>
      <c r="V94" s="4"/>
      <c r="W94" s="4"/>
      <c r="X94" s="4"/>
      <c r="Y94" s="176"/>
      <c r="AB94" s="30"/>
      <c r="AC94" s="30"/>
      <c r="AD94" s="4"/>
      <c r="AE94" s="29"/>
      <c r="AF94" s="25"/>
      <c r="AG94" s="25"/>
      <c r="AH94" s="25"/>
      <c r="AI94" s="25"/>
      <c r="AJ94" s="25"/>
      <c r="AK94" s="4"/>
      <c r="AL94" s="109" t="s">
        <v>35</v>
      </c>
      <c r="AM94" s="84" t="s">
        <v>88</v>
      </c>
      <c r="AN94" s="176"/>
      <c r="AO94" s="19"/>
      <c r="AP94" s="19"/>
      <c r="AQ94" s="19"/>
      <c r="AR94" s="19"/>
      <c r="AS94" s="4"/>
      <c r="AT94" s="29"/>
      <c r="AU94" s="29"/>
      <c r="AV94" s="46"/>
      <c r="AW94" s="42" t="s">
        <v>24</v>
      </c>
      <c r="AX94" s="42">
        <f>X90+AM90+AU90</f>
        <v>0.73333333333333328</v>
      </c>
      <c r="AY94" s="50"/>
    </row>
    <row r="95" spans="1:51">
      <c r="A95" s="258"/>
      <c r="B95" s="187"/>
      <c r="C95" s="188"/>
      <c r="D95" s="6" t="s">
        <v>13</v>
      </c>
      <c r="E95" s="35">
        <v>0</v>
      </c>
      <c r="F95" s="35">
        <v>0</v>
      </c>
      <c r="G95" s="35">
        <v>0.57999999999999996</v>
      </c>
      <c r="H95" s="35">
        <v>0.9</v>
      </c>
      <c r="I95" s="35">
        <v>1.1200000000000001</v>
      </c>
      <c r="J95" s="35">
        <v>1.24</v>
      </c>
      <c r="K95" s="35">
        <v>1.32</v>
      </c>
      <c r="L95" s="35">
        <v>1.46</v>
      </c>
      <c r="M95" s="35">
        <v>1.49</v>
      </c>
      <c r="N95" s="94"/>
      <c r="Q95" s="4"/>
      <c r="R95" s="4"/>
      <c r="S95" s="18"/>
      <c r="T95" s="18"/>
      <c r="U95" s="18"/>
      <c r="V95" s="4"/>
      <c r="W95" s="4"/>
      <c r="X95" s="4"/>
      <c r="Y95" s="176"/>
      <c r="AB95" s="30"/>
      <c r="AC95" s="30"/>
      <c r="AD95" s="4"/>
      <c r="AE95" s="29"/>
      <c r="AF95" s="25"/>
      <c r="AG95" s="25"/>
      <c r="AH95" s="25"/>
      <c r="AI95" s="25"/>
      <c r="AJ95" s="25"/>
      <c r="AK95" s="4"/>
      <c r="AL95" s="109" t="s">
        <v>36</v>
      </c>
      <c r="AM95" s="84" t="s">
        <v>89</v>
      </c>
      <c r="AN95" s="176"/>
      <c r="AO95" s="30"/>
      <c r="AP95" s="30"/>
      <c r="AQ95" s="30"/>
      <c r="AR95" s="30"/>
      <c r="AS95" s="4"/>
      <c r="AT95" s="29"/>
      <c r="AU95" s="29"/>
      <c r="AV95" s="46"/>
      <c r="AW95" s="41" t="s">
        <v>25</v>
      </c>
      <c r="AX95" s="41">
        <v>0</v>
      </c>
      <c r="AY95" s="50"/>
    </row>
    <row r="96" spans="1:51">
      <c r="A96" s="258"/>
      <c r="B96" s="189" t="s">
        <v>9</v>
      </c>
      <c r="C96" s="190"/>
      <c r="D96" s="7">
        <v>0.57999999999999996</v>
      </c>
      <c r="E96" s="191"/>
      <c r="F96" s="192"/>
      <c r="G96" s="192"/>
      <c r="H96" s="192"/>
      <c r="I96" s="192"/>
      <c r="J96" s="192"/>
      <c r="K96" s="48"/>
      <c r="L96" s="48"/>
      <c r="M96" s="48"/>
      <c r="N96" s="94"/>
      <c r="Q96" s="4"/>
      <c r="R96" s="4"/>
      <c r="S96" s="18"/>
      <c r="T96" s="18"/>
      <c r="U96" s="18"/>
      <c r="V96" s="4"/>
      <c r="W96" s="4"/>
      <c r="X96" s="4"/>
      <c r="Y96" s="176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109" t="s">
        <v>37</v>
      </c>
      <c r="AM96" s="84" t="s">
        <v>90</v>
      </c>
      <c r="AN96" s="176"/>
      <c r="AO96" s="156" t="s">
        <v>113</v>
      </c>
      <c r="AP96" s="157"/>
      <c r="AQ96" s="4"/>
      <c r="AR96" s="4"/>
      <c r="AS96" s="4"/>
      <c r="AT96" s="4"/>
      <c r="AU96" s="4"/>
      <c r="AV96" s="46"/>
      <c r="AW96" s="4"/>
      <c r="AX96" s="4"/>
      <c r="AY96" s="50"/>
    </row>
    <row r="97" spans="1:51" ht="30">
      <c r="A97" s="258"/>
      <c r="B97" s="52"/>
      <c r="C97" s="52"/>
      <c r="D97" s="52"/>
      <c r="E97" s="52"/>
      <c r="H97" s="52"/>
      <c r="I97" s="52"/>
      <c r="J97" s="52"/>
      <c r="K97" s="52"/>
      <c r="L97" s="52"/>
      <c r="M97" s="47"/>
      <c r="N97" s="94"/>
      <c r="Q97" s="4"/>
      <c r="R97" s="4"/>
      <c r="S97" s="18"/>
      <c r="T97" s="18"/>
      <c r="U97" s="18"/>
      <c r="V97" s="4"/>
      <c r="W97" s="4"/>
      <c r="X97" s="4"/>
      <c r="Y97" s="176"/>
      <c r="Z97" s="4"/>
      <c r="AC97" s="4"/>
      <c r="AD97" s="4"/>
      <c r="AE97" s="4"/>
      <c r="AF97" s="4"/>
      <c r="AG97" s="4"/>
      <c r="AH97" s="4"/>
      <c r="AI97" s="4"/>
      <c r="AJ97" s="4"/>
      <c r="AK97" s="4"/>
      <c r="AL97" s="58" t="s">
        <v>96</v>
      </c>
      <c r="AM97" s="56" t="s">
        <v>91</v>
      </c>
      <c r="AN97" s="176"/>
      <c r="AO97" s="44" t="s">
        <v>29</v>
      </c>
      <c r="AP97" s="44" t="s">
        <v>76</v>
      </c>
      <c r="AQ97" s="4"/>
      <c r="AR97" s="4"/>
      <c r="AS97" s="4"/>
      <c r="AT97" s="4"/>
      <c r="AU97" s="4"/>
      <c r="AV97" s="46"/>
      <c r="AW97" s="4"/>
      <c r="AX97" s="4"/>
      <c r="AY97" s="50"/>
    </row>
    <row r="98" spans="1:51" ht="30">
      <c r="A98" s="258"/>
      <c r="B98" s="161" t="s">
        <v>15</v>
      </c>
      <c r="C98" s="161"/>
      <c r="D98" s="161"/>
      <c r="E98" s="4"/>
      <c r="H98" s="4"/>
      <c r="I98" s="4"/>
      <c r="J98" s="4"/>
      <c r="K98" s="4"/>
      <c r="L98" s="4"/>
      <c r="M98" s="4"/>
      <c r="N98" s="94"/>
      <c r="Q98" s="4"/>
      <c r="R98" s="4"/>
      <c r="S98" s="18"/>
      <c r="T98" s="18"/>
      <c r="U98" s="18"/>
      <c r="V98" s="4"/>
      <c r="W98" s="4"/>
      <c r="X98" s="4"/>
      <c r="Y98" s="176"/>
      <c r="Z98" s="227" t="s">
        <v>182</v>
      </c>
      <c r="AA98" s="228"/>
      <c r="AC98" s="4"/>
      <c r="AD98" s="4"/>
      <c r="AE98" s="4"/>
      <c r="AF98" s="4"/>
      <c r="AG98" s="4"/>
      <c r="AH98" s="4"/>
      <c r="AI98" s="4"/>
      <c r="AJ98" s="4"/>
      <c r="AK98" s="4"/>
      <c r="AL98" s="109" t="s">
        <v>97</v>
      </c>
      <c r="AM98" s="84" t="s">
        <v>92</v>
      </c>
      <c r="AN98" s="176"/>
      <c r="AO98" s="44" t="s">
        <v>30</v>
      </c>
      <c r="AP98" s="44" t="s">
        <v>79</v>
      </c>
      <c r="AQ98" s="4"/>
      <c r="AR98" s="4"/>
      <c r="AS98" s="4"/>
      <c r="AT98" s="4"/>
      <c r="AU98" s="4"/>
      <c r="AV98" s="46"/>
      <c r="AW98" s="4"/>
      <c r="AX98" s="4"/>
      <c r="AY98" s="50"/>
    </row>
    <row r="99" spans="1:51" ht="30">
      <c r="A99" s="258"/>
      <c r="B99" s="5" t="s">
        <v>10</v>
      </c>
      <c r="C99" s="8">
        <f>(C92-3)/3</f>
        <v>0</v>
      </c>
      <c r="D99" s="77">
        <f>C99*100</f>
        <v>0</v>
      </c>
      <c r="E99" s="4"/>
      <c r="H99" s="4"/>
      <c r="I99" s="4"/>
      <c r="J99" s="4"/>
      <c r="K99" s="4"/>
      <c r="L99" s="4"/>
      <c r="M99" s="4"/>
      <c r="N99" s="94"/>
      <c r="Q99" s="4"/>
      <c r="R99" s="4"/>
      <c r="S99" s="18"/>
      <c r="T99" s="18"/>
      <c r="U99" s="18"/>
      <c r="V99" s="4"/>
      <c r="W99" s="4"/>
      <c r="X99" s="4"/>
      <c r="Y99" s="176"/>
      <c r="Z99" s="225" t="s">
        <v>224</v>
      </c>
      <c r="AA99" s="226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109" t="s">
        <v>98</v>
      </c>
      <c r="AM99" s="84" t="s">
        <v>93</v>
      </c>
      <c r="AN99" s="176"/>
      <c r="AO99" s="44" t="s">
        <v>31</v>
      </c>
      <c r="AP99" s="44" t="s">
        <v>82</v>
      </c>
      <c r="AQ99" s="4"/>
      <c r="AR99" s="4"/>
      <c r="AS99" s="4"/>
      <c r="AT99" s="4"/>
      <c r="AU99" s="4"/>
      <c r="AV99" s="46"/>
      <c r="AW99" s="4"/>
      <c r="AX99" s="4"/>
      <c r="AY99" s="50"/>
    </row>
    <row r="100" spans="1:51">
      <c r="A100" s="259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06"/>
      <c r="N100" s="49"/>
      <c r="O100" s="106"/>
      <c r="P100" s="106"/>
      <c r="Q100" s="106"/>
      <c r="R100" s="106"/>
      <c r="S100" s="79"/>
      <c r="T100" s="79"/>
      <c r="U100" s="79"/>
      <c r="V100" s="106"/>
      <c r="W100" s="106"/>
      <c r="X100" s="106"/>
      <c r="Y100" s="177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51"/>
    </row>
    <row r="102" spans="1:51" ht="20">
      <c r="A102" s="257"/>
      <c r="B102" s="168" t="s">
        <v>170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9"/>
    </row>
    <row r="103" spans="1:51" ht="20">
      <c r="A103" s="258"/>
      <c r="B103" s="35" t="s">
        <v>0</v>
      </c>
      <c r="C103" s="35" t="s">
        <v>1</v>
      </c>
      <c r="D103" s="35" t="s">
        <v>2</v>
      </c>
      <c r="E103" s="35" t="s">
        <v>3</v>
      </c>
      <c r="F103" s="170" t="s">
        <v>8</v>
      </c>
      <c r="G103" s="35" t="s">
        <v>0</v>
      </c>
      <c r="H103" s="35" t="s">
        <v>1</v>
      </c>
      <c r="I103" s="35" t="s">
        <v>2</v>
      </c>
      <c r="J103" s="35" t="s">
        <v>3</v>
      </c>
      <c r="K103" s="35" t="s">
        <v>4</v>
      </c>
      <c r="L103" s="10" t="s">
        <v>5</v>
      </c>
      <c r="M103" s="23"/>
      <c r="N103" s="94"/>
      <c r="O103" s="156" t="s">
        <v>114</v>
      </c>
      <c r="P103" s="157"/>
      <c r="Q103" s="3"/>
      <c r="R103" s="171" t="s">
        <v>46</v>
      </c>
      <c r="S103" s="172"/>
      <c r="T103" s="172"/>
      <c r="U103" s="173"/>
      <c r="V103" s="3"/>
      <c r="W103" s="174" t="s">
        <v>52</v>
      </c>
      <c r="X103" s="175"/>
      <c r="Y103" s="176"/>
      <c r="Z103" s="178" t="s">
        <v>48</v>
      </c>
      <c r="AA103" s="179"/>
      <c r="AB103" s="179"/>
      <c r="AC103" s="180"/>
      <c r="AD103" s="3"/>
      <c r="AE103" s="178" t="s">
        <v>54</v>
      </c>
      <c r="AF103" s="179"/>
      <c r="AG103" s="179"/>
      <c r="AH103" s="179"/>
      <c r="AI103" s="179"/>
      <c r="AJ103" s="180"/>
      <c r="AK103" s="3"/>
      <c r="AL103" s="174" t="s">
        <v>55</v>
      </c>
      <c r="AM103" s="175"/>
      <c r="AN103" s="176"/>
      <c r="AO103" s="178" t="s">
        <v>49</v>
      </c>
      <c r="AP103" s="179"/>
      <c r="AQ103" s="179"/>
      <c r="AR103" s="180"/>
      <c r="AS103" s="4"/>
      <c r="AT103" s="174" t="s">
        <v>51</v>
      </c>
      <c r="AU103" s="175"/>
      <c r="AV103" s="36"/>
      <c r="AW103" s="174" t="s">
        <v>27</v>
      </c>
      <c r="AX103" s="175"/>
      <c r="AY103" s="50"/>
    </row>
    <row r="104" spans="1:51" ht="30">
      <c r="A104" s="258"/>
      <c r="B104" s="35" t="s">
        <v>1</v>
      </c>
      <c r="C104" s="2">
        <v>1</v>
      </c>
      <c r="D104" s="37">
        <v>3</v>
      </c>
      <c r="E104" s="37">
        <v>3</v>
      </c>
      <c r="F104" s="170"/>
      <c r="G104" s="35" t="s">
        <v>1</v>
      </c>
      <c r="H104" s="38">
        <f>C104/C107</f>
        <v>0.60000000000000009</v>
      </c>
      <c r="I104" s="37">
        <f>D104/D107</f>
        <v>0.6</v>
      </c>
      <c r="J104" s="37">
        <f>E104/E107</f>
        <v>0.6</v>
      </c>
      <c r="K104" s="37">
        <f>SUM(H104:J104)</f>
        <v>1.8000000000000003</v>
      </c>
      <c r="L104" s="2">
        <f>K104/C109</f>
        <v>0.60000000000000009</v>
      </c>
      <c r="M104" s="24"/>
      <c r="N104" s="94"/>
      <c r="O104" s="58" t="s">
        <v>17</v>
      </c>
      <c r="P104" s="56" t="s">
        <v>78</v>
      </c>
      <c r="Q104" s="18"/>
      <c r="R104" s="17" t="s">
        <v>26</v>
      </c>
      <c r="S104" s="35" t="s">
        <v>1</v>
      </c>
      <c r="T104" s="35" t="s">
        <v>2</v>
      </c>
      <c r="U104" s="35" t="s">
        <v>3</v>
      </c>
      <c r="V104" s="13"/>
      <c r="W104" s="32" t="s">
        <v>26</v>
      </c>
      <c r="X104" s="107" t="s">
        <v>53</v>
      </c>
      <c r="Y104" s="176"/>
      <c r="Z104" s="35" t="s">
        <v>32</v>
      </c>
      <c r="AA104" s="108" t="s">
        <v>47</v>
      </c>
      <c r="AB104" s="178" t="s">
        <v>43</v>
      </c>
      <c r="AC104" s="180"/>
      <c r="AD104" s="4"/>
      <c r="AE104" s="10" t="s">
        <v>26</v>
      </c>
      <c r="AF104" s="35" t="s">
        <v>35</v>
      </c>
      <c r="AG104" s="35" t="s">
        <v>36</v>
      </c>
      <c r="AH104" s="35" t="s">
        <v>37</v>
      </c>
      <c r="AI104" s="35" t="s">
        <v>97</v>
      </c>
      <c r="AJ104" s="35" t="s">
        <v>98</v>
      </c>
      <c r="AK104" s="4"/>
      <c r="AL104" s="10" t="s">
        <v>26</v>
      </c>
      <c r="AM104" s="107" t="s">
        <v>53</v>
      </c>
      <c r="AN104" s="176"/>
      <c r="AO104" s="10" t="s">
        <v>28</v>
      </c>
      <c r="AP104" s="10" t="s">
        <v>47</v>
      </c>
      <c r="AQ104" s="181" t="s">
        <v>43</v>
      </c>
      <c r="AR104" s="182"/>
      <c r="AS104" s="4"/>
      <c r="AT104" s="35" t="s">
        <v>26</v>
      </c>
      <c r="AU104" s="107" t="s">
        <v>53</v>
      </c>
      <c r="AV104" s="36"/>
      <c r="AW104" s="108" t="s">
        <v>26</v>
      </c>
      <c r="AX104" s="108" t="s">
        <v>50</v>
      </c>
      <c r="AY104" s="50"/>
    </row>
    <row r="105" spans="1:51">
      <c r="A105" s="258"/>
      <c r="B105" s="35" t="s">
        <v>2</v>
      </c>
      <c r="C105" s="37">
        <f>1/D104</f>
        <v>0.33333333333333331</v>
      </c>
      <c r="D105" s="2">
        <v>1</v>
      </c>
      <c r="E105" s="37">
        <v>1</v>
      </c>
      <c r="F105" s="170"/>
      <c r="G105" s="35" t="s">
        <v>2</v>
      </c>
      <c r="H105" s="37">
        <f>C105/C107</f>
        <v>0.2</v>
      </c>
      <c r="I105" s="38">
        <f>D105/D107</f>
        <v>0.2</v>
      </c>
      <c r="J105" s="37">
        <f>E105/E107</f>
        <v>0.2</v>
      </c>
      <c r="K105" s="37">
        <f>SUM(H105:J105)</f>
        <v>0.60000000000000009</v>
      </c>
      <c r="L105" s="2">
        <f>K105/C109</f>
        <v>0.20000000000000004</v>
      </c>
      <c r="M105" s="24"/>
      <c r="N105" s="94"/>
      <c r="O105" s="58" t="s">
        <v>18</v>
      </c>
      <c r="P105" s="56" t="s">
        <v>77</v>
      </c>
      <c r="Q105" s="18"/>
      <c r="R105" s="11" t="s">
        <v>17</v>
      </c>
      <c r="S105" s="9">
        <v>1</v>
      </c>
      <c r="T105" s="9">
        <v>-0.5</v>
      </c>
      <c r="U105" s="9">
        <v>0</v>
      </c>
      <c r="V105" s="3"/>
      <c r="W105" s="11" t="s">
        <v>17</v>
      </c>
      <c r="X105" s="1">
        <f>(S105*L104)+(T105*L105)+(U105*L106)</f>
        <v>0.50000000000000011</v>
      </c>
      <c r="Y105" s="176"/>
      <c r="Z105" s="15" t="s">
        <v>34</v>
      </c>
      <c r="AA105" s="15">
        <v>1</v>
      </c>
      <c r="AB105" s="15">
        <f>1/(1+AA105)</f>
        <v>0.5</v>
      </c>
      <c r="AC105" s="15"/>
      <c r="AD105" s="4"/>
      <c r="AE105" s="11" t="s">
        <v>17</v>
      </c>
      <c r="AF105" s="28">
        <v>0</v>
      </c>
      <c r="AG105" s="28">
        <v>0</v>
      </c>
      <c r="AH105" s="28">
        <v>-1</v>
      </c>
      <c r="AI105" s="28">
        <v>-1</v>
      </c>
      <c r="AJ105" s="28">
        <v>0</v>
      </c>
      <c r="AK105" s="4"/>
      <c r="AL105" s="11" t="s">
        <v>17</v>
      </c>
      <c r="AM105" s="1">
        <f>(AF105*AC106)+(AG105*AC107)+(AC108*AH105)+(AI105*AC110)+(AC111*AJ105)</f>
        <v>-0.83333333333333326</v>
      </c>
      <c r="AN105" s="176"/>
      <c r="AO105" s="15" t="s">
        <v>29</v>
      </c>
      <c r="AP105" s="15">
        <v>3</v>
      </c>
      <c r="AQ105" s="15">
        <f>1/(1+AP105)</f>
        <v>0.25</v>
      </c>
      <c r="AR105" s="15"/>
      <c r="AS105" s="4"/>
      <c r="AT105" s="11" t="s">
        <v>17</v>
      </c>
      <c r="AU105" s="1">
        <f>AR106</f>
        <v>0.25</v>
      </c>
      <c r="AV105" s="36"/>
      <c r="AW105" s="40" t="s">
        <v>63</v>
      </c>
      <c r="AX105" s="40">
        <v>0</v>
      </c>
      <c r="AY105" s="50"/>
    </row>
    <row r="106" spans="1:51" ht="30">
      <c r="A106" s="258"/>
      <c r="B106" s="35" t="s">
        <v>3</v>
      </c>
      <c r="C106" s="37">
        <f>1/E104</f>
        <v>0.33333333333333331</v>
      </c>
      <c r="D106" s="37">
        <f>1/E105</f>
        <v>1</v>
      </c>
      <c r="E106" s="2">
        <v>1</v>
      </c>
      <c r="F106" s="170"/>
      <c r="G106" s="35" t="s">
        <v>3</v>
      </c>
      <c r="H106" s="37">
        <f>C106/C107</f>
        <v>0.2</v>
      </c>
      <c r="I106" s="37">
        <f>D106/D107</f>
        <v>0.2</v>
      </c>
      <c r="J106" s="38">
        <f>E106/E107</f>
        <v>0.2</v>
      </c>
      <c r="K106" s="37">
        <f>SUM(H106:J106)</f>
        <v>0.60000000000000009</v>
      </c>
      <c r="L106" s="2">
        <f>K106/C109</f>
        <v>0.20000000000000004</v>
      </c>
      <c r="M106" s="24"/>
      <c r="N106" s="94"/>
      <c r="O106" s="58" t="s">
        <v>20</v>
      </c>
      <c r="P106" s="56" t="s">
        <v>80</v>
      </c>
      <c r="Q106" s="18"/>
      <c r="R106" s="11" t="s">
        <v>18</v>
      </c>
      <c r="S106" s="9">
        <v>-0.5</v>
      </c>
      <c r="T106" s="9">
        <v>1</v>
      </c>
      <c r="U106" s="9">
        <v>0</v>
      </c>
      <c r="V106" s="19"/>
      <c r="W106" s="11" t="s">
        <v>18</v>
      </c>
      <c r="X106" s="1">
        <f>(S106*L104)+(T106*L105)+(U106*L106)</f>
        <v>-0.1</v>
      </c>
      <c r="Y106" s="176"/>
      <c r="Z106" s="16" t="s">
        <v>35</v>
      </c>
      <c r="AA106" s="16" t="s">
        <v>44</v>
      </c>
      <c r="AB106" s="16">
        <v>1</v>
      </c>
      <c r="AC106" s="16">
        <f>AB106*AB105</f>
        <v>0.5</v>
      </c>
      <c r="AD106" s="4"/>
      <c r="AE106" s="11" t="s">
        <v>18</v>
      </c>
      <c r="AF106" s="28">
        <v>0</v>
      </c>
      <c r="AG106" s="28">
        <v>0</v>
      </c>
      <c r="AH106" s="28">
        <v>1</v>
      </c>
      <c r="AI106" s="28">
        <v>1</v>
      </c>
      <c r="AJ106" s="28">
        <v>0</v>
      </c>
      <c r="AK106" s="4"/>
      <c r="AL106" s="11" t="s">
        <v>18</v>
      </c>
      <c r="AM106" s="1">
        <f>(AF106*AC106)+(AG106*AC107)+(AC108*AH106)+(AI106*AC110)+(AC111*AJ106)</f>
        <v>0.83333333333333326</v>
      </c>
      <c r="AN106" s="176"/>
      <c r="AO106" s="16" t="s">
        <v>45</v>
      </c>
      <c r="AP106" s="16" t="s">
        <v>44</v>
      </c>
      <c r="AQ106" s="16">
        <v>1</v>
      </c>
      <c r="AR106" s="16">
        <f>AQ106*AQ105</f>
        <v>0.25</v>
      </c>
      <c r="AS106" s="4"/>
      <c r="AT106" s="11" t="s">
        <v>18</v>
      </c>
      <c r="AU106" s="1">
        <f>AR107</f>
        <v>0.25</v>
      </c>
      <c r="AV106" s="36"/>
      <c r="AW106" s="40" t="s">
        <v>16</v>
      </c>
      <c r="AX106" s="41">
        <v>0</v>
      </c>
      <c r="AY106" s="50"/>
    </row>
    <row r="107" spans="1:51">
      <c r="A107" s="258"/>
      <c r="B107" s="107" t="s">
        <v>4</v>
      </c>
      <c r="C107" s="39">
        <f>SUM(C104:C106)</f>
        <v>1.6666666666666665</v>
      </c>
      <c r="D107" s="39">
        <f>SUM(D104:D106)</f>
        <v>5</v>
      </c>
      <c r="E107" s="39">
        <f>SUM(E104:E106)</f>
        <v>5</v>
      </c>
      <c r="F107" s="170"/>
      <c r="G107" s="107" t="s">
        <v>4</v>
      </c>
      <c r="H107" s="39">
        <f>SUM(H104:H106)</f>
        <v>1</v>
      </c>
      <c r="I107" s="39">
        <f>SUM(I104:I106)</f>
        <v>1</v>
      </c>
      <c r="J107" s="39">
        <f>SUM(J104:J106)</f>
        <v>1</v>
      </c>
      <c r="K107" s="39">
        <f>SUM(K104:K106)</f>
        <v>3.0000000000000004</v>
      </c>
      <c r="L107" s="39">
        <f>SUM(L104:L106)</f>
        <v>1.0000000000000002</v>
      </c>
      <c r="M107" s="25"/>
      <c r="N107" s="94"/>
      <c r="O107" s="58" t="s">
        <v>21</v>
      </c>
      <c r="P107" s="56" t="s">
        <v>81</v>
      </c>
      <c r="Q107" s="18"/>
      <c r="R107" s="11" t="s">
        <v>20</v>
      </c>
      <c r="S107" s="9">
        <v>0</v>
      </c>
      <c r="T107" s="9">
        <v>0.5</v>
      </c>
      <c r="U107" s="9">
        <v>0</v>
      </c>
      <c r="V107" s="19"/>
      <c r="W107" s="11" t="s">
        <v>20</v>
      </c>
      <c r="X107" s="1">
        <f>(S107*L104)+(T107*L105)+(U107*L106)</f>
        <v>0.10000000000000002</v>
      </c>
      <c r="Y107" s="176"/>
      <c r="Z107" s="16" t="s">
        <v>36</v>
      </c>
      <c r="AA107" s="16" t="s">
        <v>44</v>
      </c>
      <c r="AB107" s="16">
        <v>1</v>
      </c>
      <c r="AC107" s="16">
        <f>AB107*AB105</f>
        <v>0.5</v>
      </c>
      <c r="AD107" s="4"/>
      <c r="AE107" s="11" t="s">
        <v>20</v>
      </c>
      <c r="AF107" s="28">
        <v>0</v>
      </c>
      <c r="AG107" s="28">
        <v>0</v>
      </c>
      <c r="AH107" s="28">
        <v>1</v>
      </c>
      <c r="AI107" s="28">
        <v>0</v>
      </c>
      <c r="AJ107" s="28">
        <v>0</v>
      </c>
      <c r="AK107" s="4"/>
      <c r="AL107" s="11" t="s">
        <v>20</v>
      </c>
      <c r="AM107" s="1">
        <f>(AF107*AC106)+(AG107*AC107)+(AH107*AC108)+(AI107*AC110)+(AJ107*AC111)</f>
        <v>0.5</v>
      </c>
      <c r="AN107" s="176"/>
      <c r="AO107" s="16" t="s">
        <v>58</v>
      </c>
      <c r="AP107" s="16" t="s">
        <v>44</v>
      </c>
      <c r="AQ107" s="16">
        <v>1</v>
      </c>
      <c r="AR107" s="16">
        <f>AQ107*AQ105</f>
        <v>0.25</v>
      </c>
      <c r="AS107" s="4"/>
      <c r="AT107" s="11" t="s">
        <v>20</v>
      </c>
      <c r="AU107" s="1">
        <f>AR109</f>
        <v>0.5</v>
      </c>
      <c r="AV107" s="36"/>
      <c r="AW107" s="42" t="s">
        <v>17</v>
      </c>
      <c r="AX107" s="42">
        <f>X105+AM105+AU105</f>
        <v>-8.3333333333333148E-2</v>
      </c>
      <c r="AY107" s="50"/>
    </row>
    <row r="108" spans="1:51" ht="45">
      <c r="A108" s="258"/>
      <c r="B108" s="54"/>
      <c r="C108" s="54"/>
      <c r="D108" s="54"/>
      <c r="E108" s="54"/>
      <c r="F108" s="54"/>
      <c r="G108" s="54"/>
      <c r="H108" s="54"/>
      <c r="I108" s="54"/>
      <c r="J108" s="54"/>
      <c r="M108" s="47"/>
      <c r="N108" s="94"/>
      <c r="O108" s="58" t="s">
        <v>23</v>
      </c>
      <c r="P108" s="56" t="s">
        <v>83</v>
      </c>
      <c r="Q108" s="4"/>
      <c r="R108" s="11" t="s">
        <v>21</v>
      </c>
      <c r="S108" s="9">
        <v>0</v>
      </c>
      <c r="T108" s="9">
        <v>-0.5</v>
      </c>
      <c r="U108" s="9">
        <v>0</v>
      </c>
      <c r="V108" s="19"/>
      <c r="W108" s="11" t="s">
        <v>21</v>
      </c>
      <c r="X108" s="1">
        <f>(S108*L104)+(T108*L105)+(U108*L106)</f>
        <v>-0.10000000000000002</v>
      </c>
      <c r="Y108" s="176"/>
      <c r="Z108" s="16" t="s">
        <v>37</v>
      </c>
      <c r="AA108" s="16" t="s">
        <v>44</v>
      </c>
      <c r="AB108" s="16">
        <v>1</v>
      </c>
      <c r="AC108" s="16">
        <f>AB108*AB105</f>
        <v>0.5</v>
      </c>
      <c r="AD108" s="4"/>
      <c r="AE108" s="11" t="s">
        <v>21</v>
      </c>
      <c r="AF108" s="28">
        <v>0</v>
      </c>
      <c r="AG108" s="28">
        <v>0</v>
      </c>
      <c r="AH108" s="28">
        <v>-1</v>
      </c>
      <c r="AI108" s="28">
        <v>0</v>
      </c>
      <c r="AJ108" s="28">
        <v>0</v>
      </c>
      <c r="AK108" s="4"/>
      <c r="AL108" s="11" t="s">
        <v>21</v>
      </c>
      <c r="AM108" s="1">
        <f>(AF108*AC106)+(AG108*AC107)+(AH108*AC108)+(AI108*AC110)+(AJ108*AC111)</f>
        <v>-0.5</v>
      </c>
      <c r="AN108" s="176"/>
      <c r="AO108" s="15" t="s">
        <v>30</v>
      </c>
      <c r="AP108" s="15">
        <v>1</v>
      </c>
      <c r="AQ108" s="15">
        <f>1/(1+AP108)</f>
        <v>0.5</v>
      </c>
      <c r="AR108" s="15"/>
      <c r="AS108" s="4"/>
      <c r="AT108" s="11" t="s">
        <v>21</v>
      </c>
      <c r="AU108" s="1">
        <f>AR110</f>
        <v>0.5</v>
      </c>
      <c r="AV108" s="36"/>
      <c r="AW108" s="42" t="s">
        <v>18</v>
      </c>
      <c r="AX108" s="42">
        <f>X106+AM106++AU106</f>
        <v>0.98333333333333328</v>
      </c>
      <c r="AY108" s="50"/>
    </row>
    <row r="109" spans="1:51" ht="30">
      <c r="A109" s="258"/>
      <c r="B109" s="108" t="s">
        <v>6</v>
      </c>
      <c r="C109" s="35">
        <v>3</v>
      </c>
      <c r="D109" s="4"/>
      <c r="E109" s="4"/>
      <c r="F109" s="4"/>
      <c r="G109" s="4"/>
      <c r="H109" s="4"/>
      <c r="I109" s="4"/>
      <c r="J109" s="4"/>
      <c r="M109" s="4"/>
      <c r="N109" s="94"/>
      <c r="O109" s="58" t="s">
        <v>24</v>
      </c>
      <c r="P109" s="56" t="s">
        <v>84</v>
      </c>
      <c r="Q109" s="4"/>
      <c r="R109" s="11" t="s">
        <v>23</v>
      </c>
      <c r="S109" s="9">
        <v>1</v>
      </c>
      <c r="T109" s="9">
        <v>0</v>
      </c>
      <c r="U109" s="9">
        <v>-0.5</v>
      </c>
      <c r="V109" s="19"/>
      <c r="W109" s="11" t="s">
        <v>23</v>
      </c>
      <c r="X109" s="1">
        <f>(S109*L104)+(T109*L105)+(U109*L106)</f>
        <v>0.50000000000000011</v>
      </c>
      <c r="Y109" s="176"/>
      <c r="Z109" s="31" t="s">
        <v>96</v>
      </c>
      <c r="AA109" s="31">
        <v>2</v>
      </c>
      <c r="AB109" s="31">
        <f>1/(1+AA109)</f>
        <v>0.33333333333333331</v>
      </c>
      <c r="AC109" s="31"/>
      <c r="AD109" s="4"/>
      <c r="AE109" s="11" t="s">
        <v>23</v>
      </c>
      <c r="AF109" s="28">
        <v>0</v>
      </c>
      <c r="AG109" s="28">
        <v>0</v>
      </c>
      <c r="AH109" s="28">
        <v>0</v>
      </c>
      <c r="AI109" s="28">
        <v>-1</v>
      </c>
      <c r="AJ109" s="28">
        <v>0</v>
      </c>
      <c r="AK109" s="4"/>
      <c r="AL109" s="11" t="s">
        <v>23</v>
      </c>
      <c r="AM109" s="1">
        <f>(AC106*AF109)+(AG109*AC107)+(AC108*AH109)+(AI109*AC110)+(AC111*AJ109)</f>
        <v>-0.33333333333333331</v>
      </c>
      <c r="AN109" s="176"/>
      <c r="AO109" s="16" t="s">
        <v>59</v>
      </c>
      <c r="AP109" s="16" t="s">
        <v>44</v>
      </c>
      <c r="AQ109" s="16">
        <v>1</v>
      </c>
      <c r="AR109" s="16">
        <f>AQ109*AQ108</f>
        <v>0.5</v>
      </c>
      <c r="AS109" s="4"/>
      <c r="AT109" s="11" t="s">
        <v>23</v>
      </c>
      <c r="AU109" s="1">
        <f>AR112</f>
        <v>0.33333333333333331</v>
      </c>
      <c r="AV109" s="36"/>
      <c r="AW109" s="41" t="s">
        <v>19</v>
      </c>
      <c r="AX109" s="41">
        <v>0</v>
      </c>
      <c r="AY109" s="50"/>
    </row>
    <row r="110" spans="1:51">
      <c r="A110" s="258"/>
      <c r="B110" s="53"/>
      <c r="C110" s="53"/>
      <c r="D110" s="53"/>
      <c r="E110" s="53"/>
      <c r="F110" s="53"/>
      <c r="G110" s="53"/>
      <c r="H110" s="53"/>
      <c r="I110" s="53"/>
      <c r="J110" s="53"/>
      <c r="M110" s="26"/>
      <c r="N110" s="94"/>
      <c r="O110" s="4"/>
      <c r="P110" s="4"/>
      <c r="Q110" s="4"/>
      <c r="R110" s="11" t="s">
        <v>24</v>
      </c>
      <c r="S110" s="9">
        <v>-0.5</v>
      </c>
      <c r="T110" s="9">
        <v>0</v>
      </c>
      <c r="U110" s="9">
        <v>1</v>
      </c>
      <c r="V110" s="19"/>
      <c r="W110" s="11" t="s">
        <v>24</v>
      </c>
      <c r="X110" s="1">
        <f>(S110*L104)+(T110*67)+(U110*L106)</f>
        <v>-0.1</v>
      </c>
      <c r="Y110" s="176"/>
      <c r="Z110" s="16" t="s">
        <v>97</v>
      </c>
      <c r="AA110" s="16" t="s">
        <v>44</v>
      </c>
      <c r="AB110" s="16">
        <v>1</v>
      </c>
      <c r="AC110" s="16">
        <f>AB110*AB109</f>
        <v>0.33333333333333331</v>
      </c>
      <c r="AD110" s="4"/>
      <c r="AE110" s="11" t="s">
        <v>24</v>
      </c>
      <c r="AF110" s="28">
        <v>0</v>
      </c>
      <c r="AG110" s="28">
        <v>0</v>
      </c>
      <c r="AH110" s="28">
        <v>0</v>
      </c>
      <c r="AI110" s="28">
        <v>1</v>
      </c>
      <c r="AJ110" s="28">
        <v>0</v>
      </c>
      <c r="AK110" s="4"/>
      <c r="AL110" s="11" t="s">
        <v>24</v>
      </c>
      <c r="AM110" s="1">
        <f>(AC106*AF110)+(AC107*AG110)+(AC108*AH110)+(AI110*AC110)+(AC111*AJ110)</f>
        <v>0.33333333333333331</v>
      </c>
      <c r="AN110" s="176"/>
      <c r="AO110" s="16" t="s">
        <v>60</v>
      </c>
      <c r="AP110" s="16" t="s">
        <v>44</v>
      </c>
      <c r="AQ110" s="16">
        <v>1</v>
      </c>
      <c r="AR110" s="16">
        <f>AQ110*AQ108</f>
        <v>0.5</v>
      </c>
      <c r="AS110" s="4"/>
      <c r="AT110" s="11" t="s">
        <v>24</v>
      </c>
      <c r="AU110" s="1">
        <f>AR113</f>
        <v>0.33333333333333331</v>
      </c>
      <c r="AV110" s="36"/>
      <c r="AW110" s="42" t="s">
        <v>20</v>
      </c>
      <c r="AX110" s="42">
        <f>X107+AM107+AU107</f>
        <v>1.1000000000000001</v>
      </c>
      <c r="AY110" s="50"/>
    </row>
    <row r="111" spans="1:51">
      <c r="A111" s="258"/>
      <c r="B111" s="183" t="s">
        <v>14</v>
      </c>
      <c r="C111" s="183"/>
      <c r="D111" s="4"/>
      <c r="E111" s="35" t="s">
        <v>38</v>
      </c>
      <c r="F111" s="35" t="s">
        <v>39</v>
      </c>
      <c r="G111" s="35" t="s">
        <v>40</v>
      </c>
      <c r="H111" s="10" t="s">
        <v>41</v>
      </c>
      <c r="I111" s="10" t="s">
        <v>42</v>
      </c>
      <c r="J111" s="4"/>
      <c r="M111" s="4"/>
      <c r="N111" s="94"/>
      <c r="O111" s="156" t="s">
        <v>112</v>
      </c>
      <c r="P111" s="157"/>
      <c r="Q111" s="4"/>
      <c r="R111" s="33"/>
      <c r="S111" s="25"/>
      <c r="T111" s="25"/>
      <c r="U111" s="25"/>
      <c r="V111" s="30"/>
      <c r="W111" s="29"/>
      <c r="X111" s="29"/>
      <c r="Y111" s="176"/>
      <c r="Z111" s="16" t="s">
        <v>98</v>
      </c>
      <c r="AA111" s="16" t="s">
        <v>44</v>
      </c>
      <c r="AB111" s="16">
        <v>1</v>
      </c>
      <c r="AC111" s="16">
        <f>AB111*AB109</f>
        <v>0.33333333333333331</v>
      </c>
      <c r="AD111" s="4"/>
      <c r="AE111" s="29"/>
      <c r="AF111" s="25"/>
      <c r="AG111" s="25"/>
      <c r="AH111" s="25"/>
      <c r="AI111" s="25"/>
      <c r="AJ111" s="25"/>
      <c r="AK111" s="4"/>
      <c r="AL111" s="29"/>
      <c r="AM111" s="29"/>
      <c r="AN111" s="176"/>
      <c r="AO111" s="15" t="s">
        <v>31</v>
      </c>
      <c r="AP111" s="15">
        <v>2</v>
      </c>
      <c r="AQ111" s="15">
        <f>1/(1+AP111)</f>
        <v>0.33333333333333331</v>
      </c>
      <c r="AR111" s="15"/>
      <c r="AS111" s="4"/>
      <c r="AT111" s="29"/>
      <c r="AU111" s="29"/>
      <c r="AV111" s="46"/>
      <c r="AW111" s="42" t="s">
        <v>21</v>
      </c>
      <c r="AX111" s="42">
        <f>X108+AM108+AU108</f>
        <v>-9.9999999999999978E-2</v>
      </c>
      <c r="AY111" s="50"/>
    </row>
    <row r="112" spans="1:51" ht="30">
      <c r="A112" s="258"/>
      <c r="B112" s="108" t="s">
        <v>7</v>
      </c>
      <c r="C112" s="76">
        <f>SUM(L104*C107,L105*D107,L106*E107)</f>
        <v>3</v>
      </c>
      <c r="D112" s="4"/>
      <c r="E112" s="35">
        <v>1</v>
      </c>
      <c r="F112" s="35">
        <v>3</v>
      </c>
      <c r="G112" s="35">
        <v>5</v>
      </c>
      <c r="H112" s="35">
        <v>7</v>
      </c>
      <c r="I112" s="35">
        <v>9</v>
      </c>
      <c r="J112" s="4"/>
      <c r="M112" s="4"/>
      <c r="N112" s="94"/>
      <c r="O112" s="57" t="s">
        <v>99</v>
      </c>
      <c r="P112" s="56" t="s">
        <v>102</v>
      </c>
      <c r="Q112" s="4"/>
      <c r="R112" s="33"/>
      <c r="S112" s="25"/>
      <c r="T112" s="25"/>
      <c r="U112" s="25"/>
      <c r="V112" s="30"/>
      <c r="W112" s="29"/>
      <c r="X112" s="29"/>
      <c r="Y112" s="176"/>
      <c r="Z112" s="30"/>
      <c r="AA112" s="30"/>
      <c r="AB112" s="30"/>
      <c r="AC112" s="30"/>
      <c r="AD112" s="4"/>
      <c r="AE112" s="29"/>
      <c r="AF112" s="25"/>
      <c r="AG112" s="25"/>
      <c r="AH112" s="25"/>
      <c r="AI112" s="25"/>
      <c r="AJ112" s="25"/>
      <c r="AK112" s="4"/>
      <c r="AL112" s="156" t="s">
        <v>115</v>
      </c>
      <c r="AM112" s="157"/>
      <c r="AN112" s="176"/>
      <c r="AO112" s="16" t="s">
        <v>61</v>
      </c>
      <c r="AP112" s="16" t="s">
        <v>44</v>
      </c>
      <c r="AQ112" s="16">
        <v>1</v>
      </c>
      <c r="AR112" s="16">
        <f>AQ112*AQ111</f>
        <v>0.33333333333333331</v>
      </c>
      <c r="AS112" s="4"/>
      <c r="AT112" s="29"/>
      <c r="AU112" s="29"/>
      <c r="AV112" s="46"/>
      <c r="AW112" s="41" t="s">
        <v>22</v>
      </c>
      <c r="AX112" s="41">
        <v>0</v>
      </c>
      <c r="AY112" s="50"/>
    </row>
    <row r="113" spans="1:51" ht="30">
      <c r="A113" s="258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26"/>
      <c r="N113" s="94"/>
      <c r="O113" s="57" t="s">
        <v>100</v>
      </c>
      <c r="P113" s="56" t="s">
        <v>103</v>
      </c>
      <c r="Q113" s="4"/>
      <c r="R113" s="4"/>
      <c r="S113" s="18"/>
      <c r="T113" s="18"/>
      <c r="U113" s="18"/>
      <c r="V113" s="19"/>
      <c r="W113" s="4"/>
      <c r="X113" s="4"/>
      <c r="Y113" s="176"/>
      <c r="Z113" s="30"/>
      <c r="AA113" s="30"/>
      <c r="AB113" s="30"/>
      <c r="AC113" s="30"/>
      <c r="AD113" s="4"/>
      <c r="AE113" s="29"/>
      <c r="AF113" s="25"/>
      <c r="AG113" s="25"/>
      <c r="AH113" s="25"/>
      <c r="AI113" s="25"/>
      <c r="AJ113" s="25"/>
      <c r="AK113" s="4"/>
      <c r="AL113" s="58" t="s">
        <v>34</v>
      </c>
      <c r="AM113" s="56" t="s">
        <v>87</v>
      </c>
      <c r="AN113" s="176"/>
      <c r="AO113" s="16" t="s">
        <v>62</v>
      </c>
      <c r="AP113" s="16" t="s">
        <v>44</v>
      </c>
      <c r="AQ113" s="16">
        <v>1</v>
      </c>
      <c r="AR113" s="16">
        <f>AQ113*AQ111</f>
        <v>0.33333333333333331</v>
      </c>
      <c r="AS113" s="4"/>
      <c r="AT113" s="29"/>
      <c r="AU113" s="29"/>
      <c r="AV113" s="46"/>
      <c r="AW113" s="42" t="s">
        <v>23</v>
      </c>
      <c r="AX113" s="42">
        <f>X109+AM109+AU109</f>
        <v>0.50000000000000011</v>
      </c>
      <c r="AY113" s="50"/>
    </row>
    <row r="114" spans="1:51" ht="30">
      <c r="A114" s="258"/>
      <c r="B114" s="185" t="s">
        <v>11</v>
      </c>
      <c r="C114" s="186"/>
      <c r="D114" s="6" t="s">
        <v>12</v>
      </c>
      <c r="E114" s="6">
        <v>1</v>
      </c>
      <c r="F114" s="6">
        <v>2</v>
      </c>
      <c r="G114" s="6">
        <v>3</v>
      </c>
      <c r="H114" s="6">
        <v>4</v>
      </c>
      <c r="I114" s="6">
        <v>5</v>
      </c>
      <c r="J114" s="6">
        <v>6</v>
      </c>
      <c r="K114" s="6">
        <v>7</v>
      </c>
      <c r="L114" s="6">
        <v>9</v>
      </c>
      <c r="M114" s="6">
        <v>10</v>
      </c>
      <c r="N114" s="94"/>
      <c r="O114" s="57" t="s">
        <v>101</v>
      </c>
      <c r="P114" s="56" t="s">
        <v>104</v>
      </c>
      <c r="Q114" s="4"/>
      <c r="R114" s="4"/>
      <c r="S114" s="18"/>
      <c r="T114" s="18"/>
      <c r="U114" s="18"/>
      <c r="V114" s="4"/>
      <c r="W114" s="4"/>
      <c r="X114" s="4"/>
      <c r="Y114" s="176"/>
      <c r="AB114" s="30"/>
      <c r="AC114" s="30"/>
      <c r="AD114" s="4"/>
      <c r="AE114" s="29"/>
      <c r="AF114" s="25"/>
      <c r="AG114" s="25"/>
      <c r="AH114" s="25"/>
      <c r="AI114" s="25"/>
      <c r="AJ114" s="25"/>
      <c r="AK114" s="4"/>
      <c r="AL114" s="109" t="s">
        <v>35</v>
      </c>
      <c r="AM114" s="84" t="s">
        <v>88</v>
      </c>
      <c r="AN114" s="176"/>
      <c r="AO114" s="19"/>
      <c r="AP114" s="19"/>
      <c r="AQ114" s="19"/>
      <c r="AR114" s="19"/>
      <c r="AS114" s="4"/>
      <c r="AT114" s="29"/>
      <c r="AU114" s="29"/>
      <c r="AV114" s="46"/>
      <c r="AW114" s="42" t="s">
        <v>24</v>
      </c>
      <c r="AX114" s="42">
        <f>X110+AM110+AU110</f>
        <v>0.56666666666666665</v>
      </c>
      <c r="AY114" s="50"/>
    </row>
    <row r="115" spans="1:51">
      <c r="A115" s="258"/>
      <c r="B115" s="187"/>
      <c r="C115" s="188"/>
      <c r="D115" s="6" t="s">
        <v>13</v>
      </c>
      <c r="E115" s="35">
        <v>0</v>
      </c>
      <c r="F115" s="35">
        <v>0</v>
      </c>
      <c r="G115" s="35">
        <v>0.57999999999999996</v>
      </c>
      <c r="H115" s="35">
        <v>0.9</v>
      </c>
      <c r="I115" s="35">
        <v>1.1200000000000001</v>
      </c>
      <c r="J115" s="35">
        <v>1.24</v>
      </c>
      <c r="K115" s="35">
        <v>1.32</v>
      </c>
      <c r="L115" s="35">
        <v>1.46</v>
      </c>
      <c r="M115" s="35">
        <v>1.49</v>
      </c>
      <c r="N115" s="94"/>
      <c r="Q115" s="4"/>
      <c r="R115" s="4"/>
      <c r="S115" s="18"/>
      <c r="T115" s="18"/>
      <c r="U115" s="18"/>
      <c r="V115" s="4"/>
      <c r="W115" s="4"/>
      <c r="X115" s="4"/>
      <c r="Y115" s="176"/>
      <c r="AB115" s="30"/>
      <c r="AC115" s="30"/>
      <c r="AD115" s="4"/>
      <c r="AE115" s="29"/>
      <c r="AF115" s="25"/>
      <c r="AG115" s="25"/>
      <c r="AH115" s="25"/>
      <c r="AI115" s="25"/>
      <c r="AJ115" s="25"/>
      <c r="AK115" s="4"/>
      <c r="AL115" s="109" t="s">
        <v>36</v>
      </c>
      <c r="AM115" s="84" t="s">
        <v>89</v>
      </c>
      <c r="AN115" s="176"/>
      <c r="AO115" s="30"/>
      <c r="AP115" s="30"/>
      <c r="AQ115" s="30"/>
      <c r="AR115" s="30"/>
      <c r="AS115" s="4"/>
      <c r="AT115" s="29"/>
      <c r="AU115" s="29"/>
      <c r="AV115" s="46"/>
      <c r="AW115" s="41" t="s">
        <v>25</v>
      </c>
      <c r="AX115" s="41">
        <v>0</v>
      </c>
      <c r="AY115" s="50"/>
    </row>
    <row r="116" spans="1:51">
      <c r="A116" s="258"/>
      <c r="B116" s="189" t="s">
        <v>9</v>
      </c>
      <c r="C116" s="190"/>
      <c r="D116" s="7">
        <v>0.57999999999999996</v>
      </c>
      <c r="E116" s="191"/>
      <c r="F116" s="192"/>
      <c r="G116" s="192"/>
      <c r="H116" s="192"/>
      <c r="I116" s="192"/>
      <c r="J116" s="192"/>
      <c r="K116" s="48"/>
      <c r="L116" s="48"/>
      <c r="M116" s="48"/>
      <c r="N116" s="94"/>
      <c r="Q116" s="4"/>
      <c r="R116" s="4"/>
      <c r="S116" s="18"/>
      <c r="T116" s="18"/>
      <c r="U116" s="18"/>
      <c r="V116" s="4"/>
      <c r="W116" s="4"/>
      <c r="X116" s="4"/>
      <c r="Y116" s="176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109" t="s">
        <v>37</v>
      </c>
      <c r="AM116" s="84" t="s">
        <v>90</v>
      </c>
      <c r="AN116" s="176"/>
      <c r="AO116" s="156" t="s">
        <v>113</v>
      </c>
      <c r="AP116" s="157"/>
      <c r="AQ116" s="4"/>
      <c r="AR116" s="4"/>
      <c r="AS116" s="4"/>
      <c r="AT116" s="4"/>
      <c r="AU116" s="4"/>
      <c r="AV116" s="46"/>
      <c r="AW116" s="4"/>
      <c r="AX116" s="4"/>
      <c r="AY116" s="50"/>
    </row>
    <row r="117" spans="1:51" ht="30">
      <c r="A117" s="258"/>
      <c r="B117" s="52"/>
      <c r="C117" s="52"/>
      <c r="D117" s="52"/>
      <c r="E117" s="52"/>
      <c r="H117" s="52"/>
      <c r="I117" s="52"/>
      <c r="J117" s="52"/>
      <c r="K117" s="52"/>
      <c r="L117" s="52"/>
      <c r="M117" s="47"/>
      <c r="N117" s="94"/>
      <c r="Q117" s="4"/>
      <c r="R117" s="4"/>
      <c r="S117" s="18"/>
      <c r="T117" s="18"/>
      <c r="U117" s="18"/>
      <c r="V117" s="4"/>
      <c r="W117" s="4"/>
      <c r="X117" s="4"/>
      <c r="Y117" s="176"/>
      <c r="Z117" s="4"/>
      <c r="AC117" s="4"/>
      <c r="AD117" s="4"/>
      <c r="AE117" s="4"/>
      <c r="AF117" s="4"/>
      <c r="AG117" s="4"/>
      <c r="AH117" s="4"/>
      <c r="AI117" s="4"/>
      <c r="AJ117" s="4"/>
      <c r="AK117" s="4"/>
      <c r="AL117" s="58" t="s">
        <v>96</v>
      </c>
      <c r="AM117" s="56" t="s">
        <v>91</v>
      </c>
      <c r="AN117" s="176"/>
      <c r="AO117" s="44" t="s">
        <v>29</v>
      </c>
      <c r="AP117" s="44" t="s">
        <v>76</v>
      </c>
      <c r="AQ117" s="4"/>
      <c r="AR117" s="4"/>
      <c r="AS117" s="4"/>
      <c r="AT117" s="4"/>
      <c r="AU117" s="4"/>
      <c r="AV117" s="46"/>
      <c r="AW117" s="4"/>
      <c r="AX117" s="4"/>
      <c r="AY117" s="50"/>
    </row>
    <row r="118" spans="1:51" ht="30">
      <c r="A118" s="258"/>
      <c r="B118" s="161" t="s">
        <v>15</v>
      </c>
      <c r="C118" s="161"/>
      <c r="D118" s="161"/>
      <c r="E118" s="4"/>
      <c r="H118" s="4"/>
      <c r="I118" s="4"/>
      <c r="J118" s="4"/>
      <c r="K118" s="4"/>
      <c r="L118" s="4"/>
      <c r="M118" s="4"/>
      <c r="N118" s="94"/>
      <c r="Q118" s="4"/>
      <c r="R118" s="4"/>
      <c r="S118" s="18"/>
      <c r="T118" s="18"/>
      <c r="U118" s="18"/>
      <c r="V118" s="4"/>
      <c r="W118" s="4"/>
      <c r="X118" s="4"/>
      <c r="Y118" s="176"/>
      <c r="Z118" s="227" t="s">
        <v>182</v>
      </c>
      <c r="AA118" s="228"/>
      <c r="AC118" s="4"/>
      <c r="AD118" s="4"/>
      <c r="AE118" s="4"/>
      <c r="AF118" s="4"/>
      <c r="AG118" s="4"/>
      <c r="AH118" s="4"/>
      <c r="AI118" s="4"/>
      <c r="AJ118" s="4"/>
      <c r="AK118" s="4"/>
      <c r="AL118" s="109" t="s">
        <v>97</v>
      </c>
      <c r="AM118" s="84" t="s">
        <v>92</v>
      </c>
      <c r="AN118" s="176"/>
      <c r="AO118" s="44" t="s">
        <v>30</v>
      </c>
      <c r="AP118" s="44" t="s">
        <v>79</v>
      </c>
      <c r="AQ118" s="4"/>
      <c r="AR118" s="4"/>
      <c r="AS118" s="4"/>
      <c r="AT118" s="4"/>
      <c r="AU118" s="4"/>
      <c r="AV118" s="46"/>
      <c r="AW118" s="4"/>
      <c r="AX118" s="4"/>
      <c r="AY118" s="50"/>
    </row>
    <row r="119" spans="1:51" ht="30">
      <c r="A119" s="258"/>
      <c r="B119" s="5" t="s">
        <v>10</v>
      </c>
      <c r="C119" s="8">
        <f>(C112-3)/3</f>
        <v>0</v>
      </c>
      <c r="D119" s="77">
        <f>C119*100</f>
        <v>0</v>
      </c>
      <c r="E119" s="4"/>
      <c r="H119" s="4"/>
      <c r="I119" s="4"/>
      <c r="J119" s="4"/>
      <c r="K119" s="4"/>
      <c r="L119" s="4"/>
      <c r="M119" s="4"/>
      <c r="N119" s="94"/>
      <c r="Q119" s="4"/>
      <c r="R119" s="4"/>
      <c r="S119" s="18"/>
      <c r="T119" s="18"/>
      <c r="U119" s="18"/>
      <c r="V119" s="4"/>
      <c r="W119" s="4"/>
      <c r="X119" s="4"/>
      <c r="Y119" s="176"/>
      <c r="Z119" s="225" t="s">
        <v>224</v>
      </c>
      <c r="AA119" s="226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109" t="s">
        <v>98</v>
      </c>
      <c r="AM119" s="84" t="s">
        <v>93</v>
      </c>
      <c r="AN119" s="176"/>
      <c r="AO119" s="44" t="s">
        <v>31</v>
      </c>
      <c r="AP119" s="44" t="s">
        <v>82</v>
      </c>
      <c r="AQ119" s="4"/>
      <c r="AR119" s="4"/>
      <c r="AS119" s="4"/>
      <c r="AT119" s="4"/>
      <c r="AU119" s="4"/>
      <c r="AV119" s="46"/>
      <c r="AW119" s="4"/>
      <c r="AX119" s="4"/>
      <c r="AY119" s="50"/>
    </row>
    <row r="120" spans="1:51">
      <c r="A120" s="259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06"/>
      <c r="N120" s="49"/>
      <c r="O120" s="106"/>
      <c r="P120" s="106"/>
      <c r="Q120" s="106"/>
      <c r="R120" s="106"/>
      <c r="S120" s="79"/>
      <c r="T120" s="79"/>
      <c r="U120" s="79"/>
      <c r="V120" s="106"/>
      <c r="W120" s="106"/>
      <c r="X120" s="106"/>
      <c r="Y120" s="177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51"/>
    </row>
  </sheetData>
  <mergeCells count="169">
    <mergeCell ref="AO3:AR3"/>
    <mergeCell ref="AT3:AU3"/>
    <mergeCell ref="AW3:AX3"/>
    <mergeCell ref="AB4:AC4"/>
    <mergeCell ref="AQ4:AR4"/>
    <mergeCell ref="AO16:AP16"/>
    <mergeCell ref="A1:AY1"/>
    <mergeCell ref="A2:A20"/>
    <mergeCell ref="B2:AY2"/>
    <mergeCell ref="F3:F7"/>
    <mergeCell ref="O3:P3"/>
    <mergeCell ref="R3:U3"/>
    <mergeCell ref="W3:X3"/>
    <mergeCell ref="Y3:Y20"/>
    <mergeCell ref="Z3:AC3"/>
    <mergeCell ref="AE3:AJ3"/>
    <mergeCell ref="B11:C11"/>
    <mergeCell ref="O11:P11"/>
    <mergeCell ref="AL12:AM12"/>
    <mergeCell ref="B13:L13"/>
    <mergeCell ref="B14:C15"/>
    <mergeCell ref="B16:C16"/>
    <mergeCell ref="E16:J16"/>
    <mergeCell ref="AL3:AM3"/>
    <mergeCell ref="AN3:AN19"/>
    <mergeCell ref="B18:D18"/>
    <mergeCell ref="Z18:AA18"/>
    <mergeCell ref="Z19:AA19"/>
    <mergeCell ref="B20:L20"/>
    <mergeCell ref="A22:A40"/>
    <mergeCell ref="B22:AY22"/>
    <mergeCell ref="F23:F27"/>
    <mergeCell ref="O23:P23"/>
    <mergeCell ref="R23:U23"/>
    <mergeCell ref="W23:X23"/>
    <mergeCell ref="B33:L33"/>
    <mergeCell ref="B34:C35"/>
    <mergeCell ref="B36:C36"/>
    <mergeCell ref="E36:J36"/>
    <mergeCell ref="AO36:AP36"/>
    <mergeCell ref="B38:D38"/>
    <mergeCell ref="Z38:AA38"/>
    <mergeCell ref="AT23:AU23"/>
    <mergeCell ref="AW23:AX23"/>
    <mergeCell ref="AB24:AC24"/>
    <mergeCell ref="AQ24:AR24"/>
    <mergeCell ref="B31:C31"/>
    <mergeCell ref="O31:P31"/>
    <mergeCell ref="Y23:Y40"/>
    <mergeCell ref="Z23:AC23"/>
    <mergeCell ref="AE23:AJ23"/>
    <mergeCell ref="AL23:AM23"/>
    <mergeCell ref="AN23:AN39"/>
    <mergeCell ref="AO23:AR23"/>
    <mergeCell ref="AL32:AM32"/>
    <mergeCell ref="Z39:AA39"/>
    <mergeCell ref="AO43:AR43"/>
    <mergeCell ref="AT43:AU43"/>
    <mergeCell ref="AW43:AX43"/>
    <mergeCell ref="AB44:AC44"/>
    <mergeCell ref="AQ44:AR44"/>
    <mergeCell ref="AO56:AP56"/>
    <mergeCell ref="B40:L40"/>
    <mergeCell ref="A42:A60"/>
    <mergeCell ref="B42:AY42"/>
    <mergeCell ref="F43:F47"/>
    <mergeCell ref="O43:P43"/>
    <mergeCell ref="R43:U43"/>
    <mergeCell ref="W43:X43"/>
    <mergeCell ref="Y43:Y60"/>
    <mergeCell ref="Z43:AC43"/>
    <mergeCell ref="AE43:AJ43"/>
    <mergeCell ref="B51:C51"/>
    <mergeCell ref="O51:P51"/>
    <mergeCell ref="AL52:AM52"/>
    <mergeCell ref="B53:L53"/>
    <mergeCell ref="B54:C55"/>
    <mergeCell ref="B56:C56"/>
    <mergeCell ref="E56:J56"/>
    <mergeCell ref="AL43:AM43"/>
    <mergeCell ref="AN43:AN59"/>
    <mergeCell ref="B58:D58"/>
    <mergeCell ref="Z58:AA58"/>
    <mergeCell ref="Z59:AA59"/>
    <mergeCell ref="B60:L60"/>
    <mergeCell ref="A62:A80"/>
    <mergeCell ref="B62:AY62"/>
    <mergeCell ref="F63:F67"/>
    <mergeCell ref="O63:P63"/>
    <mergeCell ref="R63:U63"/>
    <mergeCell ref="W63:X63"/>
    <mergeCell ref="B73:L73"/>
    <mergeCell ref="B74:C75"/>
    <mergeCell ref="B76:C76"/>
    <mergeCell ref="E76:J76"/>
    <mergeCell ref="AO76:AP76"/>
    <mergeCell ref="B78:D78"/>
    <mergeCell ref="Z78:AA78"/>
    <mergeCell ref="AT63:AU63"/>
    <mergeCell ref="AW63:AX63"/>
    <mergeCell ref="AB64:AC64"/>
    <mergeCell ref="AQ64:AR64"/>
    <mergeCell ref="B71:C71"/>
    <mergeCell ref="O71:P71"/>
    <mergeCell ref="Y63:Y80"/>
    <mergeCell ref="Z63:AC63"/>
    <mergeCell ref="AE63:AJ63"/>
    <mergeCell ref="AL63:AM63"/>
    <mergeCell ref="AN63:AN79"/>
    <mergeCell ref="AO63:AR63"/>
    <mergeCell ref="AL72:AM72"/>
    <mergeCell ref="Z79:AA79"/>
    <mergeCell ref="AO83:AR83"/>
    <mergeCell ref="AT83:AU83"/>
    <mergeCell ref="AW83:AX83"/>
    <mergeCell ref="AB84:AC84"/>
    <mergeCell ref="AQ84:AR84"/>
    <mergeCell ref="AO96:AP96"/>
    <mergeCell ref="B80:L80"/>
    <mergeCell ref="A82:A100"/>
    <mergeCell ref="B82:AY82"/>
    <mergeCell ref="F83:F87"/>
    <mergeCell ref="O83:P83"/>
    <mergeCell ref="R83:U83"/>
    <mergeCell ref="W83:X83"/>
    <mergeCell ref="Y83:Y100"/>
    <mergeCell ref="Z83:AC83"/>
    <mergeCell ref="AE83:AJ83"/>
    <mergeCell ref="B91:C91"/>
    <mergeCell ref="O91:P91"/>
    <mergeCell ref="AL92:AM92"/>
    <mergeCell ref="B93:L93"/>
    <mergeCell ref="B94:C95"/>
    <mergeCell ref="B96:C96"/>
    <mergeCell ref="E96:J96"/>
    <mergeCell ref="AL83:AM83"/>
    <mergeCell ref="AN83:AN99"/>
    <mergeCell ref="B98:D98"/>
    <mergeCell ref="A102:A120"/>
    <mergeCell ref="B102:AY102"/>
    <mergeCell ref="F103:F107"/>
    <mergeCell ref="O103:P103"/>
    <mergeCell ref="R103:U103"/>
    <mergeCell ref="W103:X103"/>
    <mergeCell ref="AW103:AX103"/>
    <mergeCell ref="AB104:AC104"/>
    <mergeCell ref="AQ104:AR104"/>
    <mergeCell ref="B111:C111"/>
    <mergeCell ref="O111:P111"/>
    <mergeCell ref="Y103:Y120"/>
    <mergeCell ref="Z103:AC103"/>
    <mergeCell ref="AE103:AJ103"/>
    <mergeCell ref="AL103:AM103"/>
    <mergeCell ref="AN103:AN119"/>
    <mergeCell ref="AO103:AR103"/>
    <mergeCell ref="AL112:AM112"/>
    <mergeCell ref="Z119:AA119"/>
    <mergeCell ref="B120:L120"/>
    <mergeCell ref="B113:L113"/>
    <mergeCell ref="B114:C115"/>
    <mergeCell ref="B116:C116"/>
    <mergeCell ref="E116:J116"/>
    <mergeCell ref="AO116:AP116"/>
    <mergeCell ref="B118:D118"/>
    <mergeCell ref="Z118:AA118"/>
    <mergeCell ref="AT103:AU103"/>
    <mergeCell ref="Z98:AA98"/>
    <mergeCell ref="Z99:AA99"/>
    <mergeCell ref="B100:L10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J33" sqref="J33"/>
    </sheetView>
  </sheetViews>
  <sheetFormatPr baseColWidth="10" defaultRowHeight="15" x14ac:dyDescent="0"/>
  <sheetData>
    <row r="1" spans="1:7">
      <c r="A1" s="234" t="s">
        <v>128</v>
      </c>
      <c r="B1" s="234" t="s">
        <v>114</v>
      </c>
      <c r="C1" s="234"/>
      <c r="D1" s="234"/>
      <c r="E1" s="234"/>
      <c r="F1" s="234"/>
      <c r="G1" s="235"/>
    </row>
    <row r="2" spans="1:7">
      <c r="A2" s="234"/>
      <c r="B2" s="236" t="s">
        <v>76</v>
      </c>
      <c r="C2" s="236"/>
      <c r="D2" s="236" t="s">
        <v>79</v>
      </c>
      <c r="E2" s="236"/>
      <c r="F2" s="236" t="s">
        <v>82</v>
      </c>
      <c r="G2" s="237"/>
    </row>
    <row r="3" spans="1:7" ht="60">
      <c r="A3" s="6" t="s">
        <v>57</v>
      </c>
      <c r="B3" s="105" t="s">
        <v>143</v>
      </c>
      <c r="C3" s="105" t="s">
        <v>144</v>
      </c>
      <c r="D3" s="105" t="s">
        <v>145</v>
      </c>
      <c r="E3" s="105" t="s">
        <v>146</v>
      </c>
      <c r="F3" s="105" t="s">
        <v>154</v>
      </c>
      <c r="G3" s="89" t="s">
        <v>155</v>
      </c>
    </row>
    <row r="4" spans="1:7">
      <c r="A4" s="35" t="s">
        <v>131</v>
      </c>
      <c r="B4" s="37"/>
      <c r="C4" s="37" t="s">
        <v>121</v>
      </c>
      <c r="D4" s="37" t="s">
        <v>121</v>
      </c>
      <c r="E4" s="37"/>
      <c r="F4" s="37"/>
      <c r="G4" s="90" t="s">
        <v>121</v>
      </c>
    </row>
    <row r="5" spans="1:7">
      <c r="A5" s="35" t="s">
        <v>129</v>
      </c>
      <c r="B5" s="37"/>
      <c r="C5" s="37" t="s">
        <v>121</v>
      </c>
      <c r="D5" s="37" t="s">
        <v>121</v>
      </c>
      <c r="E5" s="37"/>
      <c r="F5" s="37"/>
      <c r="G5" s="90" t="s">
        <v>121</v>
      </c>
    </row>
    <row r="6" spans="1:7">
      <c r="A6" s="35" t="s">
        <v>130</v>
      </c>
      <c r="B6" s="37"/>
      <c r="C6" s="37" t="s">
        <v>121</v>
      </c>
      <c r="D6" s="37" t="s">
        <v>121</v>
      </c>
      <c r="E6" s="37"/>
      <c r="F6" s="37"/>
      <c r="G6" s="90" t="s">
        <v>121</v>
      </c>
    </row>
    <row r="7" spans="1:7">
      <c r="A7" s="35" t="s">
        <v>132</v>
      </c>
      <c r="B7" s="37"/>
      <c r="C7" s="37" t="s">
        <v>121</v>
      </c>
      <c r="D7" s="37" t="s">
        <v>121</v>
      </c>
      <c r="E7" s="37"/>
      <c r="F7" s="37"/>
      <c r="G7" s="90" t="s">
        <v>121</v>
      </c>
    </row>
    <row r="8" spans="1:7">
      <c r="A8" s="35" t="s">
        <v>133</v>
      </c>
      <c r="B8" s="37"/>
      <c r="C8" s="37" t="s">
        <v>121</v>
      </c>
      <c r="D8" s="37" t="s">
        <v>121</v>
      </c>
      <c r="E8" s="37"/>
      <c r="F8" s="37"/>
      <c r="G8" s="90" t="s">
        <v>121</v>
      </c>
    </row>
    <row r="9" spans="1:7">
      <c r="A9" s="81" t="s">
        <v>134</v>
      </c>
      <c r="B9" s="37"/>
      <c r="C9" s="37" t="s">
        <v>121</v>
      </c>
      <c r="D9" s="37" t="s">
        <v>121</v>
      </c>
      <c r="E9" s="37"/>
      <c r="F9" s="37"/>
      <c r="G9" s="90" t="s">
        <v>121</v>
      </c>
    </row>
    <row r="10" spans="1:7">
      <c r="G10" s="78"/>
    </row>
    <row r="11" spans="1:7">
      <c r="A11" s="243" t="s">
        <v>128</v>
      </c>
      <c r="B11" s="245" t="s">
        <v>127</v>
      </c>
      <c r="C11" s="246"/>
      <c r="D11" s="246"/>
      <c r="E11" s="246"/>
      <c r="F11" s="246"/>
      <c r="G11" s="246"/>
    </row>
    <row r="12" spans="1:7">
      <c r="A12" s="244"/>
      <c r="B12" s="248"/>
      <c r="C12" s="249"/>
      <c r="D12" s="249"/>
      <c r="E12" s="249"/>
      <c r="F12" s="249"/>
      <c r="G12" s="249"/>
    </row>
    <row r="13" spans="1:7">
      <c r="A13" s="105" t="s">
        <v>57</v>
      </c>
      <c r="B13" s="251"/>
      <c r="C13" s="252"/>
      <c r="D13" s="252"/>
      <c r="E13" s="252"/>
      <c r="F13" s="252"/>
      <c r="G13" s="252"/>
    </row>
    <row r="14" spans="1:7">
      <c r="A14" s="108" t="s">
        <v>131</v>
      </c>
      <c r="B14" s="239" t="s">
        <v>142</v>
      </c>
      <c r="C14" s="240"/>
      <c r="D14" s="241"/>
      <c r="E14" s="11" t="s">
        <v>326</v>
      </c>
      <c r="F14" s="11" t="s">
        <v>201</v>
      </c>
      <c r="G14" s="9" t="s">
        <v>207</v>
      </c>
    </row>
    <row r="15" spans="1:7">
      <c r="A15" s="108" t="s">
        <v>129</v>
      </c>
      <c r="B15" s="239" t="s">
        <v>142</v>
      </c>
      <c r="C15" s="240"/>
      <c r="D15" s="241"/>
      <c r="E15" s="11" t="s">
        <v>326</v>
      </c>
      <c r="F15" s="11" t="s">
        <v>201</v>
      </c>
      <c r="G15" s="9" t="s">
        <v>239</v>
      </c>
    </row>
    <row r="16" spans="1:7">
      <c r="A16" s="108" t="s">
        <v>130</v>
      </c>
      <c r="B16" s="239" t="s">
        <v>142</v>
      </c>
      <c r="C16" s="240"/>
      <c r="D16" s="241"/>
      <c r="E16" s="11" t="s">
        <v>326</v>
      </c>
      <c r="F16" s="11" t="s">
        <v>201</v>
      </c>
      <c r="G16" s="9" t="s">
        <v>240</v>
      </c>
    </row>
    <row r="17" spans="1:7">
      <c r="A17" s="108" t="s">
        <v>132</v>
      </c>
      <c r="B17" s="239" t="s">
        <v>142</v>
      </c>
      <c r="C17" s="240"/>
      <c r="D17" s="241"/>
      <c r="E17" s="11" t="s">
        <v>326</v>
      </c>
      <c r="F17" s="11" t="s">
        <v>201</v>
      </c>
      <c r="G17" s="9" t="s">
        <v>243</v>
      </c>
    </row>
    <row r="18" spans="1:7">
      <c r="A18" s="108" t="s">
        <v>133</v>
      </c>
      <c r="B18" s="239" t="s">
        <v>142</v>
      </c>
      <c r="C18" s="240"/>
      <c r="D18" s="241"/>
      <c r="E18" s="11" t="s">
        <v>326</v>
      </c>
      <c r="F18" s="11" t="s">
        <v>201</v>
      </c>
      <c r="G18" s="9" t="s">
        <v>241</v>
      </c>
    </row>
    <row r="19" spans="1:7">
      <c r="A19" s="108" t="s">
        <v>134</v>
      </c>
      <c r="B19" s="239" t="s">
        <v>142</v>
      </c>
      <c r="C19" s="240"/>
      <c r="D19" s="241"/>
      <c r="E19" s="11" t="s">
        <v>326</v>
      </c>
      <c r="F19" s="11" t="s">
        <v>201</v>
      </c>
      <c r="G19" s="9" t="s">
        <v>242</v>
      </c>
    </row>
  </sheetData>
  <mergeCells count="13">
    <mergeCell ref="A1:A2"/>
    <mergeCell ref="B1:G1"/>
    <mergeCell ref="B2:C2"/>
    <mergeCell ref="D2:E2"/>
    <mergeCell ref="F2:G2"/>
    <mergeCell ref="B19:D19"/>
    <mergeCell ref="B16:D16"/>
    <mergeCell ref="B17:D17"/>
    <mergeCell ref="B18:D18"/>
    <mergeCell ref="A11:A12"/>
    <mergeCell ref="B11:G13"/>
    <mergeCell ref="B14:D14"/>
    <mergeCell ref="B15:D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0"/>
  <sheetViews>
    <sheetView topLeftCell="AP101" workbookViewId="0">
      <selection activeCell="AX114" sqref="AX114"/>
    </sheetView>
  </sheetViews>
  <sheetFormatPr baseColWidth="10" defaultRowHeight="15" x14ac:dyDescent="0"/>
  <sheetData>
    <row r="1" spans="1:51" ht="25">
      <c r="A1" s="231" t="s">
        <v>328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3"/>
    </row>
    <row r="2" spans="1:51" ht="20">
      <c r="A2" s="257"/>
      <c r="B2" s="168" t="s">
        <v>137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9"/>
    </row>
    <row r="3" spans="1:51" ht="20">
      <c r="A3" s="258"/>
      <c r="B3" s="35" t="s">
        <v>0</v>
      </c>
      <c r="C3" s="35" t="s">
        <v>1</v>
      </c>
      <c r="D3" s="35" t="s">
        <v>2</v>
      </c>
      <c r="E3" s="35" t="s">
        <v>3</v>
      </c>
      <c r="F3" s="170" t="s">
        <v>8</v>
      </c>
      <c r="G3" s="35" t="s">
        <v>0</v>
      </c>
      <c r="H3" s="35" t="s">
        <v>1</v>
      </c>
      <c r="I3" s="35" t="s">
        <v>2</v>
      </c>
      <c r="J3" s="35" t="s">
        <v>3</v>
      </c>
      <c r="K3" s="35" t="s">
        <v>4</v>
      </c>
      <c r="L3" s="10" t="s">
        <v>5</v>
      </c>
      <c r="M3" s="23"/>
      <c r="N3" s="94"/>
      <c r="O3" s="156" t="s">
        <v>114</v>
      </c>
      <c r="P3" s="157"/>
      <c r="Q3" s="3"/>
      <c r="R3" s="171" t="s">
        <v>46</v>
      </c>
      <c r="S3" s="172"/>
      <c r="T3" s="172"/>
      <c r="U3" s="173"/>
      <c r="V3" s="3"/>
      <c r="W3" s="174" t="s">
        <v>52</v>
      </c>
      <c r="X3" s="175"/>
      <c r="Y3" s="176"/>
      <c r="Z3" s="178" t="s">
        <v>48</v>
      </c>
      <c r="AA3" s="179"/>
      <c r="AB3" s="179"/>
      <c r="AC3" s="180"/>
      <c r="AD3" s="3"/>
      <c r="AE3" s="178" t="s">
        <v>54</v>
      </c>
      <c r="AF3" s="179"/>
      <c r="AG3" s="179"/>
      <c r="AH3" s="179"/>
      <c r="AI3" s="179"/>
      <c r="AJ3" s="180"/>
      <c r="AK3" s="3"/>
      <c r="AL3" s="174" t="s">
        <v>55</v>
      </c>
      <c r="AM3" s="175"/>
      <c r="AN3" s="176"/>
      <c r="AO3" s="178" t="s">
        <v>49</v>
      </c>
      <c r="AP3" s="179"/>
      <c r="AQ3" s="179"/>
      <c r="AR3" s="180"/>
      <c r="AS3" s="4"/>
      <c r="AT3" s="174" t="s">
        <v>51</v>
      </c>
      <c r="AU3" s="175"/>
      <c r="AV3" s="36"/>
      <c r="AW3" s="174" t="s">
        <v>27</v>
      </c>
      <c r="AX3" s="175"/>
      <c r="AY3" s="50"/>
    </row>
    <row r="4" spans="1:51" ht="30">
      <c r="A4" s="258"/>
      <c r="B4" s="35" t="s">
        <v>1</v>
      </c>
      <c r="C4" s="2">
        <v>1</v>
      </c>
      <c r="D4" s="37">
        <v>3</v>
      </c>
      <c r="E4" s="37">
        <v>3</v>
      </c>
      <c r="F4" s="170"/>
      <c r="G4" s="35" t="s">
        <v>1</v>
      </c>
      <c r="H4" s="38">
        <f>C4/C7</f>
        <v>0.60000000000000009</v>
      </c>
      <c r="I4" s="37">
        <f>D4/D7</f>
        <v>0.6</v>
      </c>
      <c r="J4" s="37">
        <f>E4/E7</f>
        <v>0.6</v>
      </c>
      <c r="K4" s="37">
        <f>SUM(H4:J4)</f>
        <v>1.8000000000000003</v>
      </c>
      <c r="L4" s="2">
        <f>K4/C9</f>
        <v>0.60000000000000009</v>
      </c>
      <c r="M4" s="24"/>
      <c r="N4" s="94"/>
      <c r="O4" s="58" t="s">
        <v>17</v>
      </c>
      <c r="P4" s="56" t="s">
        <v>78</v>
      </c>
      <c r="Q4" s="18"/>
      <c r="R4" s="17" t="s">
        <v>26</v>
      </c>
      <c r="S4" s="35" t="s">
        <v>1</v>
      </c>
      <c r="T4" s="35" t="s">
        <v>2</v>
      </c>
      <c r="U4" s="35" t="s">
        <v>3</v>
      </c>
      <c r="V4" s="13"/>
      <c r="W4" s="32" t="s">
        <v>26</v>
      </c>
      <c r="X4" s="107" t="s">
        <v>53</v>
      </c>
      <c r="Y4" s="176"/>
      <c r="Z4" s="35" t="s">
        <v>32</v>
      </c>
      <c r="AA4" s="108" t="s">
        <v>47</v>
      </c>
      <c r="AB4" s="178" t="s">
        <v>43</v>
      </c>
      <c r="AC4" s="180"/>
      <c r="AD4" s="4"/>
      <c r="AE4" s="10" t="s">
        <v>26</v>
      </c>
      <c r="AF4" s="35" t="s">
        <v>35</v>
      </c>
      <c r="AG4" s="35" t="s">
        <v>36</v>
      </c>
      <c r="AH4" s="35" t="s">
        <v>37</v>
      </c>
      <c r="AI4" s="35" t="s">
        <v>97</v>
      </c>
      <c r="AJ4" s="35" t="s">
        <v>98</v>
      </c>
      <c r="AK4" s="4"/>
      <c r="AL4" s="10" t="s">
        <v>26</v>
      </c>
      <c r="AM4" s="107" t="s">
        <v>53</v>
      </c>
      <c r="AN4" s="176"/>
      <c r="AO4" s="10" t="s">
        <v>28</v>
      </c>
      <c r="AP4" s="10" t="s">
        <v>47</v>
      </c>
      <c r="AQ4" s="181" t="s">
        <v>43</v>
      </c>
      <c r="AR4" s="182"/>
      <c r="AS4" s="4"/>
      <c r="AT4" s="35" t="s">
        <v>26</v>
      </c>
      <c r="AU4" s="107" t="s">
        <v>53</v>
      </c>
      <c r="AV4" s="36"/>
      <c r="AW4" s="108" t="s">
        <v>26</v>
      </c>
      <c r="AX4" s="108" t="s">
        <v>50</v>
      </c>
      <c r="AY4" s="50"/>
    </row>
    <row r="5" spans="1:51">
      <c r="A5" s="258"/>
      <c r="B5" s="35" t="s">
        <v>2</v>
      </c>
      <c r="C5" s="37">
        <f>1/D4</f>
        <v>0.33333333333333331</v>
      </c>
      <c r="D5" s="2">
        <v>1</v>
      </c>
      <c r="E5" s="37">
        <v>1</v>
      </c>
      <c r="F5" s="170"/>
      <c r="G5" s="35" t="s">
        <v>2</v>
      </c>
      <c r="H5" s="37">
        <f>C5/C7</f>
        <v>0.2</v>
      </c>
      <c r="I5" s="38">
        <f>D5/D7</f>
        <v>0.2</v>
      </c>
      <c r="J5" s="37">
        <f>E5/E7</f>
        <v>0.2</v>
      </c>
      <c r="K5" s="37">
        <f>SUM(H5:J5)</f>
        <v>0.60000000000000009</v>
      </c>
      <c r="L5" s="2">
        <f>K5/C9</f>
        <v>0.20000000000000004</v>
      </c>
      <c r="M5" s="24"/>
      <c r="N5" s="94"/>
      <c r="O5" s="58" t="s">
        <v>18</v>
      </c>
      <c r="P5" s="56" t="s">
        <v>77</v>
      </c>
      <c r="Q5" s="18"/>
      <c r="R5" s="11" t="s">
        <v>17</v>
      </c>
      <c r="S5" s="9">
        <v>1</v>
      </c>
      <c r="T5" s="9">
        <v>-0.5</v>
      </c>
      <c r="U5" s="9">
        <v>0</v>
      </c>
      <c r="V5" s="3"/>
      <c r="W5" s="11" t="s">
        <v>17</v>
      </c>
      <c r="X5" s="1">
        <f>(S5*L4)+(T5*L5)+(U5*L6)</f>
        <v>0.50000000000000011</v>
      </c>
      <c r="Y5" s="176"/>
      <c r="Z5" s="15" t="s">
        <v>34</v>
      </c>
      <c r="AA5" s="15">
        <v>2</v>
      </c>
      <c r="AB5" s="15">
        <f>1/(1+AA5)</f>
        <v>0.33333333333333331</v>
      </c>
      <c r="AC5" s="15"/>
      <c r="AD5" s="4"/>
      <c r="AE5" s="11" t="s">
        <v>17</v>
      </c>
      <c r="AF5" s="28">
        <v>0</v>
      </c>
      <c r="AG5" s="28">
        <v>0</v>
      </c>
      <c r="AH5" s="28">
        <v>-1</v>
      </c>
      <c r="AI5" s="28">
        <v>-1</v>
      </c>
      <c r="AJ5" s="28">
        <v>0</v>
      </c>
      <c r="AK5" s="4"/>
      <c r="AL5" s="11" t="s">
        <v>17</v>
      </c>
      <c r="AM5" s="1">
        <f>(AF5*AC6)+(AG5*AC7)+(AC8*AH5)+(AI5*AC10)+(AC11*AJ5)</f>
        <v>-0.83333333333333326</v>
      </c>
      <c r="AN5" s="176"/>
      <c r="AO5" s="15" t="s">
        <v>29</v>
      </c>
      <c r="AP5" s="15">
        <v>1</v>
      </c>
      <c r="AQ5" s="15">
        <f>1/(1+AP5)</f>
        <v>0.5</v>
      </c>
      <c r="AR5" s="15"/>
      <c r="AS5" s="4"/>
      <c r="AT5" s="11" t="s">
        <v>17</v>
      </c>
      <c r="AU5" s="1">
        <f>AR6</f>
        <v>0.5</v>
      </c>
      <c r="AV5" s="36"/>
      <c r="AW5" s="40" t="s">
        <v>63</v>
      </c>
      <c r="AX5" s="40">
        <v>0</v>
      </c>
      <c r="AY5" s="50"/>
    </row>
    <row r="6" spans="1:51" ht="30">
      <c r="A6" s="258"/>
      <c r="B6" s="35" t="s">
        <v>3</v>
      </c>
      <c r="C6" s="37">
        <f>1/E4</f>
        <v>0.33333333333333331</v>
      </c>
      <c r="D6" s="37">
        <f>1/E5</f>
        <v>1</v>
      </c>
      <c r="E6" s="2">
        <v>1</v>
      </c>
      <c r="F6" s="170"/>
      <c r="G6" s="35" t="s">
        <v>3</v>
      </c>
      <c r="H6" s="37">
        <f>C6/C7</f>
        <v>0.2</v>
      </c>
      <c r="I6" s="37">
        <f>D6/D7</f>
        <v>0.2</v>
      </c>
      <c r="J6" s="38">
        <f>E6/E7</f>
        <v>0.2</v>
      </c>
      <c r="K6" s="37">
        <f>SUM(H6:J6)</f>
        <v>0.60000000000000009</v>
      </c>
      <c r="L6" s="2">
        <f>K6/C9</f>
        <v>0.20000000000000004</v>
      </c>
      <c r="M6" s="24"/>
      <c r="N6" s="94"/>
      <c r="O6" s="58" t="s">
        <v>20</v>
      </c>
      <c r="P6" s="56" t="s">
        <v>80</v>
      </c>
      <c r="Q6" s="18"/>
      <c r="R6" s="11" t="s">
        <v>18</v>
      </c>
      <c r="S6" s="9">
        <v>-0.5</v>
      </c>
      <c r="T6" s="9">
        <v>1</v>
      </c>
      <c r="U6" s="9">
        <v>0</v>
      </c>
      <c r="V6" s="19"/>
      <c r="W6" s="11" t="s">
        <v>18</v>
      </c>
      <c r="X6" s="1">
        <f>(S6*L4)+(T6*L5)+(U6*L6)</f>
        <v>-0.1</v>
      </c>
      <c r="Y6" s="176"/>
      <c r="Z6" s="16" t="s">
        <v>35</v>
      </c>
      <c r="AA6" s="16" t="s">
        <v>44</v>
      </c>
      <c r="AB6" s="16">
        <v>1</v>
      </c>
      <c r="AC6" s="16">
        <f>AB6*AB5</f>
        <v>0.33333333333333331</v>
      </c>
      <c r="AD6" s="4"/>
      <c r="AE6" s="11" t="s">
        <v>18</v>
      </c>
      <c r="AF6" s="28">
        <v>0</v>
      </c>
      <c r="AG6" s="28">
        <v>0</v>
      </c>
      <c r="AH6" s="28">
        <v>1</v>
      </c>
      <c r="AI6" s="28">
        <v>1</v>
      </c>
      <c r="AJ6" s="28">
        <v>0</v>
      </c>
      <c r="AK6" s="4"/>
      <c r="AL6" s="11" t="s">
        <v>18</v>
      </c>
      <c r="AM6" s="1">
        <f>(AF6*AC6)+(AG6*AC7)+(AC8*AH6)+(AI6*AC10)+(AC11*AJ6)</f>
        <v>0.83333333333333326</v>
      </c>
      <c r="AN6" s="176"/>
      <c r="AO6" s="16" t="s">
        <v>45</v>
      </c>
      <c r="AP6" s="16" t="s">
        <v>44</v>
      </c>
      <c r="AQ6" s="16">
        <v>1</v>
      </c>
      <c r="AR6" s="16">
        <f>AQ6*AQ5</f>
        <v>0.5</v>
      </c>
      <c r="AS6" s="4"/>
      <c r="AT6" s="11" t="s">
        <v>18</v>
      </c>
      <c r="AU6" s="1">
        <f>AR7</f>
        <v>0.5</v>
      </c>
      <c r="AV6" s="36"/>
      <c r="AW6" s="40" t="s">
        <v>16</v>
      </c>
      <c r="AX6" s="41">
        <v>0</v>
      </c>
      <c r="AY6" s="50"/>
    </row>
    <row r="7" spans="1:51">
      <c r="A7" s="258"/>
      <c r="B7" s="107" t="s">
        <v>4</v>
      </c>
      <c r="C7" s="39">
        <f>SUM(C4:C6)</f>
        <v>1.6666666666666665</v>
      </c>
      <c r="D7" s="39">
        <f>SUM(D4:D6)</f>
        <v>5</v>
      </c>
      <c r="E7" s="39">
        <f>SUM(E4:E6)</f>
        <v>5</v>
      </c>
      <c r="F7" s="170"/>
      <c r="G7" s="107" t="s">
        <v>4</v>
      </c>
      <c r="H7" s="39">
        <f>SUM(H4:H6)</f>
        <v>1</v>
      </c>
      <c r="I7" s="39">
        <f>SUM(I4:I6)</f>
        <v>1</v>
      </c>
      <c r="J7" s="39">
        <f>SUM(J4:J6)</f>
        <v>1</v>
      </c>
      <c r="K7" s="39">
        <f>SUM(K4:K6)</f>
        <v>3.0000000000000004</v>
      </c>
      <c r="L7" s="39">
        <f>SUM(L4:L6)</f>
        <v>1.0000000000000002</v>
      </c>
      <c r="M7" s="25"/>
      <c r="N7" s="94"/>
      <c r="O7" s="58" t="s">
        <v>21</v>
      </c>
      <c r="P7" s="56" t="s">
        <v>81</v>
      </c>
      <c r="Q7" s="18"/>
      <c r="R7" s="11" t="s">
        <v>20</v>
      </c>
      <c r="S7" s="9">
        <v>0</v>
      </c>
      <c r="T7" s="9">
        <v>0.5</v>
      </c>
      <c r="U7" s="9">
        <v>0</v>
      </c>
      <c r="V7" s="19"/>
      <c r="W7" s="11" t="s">
        <v>20</v>
      </c>
      <c r="X7" s="1">
        <f>(S7*L4)+(T7*L5)+(U7*L6)</f>
        <v>0.10000000000000002</v>
      </c>
      <c r="Y7" s="176"/>
      <c r="Z7" s="16" t="s">
        <v>36</v>
      </c>
      <c r="AA7" s="16" t="s">
        <v>44</v>
      </c>
      <c r="AB7" s="16">
        <v>1</v>
      </c>
      <c r="AC7" s="16">
        <f>AB7*AB5</f>
        <v>0.33333333333333331</v>
      </c>
      <c r="AD7" s="4"/>
      <c r="AE7" s="11" t="s">
        <v>20</v>
      </c>
      <c r="AF7" s="28">
        <v>0</v>
      </c>
      <c r="AG7" s="28">
        <v>0</v>
      </c>
      <c r="AH7" s="28">
        <v>1</v>
      </c>
      <c r="AI7" s="28">
        <v>0</v>
      </c>
      <c r="AJ7" s="28">
        <v>0</v>
      </c>
      <c r="AK7" s="4"/>
      <c r="AL7" s="11" t="s">
        <v>20</v>
      </c>
      <c r="AM7" s="1">
        <f>(AF7*AC6)+(AG7*AC7)+(AH7*AC8)+(AI7*AC10)+(AJ7*AC11)</f>
        <v>0.33333333333333331</v>
      </c>
      <c r="AN7" s="176"/>
      <c r="AO7" s="16" t="s">
        <v>58</v>
      </c>
      <c r="AP7" s="16" t="s">
        <v>44</v>
      </c>
      <c r="AQ7" s="16">
        <v>1</v>
      </c>
      <c r="AR7" s="16">
        <f>AQ7*AQ5</f>
        <v>0.5</v>
      </c>
      <c r="AS7" s="4"/>
      <c r="AT7" s="11" t="s">
        <v>20</v>
      </c>
      <c r="AU7" s="1">
        <f>AR9</f>
        <v>0.33333333333333331</v>
      </c>
      <c r="AV7" s="36"/>
      <c r="AW7" s="42" t="s">
        <v>17</v>
      </c>
      <c r="AX7" s="42">
        <f>X5+AM5+AU5</f>
        <v>0.16666666666666685</v>
      </c>
      <c r="AY7" s="50"/>
    </row>
    <row r="8" spans="1:51" ht="45">
      <c r="A8" s="258"/>
      <c r="B8" s="54"/>
      <c r="C8" s="54"/>
      <c r="D8" s="54"/>
      <c r="E8" s="54"/>
      <c r="F8" s="54"/>
      <c r="G8" s="54"/>
      <c r="H8" s="54"/>
      <c r="I8" s="54"/>
      <c r="J8" s="54"/>
      <c r="M8" s="47"/>
      <c r="N8" s="94"/>
      <c r="O8" s="58" t="s">
        <v>23</v>
      </c>
      <c r="P8" s="56" t="s">
        <v>83</v>
      </c>
      <c r="Q8" s="4"/>
      <c r="R8" s="11" t="s">
        <v>21</v>
      </c>
      <c r="S8" s="9">
        <v>0</v>
      </c>
      <c r="T8" s="9">
        <v>-0.5</v>
      </c>
      <c r="U8" s="9">
        <v>0</v>
      </c>
      <c r="V8" s="19"/>
      <c r="W8" s="11" t="s">
        <v>21</v>
      </c>
      <c r="X8" s="1">
        <f>(S8*L4)+(T8*L5)+(U8*L6)</f>
        <v>-0.10000000000000002</v>
      </c>
      <c r="Y8" s="176"/>
      <c r="Z8" s="16" t="s">
        <v>37</v>
      </c>
      <c r="AA8" s="16" t="s">
        <v>44</v>
      </c>
      <c r="AB8" s="16">
        <v>1</v>
      </c>
      <c r="AC8" s="16">
        <f>AB8*AB5</f>
        <v>0.33333333333333331</v>
      </c>
      <c r="AD8" s="4"/>
      <c r="AE8" s="11" t="s">
        <v>21</v>
      </c>
      <c r="AF8" s="28">
        <v>0</v>
      </c>
      <c r="AG8" s="28">
        <v>0</v>
      </c>
      <c r="AH8" s="28">
        <v>-1</v>
      </c>
      <c r="AI8" s="28">
        <v>0</v>
      </c>
      <c r="AJ8" s="28">
        <v>0</v>
      </c>
      <c r="AK8" s="4"/>
      <c r="AL8" s="11" t="s">
        <v>21</v>
      </c>
      <c r="AM8" s="1">
        <f>(AF8*AC6)+(AG8*AC7)+(AH8*AC8)+(AI8*AC10)+(AJ8*AC11)</f>
        <v>-0.33333333333333331</v>
      </c>
      <c r="AN8" s="176"/>
      <c r="AO8" s="15" t="s">
        <v>30</v>
      </c>
      <c r="AP8" s="15">
        <v>2</v>
      </c>
      <c r="AQ8" s="15">
        <f>1/(1+AP8)</f>
        <v>0.33333333333333331</v>
      </c>
      <c r="AR8" s="15"/>
      <c r="AS8" s="4"/>
      <c r="AT8" s="11" t="s">
        <v>21</v>
      </c>
      <c r="AU8" s="1">
        <f>AR10</f>
        <v>0.33333333333333331</v>
      </c>
      <c r="AV8" s="36"/>
      <c r="AW8" s="42" t="s">
        <v>18</v>
      </c>
      <c r="AX8" s="42">
        <f>X6+AM6++AU6</f>
        <v>1.2333333333333334</v>
      </c>
      <c r="AY8" s="50"/>
    </row>
    <row r="9" spans="1:51" ht="30">
      <c r="A9" s="258"/>
      <c r="B9" s="108" t="s">
        <v>6</v>
      </c>
      <c r="C9" s="35">
        <v>3</v>
      </c>
      <c r="D9" s="4"/>
      <c r="E9" s="4"/>
      <c r="F9" s="4"/>
      <c r="G9" s="4"/>
      <c r="H9" s="4"/>
      <c r="I9" s="4"/>
      <c r="J9" s="4"/>
      <c r="M9" s="4"/>
      <c r="N9" s="94"/>
      <c r="O9" s="58" t="s">
        <v>24</v>
      </c>
      <c r="P9" s="56" t="s">
        <v>84</v>
      </c>
      <c r="Q9" s="4"/>
      <c r="R9" s="11" t="s">
        <v>23</v>
      </c>
      <c r="S9" s="9">
        <v>1</v>
      </c>
      <c r="T9" s="9">
        <v>0</v>
      </c>
      <c r="U9" s="9">
        <v>-0.5</v>
      </c>
      <c r="V9" s="19"/>
      <c r="W9" s="11" t="s">
        <v>23</v>
      </c>
      <c r="X9" s="1">
        <f>(S9*L4)+(T9*L5)+(U9*L6)</f>
        <v>0.50000000000000011</v>
      </c>
      <c r="Y9" s="176"/>
      <c r="Z9" s="31" t="s">
        <v>96</v>
      </c>
      <c r="AA9" s="31">
        <v>1</v>
      </c>
      <c r="AB9" s="31">
        <f>1/(1+AA9)</f>
        <v>0.5</v>
      </c>
      <c r="AC9" s="31"/>
      <c r="AD9" s="4"/>
      <c r="AE9" s="11" t="s">
        <v>23</v>
      </c>
      <c r="AF9" s="28">
        <v>0</v>
      </c>
      <c r="AG9" s="28">
        <v>0</v>
      </c>
      <c r="AH9" s="28">
        <v>0</v>
      </c>
      <c r="AI9" s="28">
        <v>-1</v>
      </c>
      <c r="AJ9" s="28">
        <v>0</v>
      </c>
      <c r="AK9" s="4"/>
      <c r="AL9" s="11" t="s">
        <v>23</v>
      </c>
      <c r="AM9" s="1">
        <f>(AC6*AF9)+(AG9*AC7)+(AC8*AH9)+(AI9*AC10)+(AC11*AJ9)</f>
        <v>-0.5</v>
      </c>
      <c r="AN9" s="176"/>
      <c r="AO9" s="16" t="s">
        <v>59</v>
      </c>
      <c r="AP9" s="16" t="s">
        <v>44</v>
      </c>
      <c r="AQ9" s="16">
        <v>1</v>
      </c>
      <c r="AR9" s="16">
        <f>AQ9*AQ8</f>
        <v>0.33333333333333331</v>
      </c>
      <c r="AS9" s="4"/>
      <c r="AT9" s="11" t="s">
        <v>23</v>
      </c>
      <c r="AU9" s="1">
        <f>AR12</f>
        <v>0.25</v>
      </c>
      <c r="AV9" s="36"/>
      <c r="AW9" s="41" t="s">
        <v>19</v>
      </c>
      <c r="AX9" s="41">
        <v>0</v>
      </c>
      <c r="AY9" s="50"/>
    </row>
    <row r="10" spans="1:51">
      <c r="A10" s="258"/>
      <c r="B10" s="53"/>
      <c r="C10" s="53"/>
      <c r="D10" s="53"/>
      <c r="E10" s="53"/>
      <c r="F10" s="53"/>
      <c r="G10" s="53"/>
      <c r="H10" s="53"/>
      <c r="I10" s="53"/>
      <c r="J10" s="53"/>
      <c r="M10" s="26"/>
      <c r="N10" s="94"/>
      <c r="O10" s="4"/>
      <c r="P10" s="4"/>
      <c r="Q10" s="4"/>
      <c r="R10" s="11" t="s">
        <v>24</v>
      </c>
      <c r="S10" s="9">
        <v>-0.5</v>
      </c>
      <c r="T10" s="9">
        <v>0</v>
      </c>
      <c r="U10" s="9">
        <v>1</v>
      </c>
      <c r="V10" s="19"/>
      <c r="W10" s="11" t="s">
        <v>24</v>
      </c>
      <c r="X10" s="1">
        <f>(S10*L4)+(T10*67)+(U10*L6)</f>
        <v>-0.1</v>
      </c>
      <c r="Y10" s="176"/>
      <c r="Z10" s="16" t="s">
        <v>97</v>
      </c>
      <c r="AA10" s="16" t="s">
        <v>44</v>
      </c>
      <c r="AB10" s="16">
        <v>1</v>
      </c>
      <c r="AC10" s="16">
        <f>AB10*AB9</f>
        <v>0.5</v>
      </c>
      <c r="AD10" s="4"/>
      <c r="AE10" s="11" t="s">
        <v>24</v>
      </c>
      <c r="AF10" s="28">
        <v>0</v>
      </c>
      <c r="AG10" s="28">
        <v>0</v>
      </c>
      <c r="AH10" s="28">
        <v>0</v>
      </c>
      <c r="AI10" s="28">
        <v>1</v>
      </c>
      <c r="AJ10" s="28">
        <v>0</v>
      </c>
      <c r="AK10" s="4"/>
      <c r="AL10" s="11" t="s">
        <v>24</v>
      </c>
      <c r="AM10" s="1">
        <f>(AC6*AF10)+(AC7*AG10)+(AC8*AH10)+(AI10*AC10)+(AC11*AJ10)</f>
        <v>0.5</v>
      </c>
      <c r="AN10" s="176"/>
      <c r="AO10" s="16" t="s">
        <v>60</v>
      </c>
      <c r="AP10" s="16" t="s">
        <v>44</v>
      </c>
      <c r="AQ10" s="16">
        <v>1</v>
      </c>
      <c r="AR10" s="16">
        <f>AQ10*AQ8</f>
        <v>0.33333333333333331</v>
      </c>
      <c r="AS10" s="4"/>
      <c r="AT10" s="11" t="s">
        <v>24</v>
      </c>
      <c r="AU10" s="1">
        <f>AR13</f>
        <v>0.25</v>
      </c>
      <c r="AV10" s="36"/>
      <c r="AW10" s="42" t="s">
        <v>20</v>
      </c>
      <c r="AX10" s="42">
        <f>X7+AM7+AU7</f>
        <v>0.76666666666666661</v>
      </c>
      <c r="AY10" s="50"/>
    </row>
    <row r="11" spans="1:51">
      <c r="A11" s="258"/>
      <c r="B11" s="183" t="s">
        <v>14</v>
      </c>
      <c r="C11" s="183"/>
      <c r="D11" s="4"/>
      <c r="E11" s="35" t="s">
        <v>38</v>
      </c>
      <c r="F11" s="35" t="s">
        <v>39</v>
      </c>
      <c r="G11" s="35" t="s">
        <v>40</v>
      </c>
      <c r="H11" s="10" t="s">
        <v>41</v>
      </c>
      <c r="I11" s="10" t="s">
        <v>42</v>
      </c>
      <c r="J11" s="4"/>
      <c r="M11" s="4"/>
      <c r="N11" s="94"/>
      <c r="O11" s="156" t="s">
        <v>112</v>
      </c>
      <c r="P11" s="157"/>
      <c r="Q11" s="4"/>
      <c r="R11" s="33"/>
      <c r="S11" s="25"/>
      <c r="T11" s="25"/>
      <c r="U11" s="25"/>
      <c r="V11" s="30"/>
      <c r="W11" s="29"/>
      <c r="X11" s="29"/>
      <c r="Y11" s="176"/>
      <c r="Z11" s="16" t="s">
        <v>98</v>
      </c>
      <c r="AA11" s="16" t="s">
        <v>44</v>
      </c>
      <c r="AB11" s="16">
        <v>1</v>
      </c>
      <c r="AC11" s="16">
        <f>AB11*AB9</f>
        <v>0.5</v>
      </c>
      <c r="AD11" s="4"/>
      <c r="AE11" s="29"/>
      <c r="AF11" s="25"/>
      <c r="AG11" s="25"/>
      <c r="AH11" s="25"/>
      <c r="AI11" s="25"/>
      <c r="AJ11" s="25"/>
      <c r="AK11" s="4"/>
      <c r="AL11" s="29"/>
      <c r="AM11" s="29"/>
      <c r="AN11" s="176"/>
      <c r="AO11" s="15" t="s">
        <v>31</v>
      </c>
      <c r="AP11" s="15">
        <v>3</v>
      </c>
      <c r="AQ11" s="15">
        <f>1/(1+AP11)</f>
        <v>0.25</v>
      </c>
      <c r="AR11" s="15"/>
      <c r="AS11" s="4"/>
      <c r="AT11" s="29"/>
      <c r="AU11" s="29"/>
      <c r="AV11" s="46"/>
      <c r="AW11" s="42" t="s">
        <v>21</v>
      </c>
      <c r="AX11" s="42">
        <f>X8+AM8+AU8</f>
        <v>-0.10000000000000003</v>
      </c>
      <c r="AY11" s="50"/>
    </row>
    <row r="12" spans="1:51" ht="30">
      <c r="A12" s="258"/>
      <c r="B12" s="108" t="s">
        <v>7</v>
      </c>
      <c r="C12" s="76">
        <f>SUM(L4*C7,L5*D7,L6*E7)</f>
        <v>3</v>
      </c>
      <c r="D12" s="4"/>
      <c r="E12" s="35">
        <v>1</v>
      </c>
      <c r="F12" s="35">
        <v>3</v>
      </c>
      <c r="G12" s="35">
        <v>5</v>
      </c>
      <c r="H12" s="35">
        <v>7</v>
      </c>
      <c r="I12" s="35">
        <v>9</v>
      </c>
      <c r="J12" s="4"/>
      <c r="M12" s="4"/>
      <c r="N12" s="94"/>
      <c r="O12" s="57" t="s">
        <v>99</v>
      </c>
      <c r="P12" s="56" t="s">
        <v>102</v>
      </c>
      <c r="Q12" s="4"/>
      <c r="R12" s="33"/>
      <c r="S12" s="25"/>
      <c r="T12" s="25"/>
      <c r="U12" s="25"/>
      <c r="V12" s="30"/>
      <c r="W12" s="29"/>
      <c r="X12" s="29"/>
      <c r="Y12" s="176"/>
      <c r="Z12" s="30"/>
      <c r="AA12" s="30"/>
      <c r="AB12" s="30"/>
      <c r="AC12" s="30"/>
      <c r="AD12" s="4"/>
      <c r="AE12" s="29"/>
      <c r="AF12" s="25"/>
      <c r="AG12" s="25"/>
      <c r="AH12" s="25"/>
      <c r="AI12" s="25"/>
      <c r="AJ12" s="25"/>
      <c r="AK12" s="4"/>
      <c r="AL12" s="156" t="s">
        <v>115</v>
      </c>
      <c r="AM12" s="157"/>
      <c r="AN12" s="176"/>
      <c r="AO12" s="16" t="s">
        <v>61</v>
      </c>
      <c r="AP12" s="16" t="s">
        <v>44</v>
      </c>
      <c r="AQ12" s="16">
        <v>1</v>
      </c>
      <c r="AR12" s="16">
        <f>AQ12*AQ11</f>
        <v>0.25</v>
      </c>
      <c r="AS12" s="4"/>
      <c r="AT12" s="29"/>
      <c r="AU12" s="29"/>
      <c r="AV12" s="46"/>
      <c r="AW12" s="41" t="s">
        <v>22</v>
      </c>
      <c r="AX12" s="41">
        <v>0</v>
      </c>
      <c r="AY12" s="50"/>
    </row>
    <row r="13" spans="1:51" ht="30">
      <c r="A13" s="258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26"/>
      <c r="N13" s="94"/>
      <c r="O13" s="57" t="s">
        <v>100</v>
      </c>
      <c r="P13" s="56" t="s">
        <v>103</v>
      </c>
      <c r="Q13" s="4"/>
      <c r="R13" s="4"/>
      <c r="S13" s="18"/>
      <c r="T13" s="18"/>
      <c r="U13" s="18"/>
      <c r="V13" s="19"/>
      <c r="W13" s="4"/>
      <c r="X13" s="4"/>
      <c r="Y13" s="176"/>
      <c r="Z13" s="30"/>
      <c r="AA13" s="30"/>
      <c r="AB13" s="30"/>
      <c r="AC13" s="30"/>
      <c r="AD13" s="4"/>
      <c r="AE13" s="29"/>
      <c r="AF13" s="25"/>
      <c r="AG13" s="25"/>
      <c r="AH13" s="25"/>
      <c r="AI13" s="25"/>
      <c r="AJ13" s="25"/>
      <c r="AK13" s="4"/>
      <c r="AL13" s="58" t="s">
        <v>34</v>
      </c>
      <c r="AM13" s="56" t="s">
        <v>87</v>
      </c>
      <c r="AN13" s="176"/>
      <c r="AO13" s="16" t="s">
        <v>62</v>
      </c>
      <c r="AP13" s="16" t="s">
        <v>44</v>
      </c>
      <c r="AQ13" s="16">
        <v>1</v>
      </c>
      <c r="AR13" s="16">
        <f>AQ13*AQ11</f>
        <v>0.25</v>
      </c>
      <c r="AS13" s="4"/>
      <c r="AT13" s="29"/>
      <c r="AU13" s="29"/>
      <c r="AV13" s="46"/>
      <c r="AW13" s="42" t="s">
        <v>23</v>
      </c>
      <c r="AX13" s="42">
        <f>X9+AM9+AU9</f>
        <v>0.25000000000000011</v>
      </c>
      <c r="AY13" s="50"/>
    </row>
    <row r="14" spans="1:51" ht="30">
      <c r="A14" s="258"/>
      <c r="B14" s="185" t="s">
        <v>11</v>
      </c>
      <c r="C14" s="186"/>
      <c r="D14" s="6" t="s">
        <v>12</v>
      </c>
      <c r="E14" s="6">
        <v>1</v>
      </c>
      <c r="F14" s="6">
        <v>2</v>
      </c>
      <c r="G14" s="6">
        <v>3</v>
      </c>
      <c r="H14" s="6">
        <v>4</v>
      </c>
      <c r="I14" s="6">
        <v>5</v>
      </c>
      <c r="J14" s="6">
        <v>6</v>
      </c>
      <c r="K14" s="6">
        <v>7</v>
      </c>
      <c r="L14" s="6">
        <v>9</v>
      </c>
      <c r="M14" s="6">
        <v>10</v>
      </c>
      <c r="N14" s="94"/>
      <c r="O14" s="57" t="s">
        <v>101</v>
      </c>
      <c r="P14" s="56" t="s">
        <v>104</v>
      </c>
      <c r="Q14" s="4"/>
      <c r="R14" s="4"/>
      <c r="S14" s="18"/>
      <c r="T14" s="18"/>
      <c r="U14" s="18"/>
      <c r="V14" s="4"/>
      <c r="W14" s="4"/>
      <c r="X14" s="4"/>
      <c r="Y14" s="176"/>
      <c r="AB14" s="30"/>
      <c r="AC14" s="30"/>
      <c r="AD14" s="4"/>
      <c r="AE14" s="29"/>
      <c r="AF14" s="25"/>
      <c r="AG14" s="25"/>
      <c r="AH14" s="25"/>
      <c r="AI14" s="25"/>
      <c r="AJ14" s="25"/>
      <c r="AK14" s="4"/>
      <c r="AL14" s="109" t="s">
        <v>35</v>
      </c>
      <c r="AM14" s="84" t="s">
        <v>88</v>
      </c>
      <c r="AN14" s="176"/>
      <c r="AO14" s="19"/>
      <c r="AP14" s="19"/>
      <c r="AQ14" s="19"/>
      <c r="AR14" s="19"/>
      <c r="AS14" s="4"/>
      <c r="AT14" s="29"/>
      <c r="AU14" s="29"/>
      <c r="AV14" s="46"/>
      <c r="AW14" s="42" t="s">
        <v>24</v>
      </c>
      <c r="AX14" s="42">
        <f>X10+AM10+AU10</f>
        <v>0.65</v>
      </c>
      <c r="AY14" s="50"/>
    </row>
    <row r="15" spans="1:51">
      <c r="A15" s="258"/>
      <c r="B15" s="187"/>
      <c r="C15" s="188"/>
      <c r="D15" s="6" t="s">
        <v>13</v>
      </c>
      <c r="E15" s="35">
        <v>0</v>
      </c>
      <c r="F15" s="35">
        <v>0</v>
      </c>
      <c r="G15" s="35">
        <v>0.57999999999999996</v>
      </c>
      <c r="H15" s="35">
        <v>0.9</v>
      </c>
      <c r="I15" s="35">
        <v>1.1200000000000001</v>
      </c>
      <c r="J15" s="35">
        <v>1.24</v>
      </c>
      <c r="K15" s="35">
        <v>1.32</v>
      </c>
      <c r="L15" s="35">
        <v>1.46</v>
      </c>
      <c r="M15" s="35">
        <v>1.49</v>
      </c>
      <c r="N15" s="94"/>
      <c r="Q15" s="4"/>
      <c r="R15" s="4"/>
      <c r="S15" s="18"/>
      <c r="T15" s="18"/>
      <c r="U15" s="18"/>
      <c r="V15" s="4"/>
      <c r="W15" s="4"/>
      <c r="X15" s="4"/>
      <c r="Y15" s="176"/>
      <c r="AB15" s="30"/>
      <c r="AC15" s="30"/>
      <c r="AD15" s="4"/>
      <c r="AE15" s="29"/>
      <c r="AF15" s="25"/>
      <c r="AG15" s="25"/>
      <c r="AH15" s="25"/>
      <c r="AI15" s="25"/>
      <c r="AJ15" s="25"/>
      <c r="AK15" s="4"/>
      <c r="AL15" s="109" t="s">
        <v>36</v>
      </c>
      <c r="AM15" s="84" t="s">
        <v>89</v>
      </c>
      <c r="AN15" s="176"/>
      <c r="AO15" s="30"/>
      <c r="AP15" s="30"/>
      <c r="AQ15" s="30"/>
      <c r="AR15" s="30"/>
      <c r="AS15" s="4"/>
      <c r="AT15" s="29"/>
      <c r="AU15" s="29"/>
      <c r="AV15" s="46"/>
      <c r="AW15" s="41" t="s">
        <v>25</v>
      </c>
      <c r="AX15" s="41">
        <v>0</v>
      </c>
      <c r="AY15" s="50"/>
    </row>
    <row r="16" spans="1:51">
      <c r="A16" s="258"/>
      <c r="B16" s="189" t="s">
        <v>9</v>
      </c>
      <c r="C16" s="190"/>
      <c r="D16" s="7">
        <v>0.57999999999999996</v>
      </c>
      <c r="E16" s="191"/>
      <c r="F16" s="192"/>
      <c r="G16" s="192"/>
      <c r="H16" s="192"/>
      <c r="I16" s="192"/>
      <c r="J16" s="192"/>
      <c r="K16" s="48"/>
      <c r="L16" s="48"/>
      <c r="M16" s="48"/>
      <c r="N16" s="94"/>
      <c r="Q16" s="4"/>
      <c r="R16" s="4"/>
      <c r="S16" s="18"/>
      <c r="T16" s="18"/>
      <c r="U16" s="18"/>
      <c r="V16" s="4"/>
      <c r="W16" s="4"/>
      <c r="X16" s="4"/>
      <c r="Y16" s="17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109" t="s">
        <v>37</v>
      </c>
      <c r="AM16" s="84" t="s">
        <v>90</v>
      </c>
      <c r="AN16" s="176"/>
      <c r="AO16" s="156" t="s">
        <v>113</v>
      </c>
      <c r="AP16" s="157"/>
      <c r="AQ16" s="4"/>
      <c r="AR16" s="4"/>
      <c r="AS16" s="4"/>
      <c r="AT16" s="4"/>
      <c r="AU16" s="4"/>
      <c r="AV16" s="46"/>
      <c r="AW16" s="4"/>
      <c r="AX16" s="4"/>
      <c r="AY16" s="50"/>
    </row>
    <row r="17" spans="1:51" ht="30">
      <c r="A17" s="258"/>
      <c r="B17" s="52"/>
      <c r="C17" s="52"/>
      <c r="D17" s="52"/>
      <c r="E17" s="52"/>
      <c r="H17" s="52"/>
      <c r="I17" s="52"/>
      <c r="J17" s="52"/>
      <c r="K17" s="52"/>
      <c r="L17" s="52"/>
      <c r="M17" s="47"/>
      <c r="N17" s="94"/>
      <c r="Q17" s="4"/>
      <c r="R17" s="4"/>
      <c r="S17" s="18"/>
      <c r="T17" s="18"/>
      <c r="U17" s="18"/>
      <c r="V17" s="4"/>
      <c r="W17" s="4"/>
      <c r="X17" s="4"/>
      <c r="Y17" s="176"/>
      <c r="Z17" s="4"/>
      <c r="AC17" s="4"/>
      <c r="AD17" s="4"/>
      <c r="AE17" s="4"/>
      <c r="AF17" s="4"/>
      <c r="AG17" s="4"/>
      <c r="AH17" s="4"/>
      <c r="AI17" s="4"/>
      <c r="AJ17" s="4"/>
      <c r="AK17" s="4"/>
      <c r="AL17" s="58" t="s">
        <v>96</v>
      </c>
      <c r="AM17" s="56" t="s">
        <v>91</v>
      </c>
      <c r="AN17" s="176"/>
      <c r="AO17" s="44" t="s">
        <v>29</v>
      </c>
      <c r="AP17" s="44" t="s">
        <v>76</v>
      </c>
      <c r="AQ17" s="4"/>
      <c r="AR17" s="4"/>
      <c r="AS17" s="4"/>
      <c r="AT17" s="4"/>
      <c r="AU17" s="4"/>
      <c r="AV17" s="46"/>
      <c r="AW17" s="4"/>
      <c r="AX17" s="4"/>
      <c r="AY17" s="50"/>
    </row>
    <row r="18" spans="1:51" ht="30">
      <c r="A18" s="258"/>
      <c r="B18" s="161" t="s">
        <v>15</v>
      </c>
      <c r="C18" s="161"/>
      <c r="D18" s="161"/>
      <c r="E18" s="4"/>
      <c r="H18" s="4"/>
      <c r="I18" s="4"/>
      <c r="J18" s="4"/>
      <c r="K18" s="4"/>
      <c r="L18" s="4"/>
      <c r="M18" s="4"/>
      <c r="N18" s="94"/>
      <c r="Q18" s="4"/>
      <c r="R18" s="4"/>
      <c r="S18" s="18"/>
      <c r="T18" s="18"/>
      <c r="U18" s="18"/>
      <c r="V18" s="4"/>
      <c r="W18" s="4"/>
      <c r="X18" s="4"/>
      <c r="Y18" s="176"/>
      <c r="Z18" s="227" t="s">
        <v>182</v>
      </c>
      <c r="AA18" s="228"/>
      <c r="AC18" s="4"/>
      <c r="AD18" s="4"/>
      <c r="AE18" s="4"/>
      <c r="AF18" s="4"/>
      <c r="AG18" s="4"/>
      <c r="AH18" s="4"/>
      <c r="AI18" s="4"/>
      <c r="AJ18" s="4"/>
      <c r="AK18" s="4"/>
      <c r="AL18" s="109" t="s">
        <v>97</v>
      </c>
      <c r="AM18" s="84" t="s">
        <v>92</v>
      </c>
      <c r="AN18" s="176"/>
      <c r="AO18" s="44" t="s">
        <v>30</v>
      </c>
      <c r="AP18" s="44" t="s">
        <v>79</v>
      </c>
      <c r="AQ18" s="4"/>
      <c r="AR18" s="4"/>
      <c r="AS18" s="4"/>
      <c r="AT18" s="4"/>
      <c r="AU18" s="4"/>
      <c r="AV18" s="46"/>
      <c r="AW18" s="4"/>
      <c r="AX18" s="4"/>
      <c r="AY18" s="50"/>
    </row>
    <row r="19" spans="1:51" ht="30">
      <c r="A19" s="258"/>
      <c r="B19" s="5" t="s">
        <v>10</v>
      </c>
      <c r="C19" s="8">
        <f>(C12-3)/3</f>
        <v>0</v>
      </c>
      <c r="D19" s="77">
        <f>C19*100</f>
        <v>0</v>
      </c>
      <c r="E19" s="4"/>
      <c r="H19" s="4"/>
      <c r="I19" s="4"/>
      <c r="J19" s="4"/>
      <c r="K19" s="4"/>
      <c r="L19" s="4"/>
      <c r="M19" s="4"/>
      <c r="N19" s="94"/>
      <c r="Q19" s="4"/>
      <c r="R19" s="4"/>
      <c r="S19" s="18"/>
      <c r="T19" s="18"/>
      <c r="U19" s="18"/>
      <c r="V19" s="4"/>
      <c r="W19" s="4"/>
      <c r="X19" s="4"/>
      <c r="Y19" s="176"/>
      <c r="Z19" s="225" t="s">
        <v>224</v>
      </c>
      <c r="AA19" s="226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109" t="s">
        <v>98</v>
      </c>
      <c r="AM19" s="84" t="s">
        <v>93</v>
      </c>
      <c r="AN19" s="176"/>
      <c r="AO19" s="44" t="s">
        <v>31</v>
      </c>
      <c r="AP19" s="44" t="s">
        <v>82</v>
      </c>
      <c r="AQ19" s="4"/>
      <c r="AR19" s="4"/>
      <c r="AS19" s="4"/>
      <c r="AT19" s="4"/>
      <c r="AU19" s="4"/>
      <c r="AV19" s="46"/>
      <c r="AW19" s="4"/>
      <c r="AX19" s="4"/>
      <c r="AY19" s="50"/>
    </row>
    <row r="20" spans="1:51">
      <c r="A20" s="259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06"/>
      <c r="N20" s="49"/>
      <c r="O20" s="106"/>
      <c r="P20" s="106"/>
      <c r="Q20" s="106"/>
      <c r="R20" s="106"/>
      <c r="S20" s="79"/>
      <c r="T20" s="79"/>
      <c r="U20" s="79"/>
      <c r="V20" s="106"/>
      <c r="W20" s="106"/>
      <c r="X20" s="106"/>
      <c r="Y20" s="177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51"/>
    </row>
    <row r="22" spans="1:51" ht="20">
      <c r="A22" s="257"/>
      <c r="B22" s="168" t="s">
        <v>140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9"/>
    </row>
    <row r="23" spans="1:51" ht="20">
      <c r="A23" s="258"/>
      <c r="B23" s="35" t="s">
        <v>0</v>
      </c>
      <c r="C23" s="35" t="s">
        <v>1</v>
      </c>
      <c r="D23" s="35" t="s">
        <v>2</v>
      </c>
      <c r="E23" s="35" t="s">
        <v>3</v>
      </c>
      <c r="F23" s="170" t="s">
        <v>8</v>
      </c>
      <c r="G23" s="35" t="s">
        <v>0</v>
      </c>
      <c r="H23" s="35" t="s">
        <v>1</v>
      </c>
      <c r="I23" s="35" t="s">
        <v>2</v>
      </c>
      <c r="J23" s="35" t="s">
        <v>3</v>
      </c>
      <c r="K23" s="35" t="s">
        <v>4</v>
      </c>
      <c r="L23" s="10" t="s">
        <v>5</v>
      </c>
      <c r="M23" s="23"/>
      <c r="N23" s="94"/>
      <c r="O23" s="156" t="s">
        <v>114</v>
      </c>
      <c r="P23" s="157"/>
      <c r="Q23" s="3"/>
      <c r="R23" s="171" t="s">
        <v>46</v>
      </c>
      <c r="S23" s="172"/>
      <c r="T23" s="172"/>
      <c r="U23" s="173"/>
      <c r="V23" s="3"/>
      <c r="W23" s="174" t="s">
        <v>52</v>
      </c>
      <c r="X23" s="175"/>
      <c r="Y23" s="176"/>
      <c r="Z23" s="178" t="s">
        <v>48</v>
      </c>
      <c r="AA23" s="179"/>
      <c r="AB23" s="179"/>
      <c r="AC23" s="180"/>
      <c r="AD23" s="3"/>
      <c r="AE23" s="178" t="s">
        <v>54</v>
      </c>
      <c r="AF23" s="179"/>
      <c r="AG23" s="179"/>
      <c r="AH23" s="179"/>
      <c r="AI23" s="179"/>
      <c r="AJ23" s="180"/>
      <c r="AK23" s="3"/>
      <c r="AL23" s="174" t="s">
        <v>55</v>
      </c>
      <c r="AM23" s="175"/>
      <c r="AN23" s="176"/>
      <c r="AO23" s="178" t="s">
        <v>49</v>
      </c>
      <c r="AP23" s="179"/>
      <c r="AQ23" s="179"/>
      <c r="AR23" s="180"/>
      <c r="AS23" s="4"/>
      <c r="AT23" s="174" t="s">
        <v>51</v>
      </c>
      <c r="AU23" s="175"/>
      <c r="AV23" s="36"/>
      <c r="AW23" s="174" t="s">
        <v>27</v>
      </c>
      <c r="AX23" s="175"/>
      <c r="AY23" s="50"/>
    </row>
    <row r="24" spans="1:51" ht="30">
      <c r="A24" s="258"/>
      <c r="B24" s="35" t="s">
        <v>1</v>
      </c>
      <c r="C24" s="2">
        <v>1</v>
      </c>
      <c r="D24" s="37">
        <v>3</v>
      </c>
      <c r="E24" s="37">
        <v>3</v>
      </c>
      <c r="F24" s="170"/>
      <c r="G24" s="35" t="s">
        <v>1</v>
      </c>
      <c r="H24" s="38">
        <f>C24/C27</f>
        <v>0.60000000000000009</v>
      </c>
      <c r="I24" s="37">
        <f>D24/D27</f>
        <v>0.6</v>
      </c>
      <c r="J24" s="37">
        <f>E24/E27</f>
        <v>0.6</v>
      </c>
      <c r="K24" s="37">
        <f>SUM(H24:J24)</f>
        <v>1.8000000000000003</v>
      </c>
      <c r="L24" s="2">
        <f>K24/C29</f>
        <v>0.60000000000000009</v>
      </c>
      <c r="M24" s="24"/>
      <c r="N24" s="94"/>
      <c r="O24" s="58" t="s">
        <v>17</v>
      </c>
      <c r="P24" s="56" t="s">
        <v>78</v>
      </c>
      <c r="Q24" s="18"/>
      <c r="R24" s="17" t="s">
        <v>26</v>
      </c>
      <c r="S24" s="35" t="s">
        <v>1</v>
      </c>
      <c r="T24" s="35" t="s">
        <v>2</v>
      </c>
      <c r="U24" s="35" t="s">
        <v>3</v>
      </c>
      <c r="V24" s="13"/>
      <c r="W24" s="32" t="s">
        <v>26</v>
      </c>
      <c r="X24" s="107" t="s">
        <v>53</v>
      </c>
      <c r="Y24" s="176"/>
      <c r="Z24" s="35" t="s">
        <v>32</v>
      </c>
      <c r="AA24" s="108" t="s">
        <v>47</v>
      </c>
      <c r="AB24" s="178" t="s">
        <v>43</v>
      </c>
      <c r="AC24" s="180"/>
      <c r="AD24" s="4"/>
      <c r="AE24" s="10" t="s">
        <v>26</v>
      </c>
      <c r="AF24" s="35" t="s">
        <v>35</v>
      </c>
      <c r="AG24" s="35" t="s">
        <v>36</v>
      </c>
      <c r="AH24" s="35" t="s">
        <v>37</v>
      </c>
      <c r="AI24" s="35" t="s">
        <v>97</v>
      </c>
      <c r="AJ24" s="35" t="s">
        <v>98</v>
      </c>
      <c r="AK24" s="4"/>
      <c r="AL24" s="10" t="s">
        <v>26</v>
      </c>
      <c r="AM24" s="107" t="s">
        <v>53</v>
      </c>
      <c r="AN24" s="176"/>
      <c r="AO24" s="10" t="s">
        <v>28</v>
      </c>
      <c r="AP24" s="10" t="s">
        <v>47</v>
      </c>
      <c r="AQ24" s="181" t="s">
        <v>43</v>
      </c>
      <c r="AR24" s="182"/>
      <c r="AS24" s="4"/>
      <c r="AT24" s="35" t="s">
        <v>26</v>
      </c>
      <c r="AU24" s="107" t="s">
        <v>53</v>
      </c>
      <c r="AV24" s="36"/>
      <c r="AW24" s="108" t="s">
        <v>26</v>
      </c>
      <c r="AX24" s="108" t="s">
        <v>50</v>
      </c>
      <c r="AY24" s="50"/>
    </row>
    <row r="25" spans="1:51">
      <c r="A25" s="258"/>
      <c r="B25" s="35" t="s">
        <v>2</v>
      </c>
      <c r="C25" s="37">
        <f>1/D24</f>
        <v>0.33333333333333331</v>
      </c>
      <c r="D25" s="2">
        <v>1</v>
      </c>
      <c r="E25" s="37">
        <v>1</v>
      </c>
      <c r="F25" s="170"/>
      <c r="G25" s="35" t="s">
        <v>2</v>
      </c>
      <c r="H25" s="37">
        <f>C25/C27</f>
        <v>0.2</v>
      </c>
      <c r="I25" s="38">
        <f>D25/D27</f>
        <v>0.2</v>
      </c>
      <c r="J25" s="37">
        <f>E25/E27</f>
        <v>0.2</v>
      </c>
      <c r="K25" s="37">
        <f>SUM(H25:J25)</f>
        <v>0.60000000000000009</v>
      </c>
      <c r="L25" s="2">
        <f>K25/C29</f>
        <v>0.20000000000000004</v>
      </c>
      <c r="M25" s="24"/>
      <c r="N25" s="94"/>
      <c r="O25" s="58" t="s">
        <v>18</v>
      </c>
      <c r="P25" s="56" t="s">
        <v>77</v>
      </c>
      <c r="Q25" s="18"/>
      <c r="R25" s="11" t="s">
        <v>17</v>
      </c>
      <c r="S25" s="9">
        <v>1</v>
      </c>
      <c r="T25" s="9">
        <v>-0.5</v>
      </c>
      <c r="U25" s="9">
        <v>0</v>
      </c>
      <c r="V25" s="3"/>
      <c r="W25" s="11" t="s">
        <v>17</v>
      </c>
      <c r="X25" s="1">
        <f>(S25*L24)+(T25*L25)+(U25*L26)</f>
        <v>0.50000000000000011</v>
      </c>
      <c r="Y25" s="176"/>
      <c r="Z25" s="15" t="s">
        <v>34</v>
      </c>
      <c r="AA25" s="15">
        <v>2</v>
      </c>
      <c r="AB25" s="15">
        <f>1/(1+AA25)</f>
        <v>0.33333333333333331</v>
      </c>
      <c r="AC25" s="15"/>
      <c r="AD25" s="4"/>
      <c r="AE25" s="11" t="s">
        <v>17</v>
      </c>
      <c r="AF25" s="28">
        <v>0</v>
      </c>
      <c r="AG25" s="28">
        <v>0</v>
      </c>
      <c r="AH25" s="28">
        <v>-1</v>
      </c>
      <c r="AI25" s="28">
        <v>-1</v>
      </c>
      <c r="AJ25" s="28">
        <v>0</v>
      </c>
      <c r="AK25" s="4"/>
      <c r="AL25" s="11" t="s">
        <v>17</v>
      </c>
      <c r="AM25" s="1">
        <f>(AF25*AC26)+(AG25*AC27)+(AC28*AH25)+(AI25*AC30)+(AC31*AJ25)</f>
        <v>-0.83333333333333326</v>
      </c>
      <c r="AN25" s="176"/>
      <c r="AO25" s="15" t="s">
        <v>29</v>
      </c>
      <c r="AP25" s="15">
        <v>1</v>
      </c>
      <c r="AQ25" s="15">
        <f>1/(1+AP25)</f>
        <v>0.5</v>
      </c>
      <c r="AR25" s="15"/>
      <c r="AS25" s="4"/>
      <c r="AT25" s="11" t="s">
        <v>17</v>
      </c>
      <c r="AU25" s="1">
        <f>AR26</f>
        <v>0.5</v>
      </c>
      <c r="AV25" s="36"/>
      <c r="AW25" s="40" t="s">
        <v>63</v>
      </c>
      <c r="AX25" s="40">
        <v>0</v>
      </c>
      <c r="AY25" s="50"/>
    </row>
    <row r="26" spans="1:51" ht="30">
      <c r="A26" s="258"/>
      <c r="B26" s="35" t="s">
        <v>3</v>
      </c>
      <c r="C26" s="37">
        <f>1/E24</f>
        <v>0.33333333333333331</v>
      </c>
      <c r="D26" s="37">
        <f>1/E25</f>
        <v>1</v>
      </c>
      <c r="E26" s="2">
        <v>1</v>
      </c>
      <c r="F26" s="170"/>
      <c r="G26" s="35" t="s">
        <v>3</v>
      </c>
      <c r="H26" s="37">
        <f>C26/C27</f>
        <v>0.2</v>
      </c>
      <c r="I26" s="37">
        <f>D26/D27</f>
        <v>0.2</v>
      </c>
      <c r="J26" s="38">
        <f>E26/E27</f>
        <v>0.2</v>
      </c>
      <c r="K26" s="37">
        <f>SUM(H26:J26)</f>
        <v>0.60000000000000009</v>
      </c>
      <c r="L26" s="2">
        <f>K26/C29</f>
        <v>0.20000000000000004</v>
      </c>
      <c r="M26" s="24"/>
      <c r="N26" s="94"/>
      <c r="O26" s="58" t="s">
        <v>20</v>
      </c>
      <c r="P26" s="56" t="s">
        <v>80</v>
      </c>
      <c r="Q26" s="18"/>
      <c r="R26" s="11" t="s">
        <v>18</v>
      </c>
      <c r="S26" s="9">
        <v>-0.5</v>
      </c>
      <c r="T26" s="9">
        <v>1</v>
      </c>
      <c r="U26" s="9">
        <v>0</v>
      </c>
      <c r="V26" s="19"/>
      <c r="W26" s="11" t="s">
        <v>18</v>
      </c>
      <c r="X26" s="1">
        <f>(S26*L24)+(T26*L25)+(U26*L26)</f>
        <v>-0.1</v>
      </c>
      <c r="Y26" s="176"/>
      <c r="Z26" s="16" t="s">
        <v>35</v>
      </c>
      <c r="AA26" s="16" t="s">
        <v>44</v>
      </c>
      <c r="AB26" s="16">
        <v>1</v>
      </c>
      <c r="AC26" s="16">
        <f>AB26*AB25</f>
        <v>0.33333333333333331</v>
      </c>
      <c r="AD26" s="4"/>
      <c r="AE26" s="11" t="s">
        <v>18</v>
      </c>
      <c r="AF26" s="28">
        <v>0</v>
      </c>
      <c r="AG26" s="28">
        <v>0</v>
      </c>
      <c r="AH26" s="28">
        <v>1</v>
      </c>
      <c r="AI26" s="28">
        <v>1</v>
      </c>
      <c r="AJ26" s="28">
        <v>0</v>
      </c>
      <c r="AK26" s="4"/>
      <c r="AL26" s="11" t="s">
        <v>18</v>
      </c>
      <c r="AM26" s="1">
        <f>(AF26*AC26)+(AG26*AC27)+(AC28*AH26)+(AI26*AC30)+(AC31*AJ26)</f>
        <v>0.83333333333333326</v>
      </c>
      <c r="AN26" s="176"/>
      <c r="AO26" s="16" t="s">
        <v>45</v>
      </c>
      <c r="AP26" s="16" t="s">
        <v>44</v>
      </c>
      <c r="AQ26" s="16">
        <v>1</v>
      </c>
      <c r="AR26" s="16">
        <f>AQ26*AQ25</f>
        <v>0.5</v>
      </c>
      <c r="AS26" s="4"/>
      <c r="AT26" s="11" t="s">
        <v>18</v>
      </c>
      <c r="AU26" s="1">
        <f>AR27</f>
        <v>0.5</v>
      </c>
      <c r="AV26" s="36"/>
      <c r="AW26" s="40" t="s">
        <v>16</v>
      </c>
      <c r="AX26" s="41">
        <v>0</v>
      </c>
      <c r="AY26" s="50"/>
    </row>
    <row r="27" spans="1:51">
      <c r="A27" s="258"/>
      <c r="B27" s="107" t="s">
        <v>4</v>
      </c>
      <c r="C27" s="39">
        <f>SUM(C24:C26)</f>
        <v>1.6666666666666665</v>
      </c>
      <c r="D27" s="39">
        <f>SUM(D24:D26)</f>
        <v>5</v>
      </c>
      <c r="E27" s="39">
        <f>SUM(E24:E26)</f>
        <v>5</v>
      </c>
      <c r="F27" s="170"/>
      <c r="G27" s="107" t="s">
        <v>4</v>
      </c>
      <c r="H27" s="39">
        <f>SUM(H24:H26)</f>
        <v>1</v>
      </c>
      <c r="I27" s="39">
        <f>SUM(I24:I26)</f>
        <v>1</v>
      </c>
      <c r="J27" s="39">
        <f>SUM(J24:J26)</f>
        <v>1</v>
      </c>
      <c r="K27" s="39">
        <f>SUM(K24:K26)</f>
        <v>3.0000000000000004</v>
      </c>
      <c r="L27" s="39">
        <f>SUM(L24:L26)</f>
        <v>1.0000000000000002</v>
      </c>
      <c r="M27" s="25"/>
      <c r="N27" s="94"/>
      <c r="O27" s="58" t="s">
        <v>21</v>
      </c>
      <c r="P27" s="56" t="s">
        <v>81</v>
      </c>
      <c r="Q27" s="18"/>
      <c r="R27" s="11" t="s">
        <v>20</v>
      </c>
      <c r="S27" s="9">
        <v>0</v>
      </c>
      <c r="T27" s="9">
        <v>0.5</v>
      </c>
      <c r="U27" s="9">
        <v>0</v>
      </c>
      <c r="V27" s="19"/>
      <c r="W27" s="11" t="s">
        <v>20</v>
      </c>
      <c r="X27" s="1">
        <f>(S27*L24)+(T27*L25)+(U27*L26)</f>
        <v>0.10000000000000002</v>
      </c>
      <c r="Y27" s="176"/>
      <c r="Z27" s="16" t="s">
        <v>36</v>
      </c>
      <c r="AA27" s="16" t="s">
        <v>44</v>
      </c>
      <c r="AB27" s="16">
        <v>1</v>
      </c>
      <c r="AC27" s="16">
        <f>AB27*AB25</f>
        <v>0.33333333333333331</v>
      </c>
      <c r="AD27" s="4"/>
      <c r="AE27" s="11" t="s">
        <v>20</v>
      </c>
      <c r="AF27" s="28">
        <v>0</v>
      </c>
      <c r="AG27" s="28">
        <v>0</v>
      </c>
      <c r="AH27" s="28">
        <v>1</v>
      </c>
      <c r="AI27" s="28">
        <v>0</v>
      </c>
      <c r="AJ27" s="28">
        <v>0</v>
      </c>
      <c r="AK27" s="4"/>
      <c r="AL27" s="11" t="s">
        <v>20</v>
      </c>
      <c r="AM27" s="1">
        <f>(AF27*AC26)+(AG27*AC27)+(AH27*AC28)+(AI27*AC30)+(AJ27*AC31)</f>
        <v>0.33333333333333331</v>
      </c>
      <c r="AN27" s="176"/>
      <c r="AO27" s="16" t="s">
        <v>58</v>
      </c>
      <c r="AP27" s="16" t="s">
        <v>44</v>
      </c>
      <c r="AQ27" s="16">
        <v>1</v>
      </c>
      <c r="AR27" s="16">
        <f>AQ27*AQ25</f>
        <v>0.5</v>
      </c>
      <c r="AS27" s="4"/>
      <c r="AT27" s="11" t="s">
        <v>20</v>
      </c>
      <c r="AU27" s="1">
        <f>AR29</f>
        <v>0.25</v>
      </c>
      <c r="AV27" s="36"/>
      <c r="AW27" s="42" t="s">
        <v>17</v>
      </c>
      <c r="AX27" s="42">
        <f>X25+AM25+AU25</f>
        <v>0.16666666666666685</v>
      </c>
      <c r="AY27" s="50"/>
    </row>
    <row r="28" spans="1:51" ht="45">
      <c r="A28" s="258"/>
      <c r="B28" s="54"/>
      <c r="C28" s="54"/>
      <c r="D28" s="54"/>
      <c r="E28" s="54"/>
      <c r="F28" s="54"/>
      <c r="G28" s="54"/>
      <c r="H28" s="54"/>
      <c r="I28" s="54"/>
      <c r="J28" s="54"/>
      <c r="M28" s="47"/>
      <c r="N28" s="94"/>
      <c r="O28" s="58" t="s">
        <v>23</v>
      </c>
      <c r="P28" s="56" t="s">
        <v>83</v>
      </c>
      <c r="Q28" s="4"/>
      <c r="R28" s="11" t="s">
        <v>21</v>
      </c>
      <c r="S28" s="9">
        <v>0</v>
      </c>
      <c r="T28" s="9">
        <v>-0.5</v>
      </c>
      <c r="U28" s="9">
        <v>0</v>
      </c>
      <c r="V28" s="19"/>
      <c r="W28" s="11" t="s">
        <v>21</v>
      </c>
      <c r="X28" s="1">
        <f>(S28*L24)+(T28*L25)+(U28*L26)</f>
        <v>-0.10000000000000002</v>
      </c>
      <c r="Y28" s="176"/>
      <c r="Z28" s="16" t="s">
        <v>37</v>
      </c>
      <c r="AA28" s="16" t="s">
        <v>44</v>
      </c>
      <c r="AB28" s="16">
        <v>1</v>
      </c>
      <c r="AC28" s="16">
        <f>AB28*AB25</f>
        <v>0.33333333333333331</v>
      </c>
      <c r="AD28" s="4"/>
      <c r="AE28" s="11" t="s">
        <v>21</v>
      </c>
      <c r="AF28" s="28">
        <v>0</v>
      </c>
      <c r="AG28" s="28">
        <v>0</v>
      </c>
      <c r="AH28" s="28">
        <v>-1</v>
      </c>
      <c r="AI28" s="28">
        <v>0</v>
      </c>
      <c r="AJ28" s="28">
        <v>0</v>
      </c>
      <c r="AK28" s="4"/>
      <c r="AL28" s="11" t="s">
        <v>21</v>
      </c>
      <c r="AM28" s="1">
        <f>(AF28*AC26)+(AG28*AC27)+(AH28*AC28)+(AI28*AC30)+(AJ28*AC31)</f>
        <v>-0.33333333333333331</v>
      </c>
      <c r="AN28" s="176"/>
      <c r="AO28" s="15" t="s">
        <v>30</v>
      </c>
      <c r="AP28" s="15">
        <v>3</v>
      </c>
      <c r="AQ28" s="15">
        <f>1/(1+AP28)</f>
        <v>0.25</v>
      </c>
      <c r="AR28" s="15"/>
      <c r="AS28" s="4"/>
      <c r="AT28" s="11" t="s">
        <v>21</v>
      </c>
      <c r="AU28" s="1">
        <f>AR30</f>
        <v>0.25</v>
      </c>
      <c r="AV28" s="36"/>
      <c r="AW28" s="42" t="s">
        <v>18</v>
      </c>
      <c r="AX28" s="42">
        <f>X26+AM26++AU26</f>
        <v>1.2333333333333334</v>
      </c>
      <c r="AY28" s="50"/>
    </row>
    <row r="29" spans="1:51" ht="30">
      <c r="A29" s="258"/>
      <c r="B29" s="108" t="s">
        <v>6</v>
      </c>
      <c r="C29" s="35">
        <v>3</v>
      </c>
      <c r="D29" s="4"/>
      <c r="E29" s="4"/>
      <c r="F29" s="4"/>
      <c r="G29" s="4"/>
      <c r="H29" s="4"/>
      <c r="I29" s="4"/>
      <c r="J29" s="4"/>
      <c r="M29" s="4"/>
      <c r="N29" s="94"/>
      <c r="O29" s="58" t="s">
        <v>24</v>
      </c>
      <c r="P29" s="56" t="s">
        <v>84</v>
      </c>
      <c r="Q29" s="4"/>
      <c r="R29" s="11" t="s">
        <v>23</v>
      </c>
      <c r="S29" s="9">
        <v>1</v>
      </c>
      <c r="T29" s="9">
        <v>0</v>
      </c>
      <c r="U29" s="9">
        <v>-0.5</v>
      </c>
      <c r="V29" s="19"/>
      <c r="W29" s="11" t="s">
        <v>23</v>
      </c>
      <c r="X29" s="1">
        <f>(S29*L24)+(T29*L25)+(U29*L26)</f>
        <v>0.50000000000000011</v>
      </c>
      <c r="Y29" s="176"/>
      <c r="Z29" s="31" t="s">
        <v>96</v>
      </c>
      <c r="AA29" s="31">
        <v>1</v>
      </c>
      <c r="AB29" s="31">
        <f>1/(1+AA29)</f>
        <v>0.5</v>
      </c>
      <c r="AC29" s="31"/>
      <c r="AD29" s="4"/>
      <c r="AE29" s="11" t="s">
        <v>23</v>
      </c>
      <c r="AF29" s="28">
        <v>0</v>
      </c>
      <c r="AG29" s="28">
        <v>0</v>
      </c>
      <c r="AH29" s="28">
        <v>0</v>
      </c>
      <c r="AI29" s="28">
        <v>-1</v>
      </c>
      <c r="AJ29" s="28">
        <v>0</v>
      </c>
      <c r="AK29" s="4"/>
      <c r="AL29" s="11" t="s">
        <v>23</v>
      </c>
      <c r="AM29" s="1">
        <f>(AC26*AF29)+(AG29*AC27)+(AC28*AH29)+(AI29*AC30)+(AC31*AJ29)</f>
        <v>-0.5</v>
      </c>
      <c r="AN29" s="176"/>
      <c r="AO29" s="16" t="s">
        <v>59</v>
      </c>
      <c r="AP29" s="16" t="s">
        <v>44</v>
      </c>
      <c r="AQ29" s="16">
        <v>1</v>
      </c>
      <c r="AR29" s="16">
        <f>AQ29*AQ28</f>
        <v>0.25</v>
      </c>
      <c r="AS29" s="4"/>
      <c r="AT29" s="11" t="s">
        <v>23</v>
      </c>
      <c r="AU29" s="1">
        <f>AR32</f>
        <v>0.33333333333333331</v>
      </c>
      <c r="AV29" s="36"/>
      <c r="AW29" s="41" t="s">
        <v>19</v>
      </c>
      <c r="AX29" s="41">
        <v>0</v>
      </c>
      <c r="AY29" s="50"/>
    </row>
    <row r="30" spans="1:51">
      <c r="A30" s="258"/>
      <c r="B30" s="53"/>
      <c r="C30" s="53"/>
      <c r="D30" s="53"/>
      <c r="E30" s="53"/>
      <c r="F30" s="53"/>
      <c r="G30" s="53"/>
      <c r="H30" s="53"/>
      <c r="I30" s="53"/>
      <c r="J30" s="53"/>
      <c r="M30" s="26"/>
      <c r="N30" s="94"/>
      <c r="O30" s="4"/>
      <c r="P30" s="4"/>
      <c r="Q30" s="4"/>
      <c r="R30" s="11" t="s">
        <v>24</v>
      </c>
      <c r="S30" s="9">
        <v>-0.5</v>
      </c>
      <c r="T30" s="9">
        <v>0</v>
      </c>
      <c r="U30" s="9">
        <v>1</v>
      </c>
      <c r="V30" s="19"/>
      <c r="W30" s="11" t="s">
        <v>24</v>
      </c>
      <c r="X30" s="1">
        <f>(S30*L24)+(T30*67)+(U30*L26)</f>
        <v>-0.1</v>
      </c>
      <c r="Y30" s="176"/>
      <c r="Z30" s="16" t="s">
        <v>97</v>
      </c>
      <c r="AA30" s="16" t="s">
        <v>44</v>
      </c>
      <c r="AB30" s="16">
        <v>1</v>
      </c>
      <c r="AC30" s="16">
        <f>AB30*AB29</f>
        <v>0.5</v>
      </c>
      <c r="AD30" s="4"/>
      <c r="AE30" s="11" t="s">
        <v>24</v>
      </c>
      <c r="AF30" s="28">
        <v>0</v>
      </c>
      <c r="AG30" s="28">
        <v>0</v>
      </c>
      <c r="AH30" s="28">
        <v>0</v>
      </c>
      <c r="AI30" s="28">
        <v>1</v>
      </c>
      <c r="AJ30" s="28">
        <v>0</v>
      </c>
      <c r="AK30" s="4"/>
      <c r="AL30" s="11" t="s">
        <v>24</v>
      </c>
      <c r="AM30" s="1">
        <f>(AC26*AF30)+(AC27*AG30)+(AC28*AH30)+(AI30*AC30)+(AC31*AJ30)</f>
        <v>0.5</v>
      </c>
      <c r="AN30" s="176"/>
      <c r="AO30" s="16" t="s">
        <v>60</v>
      </c>
      <c r="AP30" s="16" t="s">
        <v>44</v>
      </c>
      <c r="AQ30" s="16">
        <v>1</v>
      </c>
      <c r="AR30" s="16">
        <f>AQ30*AQ28</f>
        <v>0.25</v>
      </c>
      <c r="AS30" s="4"/>
      <c r="AT30" s="11" t="s">
        <v>24</v>
      </c>
      <c r="AU30" s="1">
        <f>AR33</f>
        <v>0.33333333333333331</v>
      </c>
      <c r="AV30" s="36"/>
      <c r="AW30" s="42" t="s">
        <v>20</v>
      </c>
      <c r="AX30" s="42">
        <f>X27+AM27+AU27</f>
        <v>0.68333333333333335</v>
      </c>
      <c r="AY30" s="50"/>
    </row>
    <row r="31" spans="1:51">
      <c r="A31" s="258"/>
      <c r="B31" s="183" t="s">
        <v>14</v>
      </c>
      <c r="C31" s="183"/>
      <c r="D31" s="4"/>
      <c r="E31" s="35" t="s">
        <v>38</v>
      </c>
      <c r="F31" s="35" t="s">
        <v>39</v>
      </c>
      <c r="G31" s="35" t="s">
        <v>40</v>
      </c>
      <c r="H31" s="10" t="s">
        <v>41</v>
      </c>
      <c r="I31" s="10" t="s">
        <v>42</v>
      </c>
      <c r="J31" s="4"/>
      <c r="M31" s="4"/>
      <c r="N31" s="94"/>
      <c r="O31" s="156" t="s">
        <v>112</v>
      </c>
      <c r="P31" s="157"/>
      <c r="Q31" s="4"/>
      <c r="R31" s="33"/>
      <c r="S31" s="25"/>
      <c r="T31" s="25"/>
      <c r="U31" s="25"/>
      <c r="V31" s="30"/>
      <c r="W31" s="29"/>
      <c r="X31" s="29"/>
      <c r="Y31" s="176"/>
      <c r="Z31" s="16" t="s">
        <v>98</v>
      </c>
      <c r="AA31" s="16" t="s">
        <v>44</v>
      </c>
      <c r="AB31" s="16">
        <v>1</v>
      </c>
      <c r="AC31" s="16">
        <f>AB31*AB29</f>
        <v>0.5</v>
      </c>
      <c r="AD31" s="4"/>
      <c r="AE31" s="29"/>
      <c r="AF31" s="25"/>
      <c r="AG31" s="25"/>
      <c r="AH31" s="25"/>
      <c r="AI31" s="25"/>
      <c r="AJ31" s="25"/>
      <c r="AK31" s="4"/>
      <c r="AL31" s="29"/>
      <c r="AM31" s="29"/>
      <c r="AN31" s="176"/>
      <c r="AO31" s="15" t="s">
        <v>31</v>
      </c>
      <c r="AP31" s="15">
        <v>2</v>
      </c>
      <c r="AQ31" s="15">
        <f>1/(1+AP31)</f>
        <v>0.33333333333333331</v>
      </c>
      <c r="AR31" s="15"/>
      <c r="AS31" s="4"/>
      <c r="AT31" s="29"/>
      <c r="AU31" s="29"/>
      <c r="AV31" s="46"/>
      <c r="AW31" s="42" t="s">
        <v>21</v>
      </c>
      <c r="AX31" s="42">
        <f>X28+AM28+AU28</f>
        <v>-0.18333333333333335</v>
      </c>
      <c r="AY31" s="50"/>
    </row>
    <row r="32" spans="1:51" ht="30">
      <c r="A32" s="258"/>
      <c r="B32" s="108" t="s">
        <v>7</v>
      </c>
      <c r="C32" s="76">
        <f>SUM(L24*C27,L25*D27,L26*E27)</f>
        <v>3</v>
      </c>
      <c r="D32" s="4"/>
      <c r="E32" s="35">
        <v>1</v>
      </c>
      <c r="F32" s="35">
        <v>3</v>
      </c>
      <c r="G32" s="35">
        <v>5</v>
      </c>
      <c r="H32" s="35">
        <v>7</v>
      </c>
      <c r="I32" s="35">
        <v>9</v>
      </c>
      <c r="J32" s="4"/>
      <c r="M32" s="4"/>
      <c r="N32" s="94"/>
      <c r="O32" s="57" t="s">
        <v>99</v>
      </c>
      <c r="P32" s="56" t="s">
        <v>102</v>
      </c>
      <c r="Q32" s="4"/>
      <c r="R32" s="33"/>
      <c r="S32" s="25"/>
      <c r="T32" s="25"/>
      <c r="U32" s="25"/>
      <c r="V32" s="30"/>
      <c r="W32" s="29"/>
      <c r="X32" s="29"/>
      <c r="Y32" s="176"/>
      <c r="Z32" s="30"/>
      <c r="AA32" s="30"/>
      <c r="AB32" s="30"/>
      <c r="AC32" s="30"/>
      <c r="AD32" s="4"/>
      <c r="AE32" s="29"/>
      <c r="AF32" s="25"/>
      <c r="AG32" s="25"/>
      <c r="AH32" s="25"/>
      <c r="AI32" s="25"/>
      <c r="AJ32" s="25"/>
      <c r="AK32" s="4"/>
      <c r="AL32" s="156" t="s">
        <v>115</v>
      </c>
      <c r="AM32" s="157"/>
      <c r="AN32" s="176"/>
      <c r="AO32" s="16" t="s">
        <v>61</v>
      </c>
      <c r="AP32" s="16" t="s">
        <v>44</v>
      </c>
      <c r="AQ32" s="16">
        <v>1</v>
      </c>
      <c r="AR32" s="16">
        <f>AQ32*AQ31</f>
        <v>0.33333333333333331</v>
      </c>
      <c r="AS32" s="4"/>
      <c r="AT32" s="29"/>
      <c r="AU32" s="29"/>
      <c r="AV32" s="46"/>
      <c r="AW32" s="41" t="s">
        <v>22</v>
      </c>
      <c r="AX32" s="41">
        <v>0</v>
      </c>
      <c r="AY32" s="50"/>
    </row>
    <row r="33" spans="1:51" ht="30">
      <c r="A33" s="258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26"/>
      <c r="N33" s="94"/>
      <c r="O33" s="57" t="s">
        <v>100</v>
      </c>
      <c r="P33" s="56" t="s">
        <v>103</v>
      </c>
      <c r="Q33" s="4"/>
      <c r="R33" s="4"/>
      <c r="S33" s="18"/>
      <c r="T33" s="18"/>
      <c r="U33" s="18"/>
      <c r="V33" s="19"/>
      <c r="W33" s="4"/>
      <c r="X33" s="4"/>
      <c r="Y33" s="176"/>
      <c r="Z33" s="30"/>
      <c r="AA33" s="30"/>
      <c r="AB33" s="30"/>
      <c r="AC33" s="30"/>
      <c r="AD33" s="4"/>
      <c r="AE33" s="29"/>
      <c r="AF33" s="25"/>
      <c r="AG33" s="25"/>
      <c r="AH33" s="25"/>
      <c r="AI33" s="25"/>
      <c r="AJ33" s="25"/>
      <c r="AK33" s="4"/>
      <c r="AL33" s="58" t="s">
        <v>34</v>
      </c>
      <c r="AM33" s="56" t="s">
        <v>87</v>
      </c>
      <c r="AN33" s="176"/>
      <c r="AO33" s="16" t="s">
        <v>62</v>
      </c>
      <c r="AP33" s="16" t="s">
        <v>44</v>
      </c>
      <c r="AQ33" s="16">
        <v>1</v>
      </c>
      <c r="AR33" s="16">
        <f>AQ33*AQ31</f>
        <v>0.33333333333333331</v>
      </c>
      <c r="AS33" s="4"/>
      <c r="AT33" s="29"/>
      <c r="AU33" s="29"/>
      <c r="AV33" s="46"/>
      <c r="AW33" s="42" t="s">
        <v>23</v>
      </c>
      <c r="AX33" s="42">
        <f>X29+AM29+AU29</f>
        <v>0.33333333333333343</v>
      </c>
      <c r="AY33" s="50"/>
    </row>
    <row r="34" spans="1:51" ht="30">
      <c r="A34" s="258"/>
      <c r="B34" s="185" t="s">
        <v>11</v>
      </c>
      <c r="C34" s="186"/>
      <c r="D34" s="6" t="s">
        <v>12</v>
      </c>
      <c r="E34" s="6">
        <v>1</v>
      </c>
      <c r="F34" s="6">
        <v>2</v>
      </c>
      <c r="G34" s="6">
        <v>3</v>
      </c>
      <c r="H34" s="6">
        <v>4</v>
      </c>
      <c r="I34" s="6">
        <v>5</v>
      </c>
      <c r="J34" s="6">
        <v>6</v>
      </c>
      <c r="K34" s="6">
        <v>7</v>
      </c>
      <c r="L34" s="6">
        <v>9</v>
      </c>
      <c r="M34" s="6">
        <v>10</v>
      </c>
      <c r="N34" s="94"/>
      <c r="O34" s="57" t="s">
        <v>101</v>
      </c>
      <c r="P34" s="56" t="s">
        <v>104</v>
      </c>
      <c r="Q34" s="4"/>
      <c r="R34" s="4"/>
      <c r="S34" s="18"/>
      <c r="T34" s="18"/>
      <c r="U34" s="18"/>
      <c r="V34" s="4"/>
      <c r="W34" s="4"/>
      <c r="X34" s="4"/>
      <c r="Y34" s="176"/>
      <c r="AB34" s="30"/>
      <c r="AC34" s="30"/>
      <c r="AD34" s="4"/>
      <c r="AE34" s="29"/>
      <c r="AF34" s="25"/>
      <c r="AG34" s="25"/>
      <c r="AH34" s="25"/>
      <c r="AI34" s="25"/>
      <c r="AJ34" s="25"/>
      <c r="AK34" s="4"/>
      <c r="AL34" s="109" t="s">
        <v>35</v>
      </c>
      <c r="AM34" s="84" t="s">
        <v>88</v>
      </c>
      <c r="AN34" s="176"/>
      <c r="AO34" s="19"/>
      <c r="AP34" s="19"/>
      <c r="AQ34" s="19"/>
      <c r="AR34" s="19"/>
      <c r="AS34" s="4"/>
      <c r="AT34" s="29"/>
      <c r="AU34" s="29"/>
      <c r="AV34" s="46"/>
      <c r="AW34" s="42" t="s">
        <v>24</v>
      </c>
      <c r="AX34" s="42">
        <f>X30+AM30+AU30</f>
        <v>0.73333333333333339</v>
      </c>
      <c r="AY34" s="50"/>
    </row>
    <row r="35" spans="1:51">
      <c r="A35" s="258"/>
      <c r="B35" s="187"/>
      <c r="C35" s="188"/>
      <c r="D35" s="6" t="s">
        <v>13</v>
      </c>
      <c r="E35" s="35">
        <v>0</v>
      </c>
      <c r="F35" s="35">
        <v>0</v>
      </c>
      <c r="G35" s="35">
        <v>0.57999999999999996</v>
      </c>
      <c r="H35" s="35">
        <v>0.9</v>
      </c>
      <c r="I35" s="35">
        <v>1.1200000000000001</v>
      </c>
      <c r="J35" s="35">
        <v>1.24</v>
      </c>
      <c r="K35" s="35">
        <v>1.32</v>
      </c>
      <c r="L35" s="35">
        <v>1.46</v>
      </c>
      <c r="M35" s="35">
        <v>1.49</v>
      </c>
      <c r="N35" s="94"/>
      <c r="Q35" s="4"/>
      <c r="R35" s="4"/>
      <c r="S35" s="18"/>
      <c r="T35" s="18"/>
      <c r="U35" s="18"/>
      <c r="V35" s="4"/>
      <c r="W35" s="4"/>
      <c r="X35" s="4"/>
      <c r="Y35" s="176"/>
      <c r="AB35" s="30"/>
      <c r="AC35" s="30"/>
      <c r="AD35" s="4"/>
      <c r="AE35" s="29"/>
      <c r="AF35" s="25"/>
      <c r="AG35" s="25"/>
      <c r="AH35" s="25"/>
      <c r="AI35" s="25"/>
      <c r="AJ35" s="25"/>
      <c r="AK35" s="4"/>
      <c r="AL35" s="109" t="s">
        <v>36</v>
      </c>
      <c r="AM35" s="84" t="s">
        <v>89</v>
      </c>
      <c r="AN35" s="176"/>
      <c r="AO35" s="30"/>
      <c r="AP35" s="30"/>
      <c r="AQ35" s="30"/>
      <c r="AR35" s="30"/>
      <c r="AS35" s="4"/>
      <c r="AT35" s="29"/>
      <c r="AU35" s="29"/>
      <c r="AV35" s="46"/>
      <c r="AW35" s="41" t="s">
        <v>25</v>
      </c>
      <c r="AX35" s="41">
        <v>0</v>
      </c>
      <c r="AY35" s="50"/>
    </row>
    <row r="36" spans="1:51">
      <c r="A36" s="258"/>
      <c r="B36" s="189" t="s">
        <v>9</v>
      </c>
      <c r="C36" s="190"/>
      <c r="D36" s="7">
        <v>0.57999999999999996</v>
      </c>
      <c r="E36" s="191"/>
      <c r="F36" s="192"/>
      <c r="G36" s="192"/>
      <c r="H36" s="192"/>
      <c r="I36" s="192"/>
      <c r="J36" s="192"/>
      <c r="K36" s="48"/>
      <c r="L36" s="48"/>
      <c r="M36" s="48"/>
      <c r="N36" s="94"/>
      <c r="Q36" s="4"/>
      <c r="R36" s="4"/>
      <c r="S36" s="18"/>
      <c r="T36" s="18"/>
      <c r="U36" s="18"/>
      <c r="V36" s="4"/>
      <c r="W36" s="4"/>
      <c r="X36" s="4"/>
      <c r="Y36" s="176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109" t="s">
        <v>37</v>
      </c>
      <c r="AM36" s="84" t="s">
        <v>90</v>
      </c>
      <c r="AN36" s="176"/>
      <c r="AO36" s="156" t="s">
        <v>113</v>
      </c>
      <c r="AP36" s="157"/>
      <c r="AQ36" s="4"/>
      <c r="AR36" s="4"/>
      <c r="AS36" s="4"/>
      <c r="AT36" s="4"/>
      <c r="AU36" s="4"/>
      <c r="AV36" s="46"/>
      <c r="AW36" s="4"/>
      <c r="AX36" s="4"/>
      <c r="AY36" s="50"/>
    </row>
    <row r="37" spans="1:51" ht="30">
      <c r="A37" s="258"/>
      <c r="B37" s="52"/>
      <c r="C37" s="52"/>
      <c r="D37" s="52"/>
      <c r="E37" s="52"/>
      <c r="H37" s="52"/>
      <c r="I37" s="52"/>
      <c r="J37" s="52"/>
      <c r="K37" s="52"/>
      <c r="L37" s="52"/>
      <c r="M37" s="47"/>
      <c r="N37" s="94"/>
      <c r="Q37" s="4"/>
      <c r="R37" s="4"/>
      <c r="S37" s="18"/>
      <c r="T37" s="18"/>
      <c r="U37" s="18"/>
      <c r="V37" s="4"/>
      <c r="W37" s="4"/>
      <c r="X37" s="4"/>
      <c r="Y37" s="176"/>
      <c r="Z37" s="4"/>
      <c r="AC37" s="4"/>
      <c r="AD37" s="4"/>
      <c r="AE37" s="4"/>
      <c r="AF37" s="4"/>
      <c r="AG37" s="4"/>
      <c r="AH37" s="4"/>
      <c r="AI37" s="4"/>
      <c r="AJ37" s="4"/>
      <c r="AK37" s="4"/>
      <c r="AL37" s="58" t="s">
        <v>96</v>
      </c>
      <c r="AM37" s="56" t="s">
        <v>91</v>
      </c>
      <c r="AN37" s="176"/>
      <c r="AO37" s="44" t="s">
        <v>29</v>
      </c>
      <c r="AP37" s="44" t="s">
        <v>76</v>
      </c>
      <c r="AQ37" s="4"/>
      <c r="AR37" s="4"/>
      <c r="AS37" s="4"/>
      <c r="AT37" s="4"/>
      <c r="AU37" s="4"/>
      <c r="AV37" s="46"/>
      <c r="AW37" s="4"/>
      <c r="AX37" s="4"/>
      <c r="AY37" s="50"/>
    </row>
    <row r="38" spans="1:51" ht="30">
      <c r="A38" s="258"/>
      <c r="B38" s="161" t="s">
        <v>15</v>
      </c>
      <c r="C38" s="161"/>
      <c r="D38" s="161"/>
      <c r="E38" s="4"/>
      <c r="H38" s="4"/>
      <c r="I38" s="4"/>
      <c r="J38" s="4"/>
      <c r="K38" s="4"/>
      <c r="L38" s="4"/>
      <c r="M38" s="4"/>
      <c r="N38" s="94"/>
      <c r="Q38" s="4"/>
      <c r="R38" s="4"/>
      <c r="S38" s="18"/>
      <c r="T38" s="18"/>
      <c r="U38" s="18"/>
      <c r="V38" s="4"/>
      <c r="W38" s="4"/>
      <c r="X38" s="4"/>
      <c r="Y38" s="176"/>
      <c r="Z38" s="227" t="s">
        <v>182</v>
      </c>
      <c r="AA38" s="228"/>
      <c r="AC38" s="4"/>
      <c r="AD38" s="4"/>
      <c r="AE38" s="4"/>
      <c r="AF38" s="4"/>
      <c r="AG38" s="4"/>
      <c r="AH38" s="4"/>
      <c r="AI38" s="4"/>
      <c r="AJ38" s="4"/>
      <c r="AK38" s="4"/>
      <c r="AL38" s="109" t="s">
        <v>97</v>
      </c>
      <c r="AM38" s="84" t="s">
        <v>92</v>
      </c>
      <c r="AN38" s="176"/>
      <c r="AO38" s="44" t="s">
        <v>30</v>
      </c>
      <c r="AP38" s="44" t="s">
        <v>79</v>
      </c>
      <c r="AQ38" s="4"/>
      <c r="AR38" s="4"/>
      <c r="AS38" s="4"/>
      <c r="AT38" s="4"/>
      <c r="AU38" s="4"/>
      <c r="AV38" s="46"/>
      <c r="AW38" s="4"/>
      <c r="AX38" s="4"/>
      <c r="AY38" s="50"/>
    </row>
    <row r="39" spans="1:51" ht="30">
      <c r="A39" s="258"/>
      <c r="B39" s="5" t="s">
        <v>10</v>
      </c>
      <c r="C39" s="8">
        <f>(C32-3)/3</f>
        <v>0</v>
      </c>
      <c r="D39" s="77">
        <f>C39*100</f>
        <v>0</v>
      </c>
      <c r="E39" s="4"/>
      <c r="H39" s="4"/>
      <c r="I39" s="4"/>
      <c r="J39" s="4"/>
      <c r="K39" s="4"/>
      <c r="L39" s="4"/>
      <c r="M39" s="4"/>
      <c r="N39" s="94"/>
      <c r="Q39" s="4"/>
      <c r="R39" s="4"/>
      <c r="S39" s="18"/>
      <c r="T39" s="18"/>
      <c r="U39" s="18"/>
      <c r="V39" s="4"/>
      <c r="W39" s="4"/>
      <c r="X39" s="4"/>
      <c r="Y39" s="176"/>
      <c r="Z39" s="225" t="s">
        <v>224</v>
      </c>
      <c r="AA39" s="226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109" t="s">
        <v>98</v>
      </c>
      <c r="AM39" s="84" t="s">
        <v>93</v>
      </c>
      <c r="AN39" s="176"/>
      <c r="AO39" s="44" t="s">
        <v>31</v>
      </c>
      <c r="AP39" s="44" t="s">
        <v>82</v>
      </c>
      <c r="AQ39" s="4"/>
      <c r="AR39" s="4"/>
      <c r="AS39" s="4"/>
      <c r="AT39" s="4"/>
      <c r="AU39" s="4"/>
      <c r="AV39" s="46"/>
      <c r="AW39" s="4"/>
      <c r="AX39" s="4"/>
      <c r="AY39" s="50"/>
    </row>
    <row r="40" spans="1:51">
      <c r="A40" s="259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06"/>
      <c r="N40" s="49"/>
      <c r="O40" s="106"/>
      <c r="P40" s="106"/>
      <c r="Q40" s="106"/>
      <c r="R40" s="106"/>
      <c r="S40" s="79"/>
      <c r="T40" s="79"/>
      <c r="U40" s="79"/>
      <c r="V40" s="106"/>
      <c r="W40" s="106"/>
      <c r="X40" s="106"/>
      <c r="Y40" s="177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51"/>
    </row>
    <row r="42" spans="1:51" ht="20">
      <c r="A42" s="257"/>
      <c r="B42" s="168" t="s">
        <v>160</v>
      </c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9"/>
    </row>
    <row r="43" spans="1:51" ht="20">
      <c r="A43" s="258"/>
      <c r="B43" s="35" t="s">
        <v>0</v>
      </c>
      <c r="C43" s="35" t="s">
        <v>1</v>
      </c>
      <c r="D43" s="35" t="s">
        <v>2</v>
      </c>
      <c r="E43" s="35" t="s">
        <v>3</v>
      </c>
      <c r="F43" s="170" t="s">
        <v>8</v>
      </c>
      <c r="G43" s="35" t="s">
        <v>0</v>
      </c>
      <c r="H43" s="35" t="s">
        <v>1</v>
      </c>
      <c r="I43" s="35" t="s">
        <v>2</v>
      </c>
      <c r="J43" s="35" t="s">
        <v>3</v>
      </c>
      <c r="K43" s="35" t="s">
        <v>4</v>
      </c>
      <c r="L43" s="10" t="s">
        <v>5</v>
      </c>
      <c r="M43" s="23"/>
      <c r="N43" s="94"/>
      <c r="O43" s="156" t="s">
        <v>114</v>
      </c>
      <c r="P43" s="157"/>
      <c r="Q43" s="3"/>
      <c r="R43" s="171" t="s">
        <v>46</v>
      </c>
      <c r="S43" s="172"/>
      <c r="T43" s="172"/>
      <c r="U43" s="173"/>
      <c r="V43" s="3"/>
      <c r="W43" s="174" t="s">
        <v>52</v>
      </c>
      <c r="X43" s="175"/>
      <c r="Y43" s="176"/>
      <c r="Z43" s="178" t="s">
        <v>48</v>
      </c>
      <c r="AA43" s="179"/>
      <c r="AB43" s="179"/>
      <c r="AC43" s="180"/>
      <c r="AD43" s="3"/>
      <c r="AE43" s="178" t="s">
        <v>54</v>
      </c>
      <c r="AF43" s="179"/>
      <c r="AG43" s="179"/>
      <c r="AH43" s="179"/>
      <c r="AI43" s="179"/>
      <c r="AJ43" s="180"/>
      <c r="AK43" s="3"/>
      <c r="AL43" s="174" t="s">
        <v>55</v>
      </c>
      <c r="AM43" s="175"/>
      <c r="AN43" s="176"/>
      <c r="AO43" s="178" t="s">
        <v>49</v>
      </c>
      <c r="AP43" s="179"/>
      <c r="AQ43" s="179"/>
      <c r="AR43" s="180"/>
      <c r="AS43" s="4"/>
      <c r="AT43" s="174" t="s">
        <v>51</v>
      </c>
      <c r="AU43" s="175"/>
      <c r="AV43" s="36"/>
      <c r="AW43" s="174" t="s">
        <v>27</v>
      </c>
      <c r="AX43" s="175"/>
      <c r="AY43" s="50"/>
    </row>
    <row r="44" spans="1:51" ht="30">
      <c r="A44" s="258"/>
      <c r="B44" s="35" t="s">
        <v>1</v>
      </c>
      <c r="C44" s="2">
        <v>1</v>
      </c>
      <c r="D44" s="37">
        <v>3</v>
      </c>
      <c r="E44" s="37">
        <v>3</v>
      </c>
      <c r="F44" s="170"/>
      <c r="G44" s="35" t="s">
        <v>1</v>
      </c>
      <c r="H44" s="38">
        <f>C44/C47</f>
        <v>0.60000000000000009</v>
      </c>
      <c r="I44" s="37">
        <f>D44/D47</f>
        <v>0.6</v>
      </c>
      <c r="J44" s="37">
        <f>E44/E47</f>
        <v>0.6</v>
      </c>
      <c r="K44" s="37">
        <f>SUM(H44:J44)</f>
        <v>1.8000000000000003</v>
      </c>
      <c r="L44" s="2">
        <f>K44/C49</f>
        <v>0.60000000000000009</v>
      </c>
      <c r="M44" s="24"/>
      <c r="N44" s="94"/>
      <c r="O44" s="58" t="s">
        <v>17</v>
      </c>
      <c r="P44" s="56" t="s">
        <v>78</v>
      </c>
      <c r="Q44" s="18"/>
      <c r="R44" s="17" t="s">
        <v>26</v>
      </c>
      <c r="S44" s="35" t="s">
        <v>1</v>
      </c>
      <c r="T44" s="35" t="s">
        <v>2</v>
      </c>
      <c r="U44" s="35" t="s">
        <v>3</v>
      </c>
      <c r="V44" s="13"/>
      <c r="W44" s="32" t="s">
        <v>26</v>
      </c>
      <c r="X44" s="107" t="s">
        <v>53</v>
      </c>
      <c r="Y44" s="176"/>
      <c r="Z44" s="35" t="s">
        <v>32</v>
      </c>
      <c r="AA44" s="108" t="s">
        <v>47</v>
      </c>
      <c r="AB44" s="178" t="s">
        <v>43</v>
      </c>
      <c r="AC44" s="180"/>
      <c r="AD44" s="4"/>
      <c r="AE44" s="10" t="s">
        <v>26</v>
      </c>
      <c r="AF44" s="35" t="s">
        <v>35</v>
      </c>
      <c r="AG44" s="35" t="s">
        <v>36</v>
      </c>
      <c r="AH44" s="35" t="s">
        <v>37</v>
      </c>
      <c r="AI44" s="35" t="s">
        <v>97</v>
      </c>
      <c r="AJ44" s="35" t="s">
        <v>98</v>
      </c>
      <c r="AK44" s="4"/>
      <c r="AL44" s="10" t="s">
        <v>26</v>
      </c>
      <c r="AM44" s="107" t="s">
        <v>53</v>
      </c>
      <c r="AN44" s="176"/>
      <c r="AO44" s="10" t="s">
        <v>28</v>
      </c>
      <c r="AP44" s="10" t="s">
        <v>47</v>
      </c>
      <c r="AQ44" s="181" t="s">
        <v>43</v>
      </c>
      <c r="AR44" s="182"/>
      <c r="AS44" s="4"/>
      <c r="AT44" s="35" t="s">
        <v>26</v>
      </c>
      <c r="AU44" s="107" t="s">
        <v>53</v>
      </c>
      <c r="AV44" s="36"/>
      <c r="AW44" s="108" t="s">
        <v>26</v>
      </c>
      <c r="AX44" s="108" t="s">
        <v>50</v>
      </c>
      <c r="AY44" s="50"/>
    </row>
    <row r="45" spans="1:51">
      <c r="A45" s="258"/>
      <c r="B45" s="35" t="s">
        <v>2</v>
      </c>
      <c r="C45" s="37">
        <f>1/D44</f>
        <v>0.33333333333333331</v>
      </c>
      <c r="D45" s="2">
        <v>1</v>
      </c>
      <c r="E45" s="37">
        <v>1</v>
      </c>
      <c r="F45" s="170"/>
      <c r="G45" s="35" t="s">
        <v>2</v>
      </c>
      <c r="H45" s="37">
        <f>C45/C47</f>
        <v>0.2</v>
      </c>
      <c r="I45" s="38">
        <f>D45/D47</f>
        <v>0.2</v>
      </c>
      <c r="J45" s="37">
        <f>E45/E47</f>
        <v>0.2</v>
      </c>
      <c r="K45" s="37">
        <f>SUM(H45:J45)</f>
        <v>0.60000000000000009</v>
      </c>
      <c r="L45" s="2">
        <f>K45/C49</f>
        <v>0.20000000000000004</v>
      </c>
      <c r="M45" s="24"/>
      <c r="N45" s="94"/>
      <c r="O45" s="58" t="s">
        <v>18</v>
      </c>
      <c r="P45" s="56" t="s">
        <v>77</v>
      </c>
      <c r="Q45" s="18"/>
      <c r="R45" s="11" t="s">
        <v>17</v>
      </c>
      <c r="S45" s="9">
        <v>1</v>
      </c>
      <c r="T45" s="9">
        <v>-0.5</v>
      </c>
      <c r="U45" s="9">
        <v>0</v>
      </c>
      <c r="V45" s="3"/>
      <c r="W45" s="11" t="s">
        <v>17</v>
      </c>
      <c r="X45" s="1">
        <f>(S45*L44)+(T45*L45)+(U45*L46)</f>
        <v>0.50000000000000011</v>
      </c>
      <c r="Y45" s="176"/>
      <c r="Z45" s="15" t="s">
        <v>34</v>
      </c>
      <c r="AA45" s="15">
        <v>2</v>
      </c>
      <c r="AB45" s="15">
        <f>1/(1+AA45)</f>
        <v>0.33333333333333331</v>
      </c>
      <c r="AC45" s="15"/>
      <c r="AD45" s="4"/>
      <c r="AE45" s="11" t="s">
        <v>17</v>
      </c>
      <c r="AF45" s="28">
        <v>0</v>
      </c>
      <c r="AG45" s="28">
        <v>0</v>
      </c>
      <c r="AH45" s="28">
        <v>-1</v>
      </c>
      <c r="AI45" s="28">
        <v>-1</v>
      </c>
      <c r="AJ45" s="28">
        <v>0</v>
      </c>
      <c r="AK45" s="4"/>
      <c r="AL45" s="11" t="s">
        <v>17</v>
      </c>
      <c r="AM45" s="1">
        <f>(AF45*AC46)+(AG45*AC47)+(AC48*AH45)+(AI45*AC50)+(AC51*AJ45)</f>
        <v>-0.83333333333333326</v>
      </c>
      <c r="AN45" s="176"/>
      <c r="AO45" s="15" t="s">
        <v>29</v>
      </c>
      <c r="AP45" s="15">
        <v>2</v>
      </c>
      <c r="AQ45" s="15">
        <f>1/(1+AP45)</f>
        <v>0.33333333333333331</v>
      </c>
      <c r="AR45" s="15"/>
      <c r="AS45" s="4"/>
      <c r="AT45" s="11" t="s">
        <v>17</v>
      </c>
      <c r="AU45" s="1">
        <f>AR46</f>
        <v>0.33333333333333331</v>
      </c>
      <c r="AV45" s="36"/>
      <c r="AW45" s="40" t="s">
        <v>63</v>
      </c>
      <c r="AX45" s="40">
        <v>0</v>
      </c>
      <c r="AY45" s="50"/>
    </row>
    <row r="46" spans="1:51" ht="30">
      <c r="A46" s="258"/>
      <c r="B46" s="35" t="s">
        <v>3</v>
      </c>
      <c r="C46" s="37">
        <f>1/E44</f>
        <v>0.33333333333333331</v>
      </c>
      <c r="D46" s="37">
        <f>1/E45</f>
        <v>1</v>
      </c>
      <c r="E46" s="2">
        <v>1</v>
      </c>
      <c r="F46" s="170"/>
      <c r="G46" s="35" t="s">
        <v>3</v>
      </c>
      <c r="H46" s="37">
        <f>C46/C47</f>
        <v>0.2</v>
      </c>
      <c r="I46" s="37">
        <f>D46/D47</f>
        <v>0.2</v>
      </c>
      <c r="J46" s="38">
        <f>E46/E47</f>
        <v>0.2</v>
      </c>
      <c r="K46" s="37">
        <f>SUM(H46:J46)</f>
        <v>0.60000000000000009</v>
      </c>
      <c r="L46" s="2">
        <f>K46/C49</f>
        <v>0.20000000000000004</v>
      </c>
      <c r="M46" s="24"/>
      <c r="N46" s="94"/>
      <c r="O46" s="58" t="s">
        <v>20</v>
      </c>
      <c r="P46" s="56" t="s">
        <v>80</v>
      </c>
      <c r="Q46" s="18"/>
      <c r="R46" s="11" t="s">
        <v>18</v>
      </c>
      <c r="S46" s="9">
        <v>-0.5</v>
      </c>
      <c r="T46" s="9">
        <v>1</v>
      </c>
      <c r="U46" s="9">
        <v>0</v>
      </c>
      <c r="V46" s="19"/>
      <c r="W46" s="11" t="s">
        <v>18</v>
      </c>
      <c r="X46" s="1">
        <f>(S46*L44)+(T46*L45)+(U46*L46)</f>
        <v>-0.1</v>
      </c>
      <c r="Y46" s="176"/>
      <c r="Z46" s="16" t="s">
        <v>35</v>
      </c>
      <c r="AA46" s="16" t="s">
        <v>44</v>
      </c>
      <c r="AB46" s="16">
        <v>1</v>
      </c>
      <c r="AC46" s="16">
        <f>AB46*AB45</f>
        <v>0.33333333333333331</v>
      </c>
      <c r="AD46" s="4"/>
      <c r="AE46" s="11" t="s">
        <v>18</v>
      </c>
      <c r="AF46" s="28">
        <v>0</v>
      </c>
      <c r="AG46" s="28">
        <v>0</v>
      </c>
      <c r="AH46" s="28">
        <v>1</v>
      </c>
      <c r="AI46" s="28">
        <v>1</v>
      </c>
      <c r="AJ46" s="28">
        <v>0</v>
      </c>
      <c r="AK46" s="4"/>
      <c r="AL46" s="11" t="s">
        <v>18</v>
      </c>
      <c r="AM46" s="1">
        <f>(AF46*AC46)+(AG46*AC47)+(AC48*AH46)+(AI46*AC50)+(AC51*AJ46)</f>
        <v>0.83333333333333326</v>
      </c>
      <c r="AN46" s="176"/>
      <c r="AO46" s="16" t="s">
        <v>45</v>
      </c>
      <c r="AP46" s="16" t="s">
        <v>44</v>
      </c>
      <c r="AQ46" s="16">
        <v>1</v>
      </c>
      <c r="AR46" s="16">
        <f>AQ46*AQ45</f>
        <v>0.33333333333333331</v>
      </c>
      <c r="AS46" s="4"/>
      <c r="AT46" s="11" t="s">
        <v>18</v>
      </c>
      <c r="AU46" s="1">
        <f>AR47</f>
        <v>0.33333333333333331</v>
      </c>
      <c r="AV46" s="36"/>
      <c r="AW46" s="40" t="s">
        <v>16</v>
      </c>
      <c r="AX46" s="41">
        <v>0</v>
      </c>
      <c r="AY46" s="50"/>
    </row>
    <row r="47" spans="1:51">
      <c r="A47" s="258"/>
      <c r="B47" s="107" t="s">
        <v>4</v>
      </c>
      <c r="C47" s="39">
        <f>SUM(C44:C46)</f>
        <v>1.6666666666666665</v>
      </c>
      <c r="D47" s="39">
        <f>SUM(D44:D46)</f>
        <v>5</v>
      </c>
      <c r="E47" s="39">
        <f>SUM(E44:E46)</f>
        <v>5</v>
      </c>
      <c r="F47" s="170"/>
      <c r="G47" s="107" t="s">
        <v>4</v>
      </c>
      <c r="H47" s="39">
        <f>SUM(H44:H46)</f>
        <v>1</v>
      </c>
      <c r="I47" s="39">
        <f>SUM(I44:I46)</f>
        <v>1</v>
      </c>
      <c r="J47" s="39">
        <f>SUM(J44:J46)</f>
        <v>1</v>
      </c>
      <c r="K47" s="39">
        <f>SUM(K44:K46)</f>
        <v>3.0000000000000004</v>
      </c>
      <c r="L47" s="39">
        <f>SUM(L44:L46)</f>
        <v>1.0000000000000002</v>
      </c>
      <c r="M47" s="25"/>
      <c r="N47" s="94"/>
      <c r="O47" s="58" t="s">
        <v>21</v>
      </c>
      <c r="P47" s="56" t="s">
        <v>81</v>
      </c>
      <c r="Q47" s="18"/>
      <c r="R47" s="11" t="s">
        <v>20</v>
      </c>
      <c r="S47" s="9">
        <v>0</v>
      </c>
      <c r="T47" s="9">
        <v>0.5</v>
      </c>
      <c r="U47" s="9">
        <v>0</v>
      </c>
      <c r="V47" s="19"/>
      <c r="W47" s="11" t="s">
        <v>20</v>
      </c>
      <c r="X47" s="1">
        <f>(S47*L44)+(T47*L45)+(U47*L46)</f>
        <v>0.10000000000000002</v>
      </c>
      <c r="Y47" s="176"/>
      <c r="Z47" s="16" t="s">
        <v>36</v>
      </c>
      <c r="AA47" s="16" t="s">
        <v>44</v>
      </c>
      <c r="AB47" s="16">
        <v>1</v>
      </c>
      <c r="AC47" s="16">
        <f>AB47*AB45</f>
        <v>0.33333333333333331</v>
      </c>
      <c r="AD47" s="4"/>
      <c r="AE47" s="11" t="s">
        <v>20</v>
      </c>
      <c r="AF47" s="28">
        <v>0</v>
      </c>
      <c r="AG47" s="28">
        <v>0</v>
      </c>
      <c r="AH47" s="28">
        <v>1</v>
      </c>
      <c r="AI47" s="28">
        <v>0</v>
      </c>
      <c r="AJ47" s="28">
        <v>0</v>
      </c>
      <c r="AK47" s="4"/>
      <c r="AL47" s="11" t="s">
        <v>20</v>
      </c>
      <c r="AM47" s="1">
        <f>(AF47*AC46)+(AG47*AC47)+(AH47*AC48)+(AI47*AC50)+(AJ47*AC51)</f>
        <v>0.33333333333333331</v>
      </c>
      <c r="AN47" s="176"/>
      <c r="AO47" s="16" t="s">
        <v>58</v>
      </c>
      <c r="AP47" s="16" t="s">
        <v>44</v>
      </c>
      <c r="AQ47" s="16">
        <v>1</v>
      </c>
      <c r="AR47" s="16">
        <f>AQ47*AQ45</f>
        <v>0.33333333333333331</v>
      </c>
      <c r="AS47" s="4"/>
      <c r="AT47" s="11" t="s">
        <v>20</v>
      </c>
      <c r="AU47" s="1">
        <f>AR49</f>
        <v>0.25</v>
      </c>
      <c r="AV47" s="36"/>
      <c r="AW47" s="42" t="s">
        <v>17</v>
      </c>
      <c r="AX47" s="42">
        <f>X45+AM45+AU45</f>
        <v>0</v>
      </c>
      <c r="AY47" s="50"/>
    </row>
    <row r="48" spans="1:51" ht="45">
      <c r="A48" s="258"/>
      <c r="B48" s="54"/>
      <c r="C48" s="54"/>
      <c r="D48" s="54"/>
      <c r="E48" s="54"/>
      <c r="F48" s="54"/>
      <c r="G48" s="54"/>
      <c r="H48" s="54"/>
      <c r="I48" s="54"/>
      <c r="J48" s="54"/>
      <c r="M48" s="47"/>
      <c r="N48" s="94"/>
      <c r="O48" s="58" t="s">
        <v>23</v>
      </c>
      <c r="P48" s="56" t="s">
        <v>83</v>
      </c>
      <c r="Q48" s="4"/>
      <c r="R48" s="11" t="s">
        <v>21</v>
      </c>
      <c r="S48" s="9">
        <v>0</v>
      </c>
      <c r="T48" s="9">
        <v>-0.5</v>
      </c>
      <c r="U48" s="9">
        <v>0</v>
      </c>
      <c r="V48" s="19"/>
      <c r="W48" s="11" t="s">
        <v>21</v>
      </c>
      <c r="X48" s="1">
        <f>(S48*L44)+(T48*L45)+(U48*L46)</f>
        <v>-0.10000000000000002</v>
      </c>
      <c r="Y48" s="176"/>
      <c r="Z48" s="16" t="s">
        <v>37</v>
      </c>
      <c r="AA48" s="16" t="s">
        <v>44</v>
      </c>
      <c r="AB48" s="16">
        <v>1</v>
      </c>
      <c r="AC48" s="16">
        <f>AB48*AB45</f>
        <v>0.33333333333333331</v>
      </c>
      <c r="AD48" s="4"/>
      <c r="AE48" s="11" t="s">
        <v>21</v>
      </c>
      <c r="AF48" s="28">
        <v>0</v>
      </c>
      <c r="AG48" s="28">
        <v>0</v>
      </c>
      <c r="AH48" s="28">
        <v>-1</v>
      </c>
      <c r="AI48" s="28">
        <v>0</v>
      </c>
      <c r="AJ48" s="28">
        <v>0</v>
      </c>
      <c r="AK48" s="4"/>
      <c r="AL48" s="11" t="s">
        <v>21</v>
      </c>
      <c r="AM48" s="1">
        <f>(AF48*AC46)+(AG48*AC47)+(AH48*AC48)+(AI48*AC50)+(AJ48*AC51)</f>
        <v>-0.33333333333333331</v>
      </c>
      <c r="AN48" s="176"/>
      <c r="AO48" s="15" t="s">
        <v>30</v>
      </c>
      <c r="AP48" s="15">
        <v>3</v>
      </c>
      <c r="AQ48" s="15">
        <f>1/(1+AP48)</f>
        <v>0.25</v>
      </c>
      <c r="AR48" s="15"/>
      <c r="AS48" s="4"/>
      <c r="AT48" s="11" t="s">
        <v>21</v>
      </c>
      <c r="AU48" s="1">
        <f>AR50</f>
        <v>0.25</v>
      </c>
      <c r="AV48" s="36"/>
      <c r="AW48" s="42" t="s">
        <v>18</v>
      </c>
      <c r="AX48" s="42">
        <f>X46+AM46++AU46</f>
        <v>1.0666666666666667</v>
      </c>
      <c r="AY48" s="50"/>
    </row>
    <row r="49" spans="1:51" ht="30">
      <c r="A49" s="258"/>
      <c r="B49" s="108" t="s">
        <v>6</v>
      </c>
      <c r="C49" s="35">
        <v>3</v>
      </c>
      <c r="D49" s="4"/>
      <c r="E49" s="4"/>
      <c r="F49" s="4"/>
      <c r="G49" s="4"/>
      <c r="H49" s="4"/>
      <c r="I49" s="4"/>
      <c r="J49" s="4"/>
      <c r="M49" s="4"/>
      <c r="N49" s="94"/>
      <c r="O49" s="58" t="s">
        <v>24</v>
      </c>
      <c r="P49" s="56" t="s">
        <v>84</v>
      </c>
      <c r="Q49" s="4"/>
      <c r="R49" s="11" t="s">
        <v>23</v>
      </c>
      <c r="S49" s="9">
        <v>1</v>
      </c>
      <c r="T49" s="9">
        <v>0</v>
      </c>
      <c r="U49" s="9">
        <v>-0.5</v>
      </c>
      <c r="V49" s="19"/>
      <c r="W49" s="11" t="s">
        <v>23</v>
      </c>
      <c r="X49" s="1">
        <f>(S49*L44)+(T49*L45)+(U49*L46)</f>
        <v>0.50000000000000011</v>
      </c>
      <c r="Y49" s="176"/>
      <c r="Z49" s="31" t="s">
        <v>96</v>
      </c>
      <c r="AA49" s="31">
        <v>1</v>
      </c>
      <c r="AB49" s="31">
        <f>1/(1+AA49)</f>
        <v>0.5</v>
      </c>
      <c r="AC49" s="31"/>
      <c r="AD49" s="4"/>
      <c r="AE49" s="11" t="s">
        <v>23</v>
      </c>
      <c r="AF49" s="28">
        <v>0</v>
      </c>
      <c r="AG49" s="28">
        <v>0</v>
      </c>
      <c r="AH49" s="28">
        <v>0</v>
      </c>
      <c r="AI49" s="28">
        <v>-1</v>
      </c>
      <c r="AJ49" s="28">
        <v>0</v>
      </c>
      <c r="AK49" s="4"/>
      <c r="AL49" s="11" t="s">
        <v>23</v>
      </c>
      <c r="AM49" s="1">
        <f>(AC46*AF49)+(AG49*AC47)+(AC48*AH49)+(AI49*AC50)+(AC51*AJ49)</f>
        <v>-0.5</v>
      </c>
      <c r="AN49" s="176"/>
      <c r="AO49" s="16" t="s">
        <v>59</v>
      </c>
      <c r="AP49" s="16" t="s">
        <v>44</v>
      </c>
      <c r="AQ49" s="16">
        <v>1</v>
      </c>
      <c r="AR49" s="16">
        <f>AQ49*AQ48</f>
        <v>0.25</v>
      </c>
      <c r="AS49" s="4"/>
      <c r="AT49" s="11" t="s">
        <v>23</v>
      </c>
      <c r="AU49" s="1">
        <f>AR52</f>
        <v>0.5</v>
      </c>
      <c r="AV49" s="36"/>
      <c r="AW49" s="41" t="s">
        <v>19</v>
      </c>
      <c r="AX49" s="41">
        <v>0</v>
      </c>
      <c r="AY49" s="50"/>
    </row>
    <row r="50" spans="1:51">
      <c r="A50" s="258"/>
      <c r="B50" s="53"/>
      <c r="C50" s="53"/>
      <c r="D50" s="53"/>
      <c r="E50" s="53"/>
      <c r="F50" s="53"/>
      <c r="G50" s="53"/>
      <c r="H50" s="53"/>
      <c r="I50" s="53"/>
      <c r="J50" s="53"/>
      <c r="M50" s="26"/>
      <c r="N50" s="94"/>
      <c r="O50" s="4"/>
      <c r="P50" s="4"/>
      <c r="Q50" s="4"/>
      <c r="R50" s="11" t="s">
        <v>24</v>
      </c>
      <c r="S50" s="9">
        <v>-0.5</v>
      </c>
      <c r="T50" s="9">
        <v>0</v>
      </c>
      <c r="U50" s="9">
        <v>1</v>
      </c>
      <c r="V50" s="19"/>
      <c r="W50" s="11" t="s">
        <v>24</v>
      </c>
      <c r="X50" s="1">
        <f>(S50*L44)+(T50*67)+(U50*L46)</f>
        <v>-0.1</v>
      </c>
      <c r="Y50" s="176"/>
      <c r="Z50" s="16" t="s">
        <v>97</v>
      </c>
      <c r="AA50" s="16" t="s">
        <v>44</v>
      </c>
      <c r="AB50" s="16">
        <v>1</v>
      </c>
      <c r="AC50" s="16">
        <f>AB50*AB49</f>
        <v>0.5</v>
      </c>
      <c r="AD50" s="4"/>
      <c r="AE50" s="11" t="s">
        <v>24</v>
      </c>
      <c r="AF50" s="28">
        <v>0</v>
      </c>
      <c r="AG50" s="28">
        <v>0</v>
      </c>
      <c r="AH50" s="28">
        <v>0</v>
      </c>
      <c r="AI50" s="28">
        <v>1</v>
      </c>
      <c r="AJ50" s="28">
        <v>0</v>
      </c>
      <c r="AK50" s="4"/>
      <c r="AL50" s="11" t="s">
        <v>24</v>
      </c>
      <c r="AM50" s="1">
        <f>(AC46*AF50)+(AC47*AG50)+(AC48*AH50)+(AI50*AC50)+(AC51*AJ50)</f>
        <v>0.5</v>
      </c>
      <c r="AN50" s="176"/>
      <c r="AO50" s="16" t="s">
        <v>60</v>
      </c>
      <c r="AP50" s="16" t="s">
        <v>44</v>
      </c>
      <c r="AQ50" s="16">
        <v>1</v>
      </c>
      <c r="AR50" s="16">
        <f>AQ50*AQ48</f>
        <v>0.25</v>
      </c>
      <c r="AS50" s="4"/>
      <c r="AT50" s="11" t="s">
        <v>24</v>
      </c>
      <c r="AU50" s="1">
        <f>AR53</f>
        <v>0.5</v>
      </c>
      <c r="AV50" s="36"/>
      <c r="AW50" s="42" t="s">
        <v>20</v>
      </c>
      <c r="AX50" s="42">
        <f>X47+AM47+AU47</f>
        <v>0.68333333333333335</v>
      </c>
      <c r="AY50" s="50"/>
    </row>
    <row r="51" spans="1:51">
      <c r="A51" s="258"/>
      <c r="B51" s="183" t="s">
        <v>14</v>
      </c>
      <c r="C51" s="183"/>
      <c r="D51" s="4"/>
      <c r="E51" s="35" t="s">
        <v>38</v>
      </c>
      <c r="F51" s="35" t="s">
        <v>39</v>
      </c>
      <c r="G51" s="35" t="s">
        <v>40</v>
      </c>
      <c r="H51" s="10" t="s">
        <v>41</v>
      </c>
      <c r="I51" s="10" t="s">
        <v>42</v>
      </c>
      <c r="J51" s="4"/>
      <c r="M51" s="4"/>
      <c r="N51" s="94"/>
      <c r="O51" s="156" t="s">
        <v>112</v>
      </c>
      <c r="P51" s="157"/>
      <c r="Q51" s="4"/>
      <c r="R51" s="33"/>
      <c r="S51" s="25"/>
      <c r="T51" s="25"/>
      <c r="U51" s="25"/>
      <c r="V51" s="30"/>
      <c r="W51" s="29"/>
      <c r="X51" s="29"/>
      <c r="Y51" s="176"/>
      <c r="Z51" s="16" t="s">
        <v>98</v>
      </c>
      <c r="AA51" s="16" t="s">
        <v>44</v>
      </c>
      <c r="AB51" s="16">
        <v>1</v>
      </c>
      <c r="AC51" s="16">
        <f>AB51*AB49</f>
        <v>0.5</v>
      </c>
      <c r="AD51" s="4"/>
      <c r="AE51" s="29"/>
      <c r="AF51" s="25"/>
      <c r="AG51" s="25"/>
      <c r="AH51" s="25"/>
      <c r="AI51" s="25"/>
      <c r="AJ51" s="25"/>
      <c r="AK51" s="4"/>
      <c r="AL51" s="29"/>
      <c r="AM51" s="29"/>
      <c r="AN51" s="176"/>
      <c r="AO51" s="15" t="s">
        <v>31</v>
      </c>
      <c r="AP51" s="15">
        <v>1</v>
      </c>
      <c r="AQ51" s="15">
        <f>1/(1+AP51)</f>
        <v>0.5</v>
      </c>
      <c r="AR51" s="15"/>
      <c r="AS51" s="4"/>
      <c r="AT51" s="29"/>
      <c r="AU51" s="29"/>
      <c r="AV51" s="46"/>
      <c r="AW51" s="42" t="s">
        <v>21</v>
      </c>
      <c r="AX51" s="42">
        <f>X48+AM48+AU48</f>
        <v>-0.18333333333333335</v>
      </c>
      <c r="AY51" s="50"/>
    </row>
    <row r="52" spans="1:51" ht="30">
      <c r="A52" s="258"/>
      <c r="B52" s="108" t="s">
        <v>7</v>
      </c>
      <c r="C52" s="76">
        <f>SUM(L44*C47,L45*D47,L46*E47)</f>
        <v>3</v>
      </c>
      <c r="D52" s="4"/>
      <c r="E52" s="35">
        <v>1</v>
      </c>
      <c r="F52" s="35">
        <v>3</v>
      </c>
      <c r="G52" s="35">
        <v>5</v>
      </c>
      <c r="H52" s="35">
        <v>7</v>
      </c>
      <c r="I52" s="35">
        <v>9</v>
      </c>
      <c r="J52" s="4"/>
      <c r="M52" s="4"/>
      <c r="N52" s="94"/>
      <c r="O52" s="57" t="s">
        <v>99</v>
      </c>
      <c r="P52" s="56" t="s">
        <v>102</v>
      </c>
      <c r="Q52" s="4"/>
      <c r="R52" s="33"/>
      <c r="S52" s="25"/>
      <c r="T52" s="25"/>
      <c r="U52" s="25"/>
      <c r="V52" s="30"/>
      <c r="W52" s="29"/>
      <c r="X52" s="29"/>
      <c r="Y52" s="176"/>
      <c r="Z52" s="30"/>
      <c r="AA52" s="30"/>
      <c r="AB52" s="30"/>
      <c r="AC52" s="30"/>
      <c r="AD52" s="4"/>
      <c r="AE52" s="29"/>
      <c r="AF52" s="25"/>
      <c r="AG52" s="25"/>
      <c r="AH52" s="25"/>
      <c r="AI52" s="25"/>
      <c r="AJ52" s="25"/>
      <c r="AK52" s="4"/>
      <c r="AL52" s="156" t="s">
        <v>115</v>
      </c>
      <c r="AM52" s="157"/>
      <c r="AN52" s="176"/>
      <c r="AO52" s="16" t="s">
        <v>61</v>
      </c>
      <c r="AP52" s="16" t="s">
        <v>44</v>
      </c>
      <c r="AQ52" s="16">
        <v>1</v>
      </c>
      <c r="AR52" s="16">
        <f>AQ52*AQ51</f>
        <v>0.5</v>
      </c>
      <c r="AS52" s="4"/>
      <c r="AT52" s="29"/>
      <c r="AU52" s="29"/>
      <c r="AV52" s="46"/>
      <c r="AW52" s="41" t="s">
        <v>22</v>
      </c>
      <c r="AX52" s="41">
        <v>0</v>
      </c>
      <c r="AY52" s="50"/>
    </row>
    <row r="53" spans="1:51" ht="30">
      <c r="A53" s="258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26"/>
      <c r="N53" s="94"/>
      <c r="O53" s="57" t="s">
        <v>100</v>
      </c>
      <c r="P53" s="56" t="s">
        <v>103</v>
      </c>
      <c r="Q53" s="4"/>
      <c r="R53" s="4"/>
      <c r="S53" s="18"/>
      <c r="T53" s="18"/>
      <c r="U53" s="18"/>
      <c r="V53" s="19"/>
      <c r="W53" s="4"/>
      <c r="X53" s="4"/>
      <c r="Y53" s="176"/>
      <c r="Z53" s="30"/>
      <c r="AA53" s="30"/>
      <c r="AB53" s="30"/>
      <c r="AC53" s="30"/>
      <c r="AD53" s="4"/>
      <c r="AE53" s="29"/>
      <c r="AF53" s="25"/>
      <c r="AG53" s="25"/>
      <c r="AH53" s="25"/>
      <c r="AI53" s="25"/>
      <c r="AJ53" s="25"/>
      <c r="AK53" s="4"/>
      <c r="AL53" s="58" t="s">
        <v>34</v>
      </c>
      <c r="AM53" s="56" t="s">
        <v>87</v>
      </c>
      <c r="AN53" s="176"/>
      <c r="AO53" s="16" t="s">
        <v>62</v>
      </c>
      <c r="AP53" s="16" t="s">
        <v>44</v>
      </c>
      <c r="AQ53" s="16">
        <v>1</v>
      </c>
      <c r="AR53" s="16">
        <f>AQ53*AQ51</f>
        <v>0.5</v>
      </c>
      <c r="AS53" s="4"/>
      <c r="AT53" s="29"/>
      <c r="AU53" s="29"/>
      <c r="AV53" s="46"/>
      <c r="AW53" s="42" t="s">
        <v>23</v>
      </c>
      <c r="AX53" s="42">
        <f>X49+AM49+AU49</f>
        <v>0.50000000000000011</v>
      </c>
      <c r="AY53" s="50"/>
    </row>
    <row r="54" spans="1:51" ht="30">
      <c r="A54" s="258"/>
      <c r="B54" s="185" t="s">
        <v>11</v>
      </c>
      <c r="C54" s="186"/>
      <c r="D54" s="6" t="s">
        <v>12</v>
      </c>
      <c r="E54" s="6">
        <v>1</v>
      </c>
      <c r="F54" s="6">
        <v>2</v>
      </c>
      <c r="G54" s="6">
        <v>3</v>
      </c>
      <c r="H54" s="6">
        <v>4</v>
      </c>
      <c r="I54" s="6">
        <v>5</v>
      </c>
      <c r="J54" s="6">
        <v>6</v>
      </c>
      <c r="K54" s="6">
        <v>7</v>
      </c>
      <c r="L54" s="6">
        <v>9</v>
      </c>
      <c r="M54" s="6">
        <v>10</v>
      </c>
      <c r="N54" s="94"/>
      <c r="O54" s="57" t="s">
        <v>101</v>
      </c>
      <c r="P54" s="56" t="s">
        <v>104</v>
      </c>
      <c r="Q54" s="4"/>
      <c r="R54" s="4"/>
      <c r="S54" s="18"/>
      <c r="T54" s="18"/>
      <c r="U54" s="18"/>
      <c r="V54" s="4"/>
      <c r="W54" s="4"/>
      <c r="X54" s="4"/>
      <c r="Y54" s="176"/>
      <c r="AB54" s="30"/>
      <c r="AC54" s="30"/>
      <c r="AD54" s="4"/>
      <c r="AE54" s="29"/>
      <c r="AF54" s="25"/>
      <c r="AG54" s="25"/>
      <c r="AH54" s="25"/>
      <c r="AI54" s="25"/>
      <c r="AJ54" s="25"/>
      <c r="AK54" s="4"/>
      <c r="AL54" s="109" t="s">
        <v>35</v>
      </c>
      <c r="AM54" s="84" t="s">
        <v>88</v>
      </c>
      <c r="AN54" s="176"/>
      <c r="AO54" s="19"/>
      <c r="AP54" s="19"/>
      <c r="AQ54" s="19"/>
      <c r="AR54" s="19"/>
      <c r="AS54" s="4"/>
      <c r="AT54" s="29"/>
      <c r="AU54" s="29"/>
      <c r="AV54" s="46"/>
      <c r="AW54" s="42" t="s">
        <v>24</v>
      </c>
      <c r="AX54" s="42">
        <f>X50+AM50+AU50</f>
        <v>0.9</v>
      </c>
      <c r="AY54" s="50"/>
    </row>
    <row r="55" spans="1:51">
      <c r="A55" s="258"/>
      <c r="B55" s="187"/>
      <c r="C55" s="188"/>
      <c r="D55" s="6" t="s">
        <v>13</v>
      </c>
      <c r="E55" s="35">
        <v>0</v>
      </c>
      <c r="F55" s="35">
        <v>0</v>
      </c>
      <c r="G55" s="35">
        <v>0.57999999999999996</v>
      </c>
      <c r="H55" s="35">
        <v>0.9</v>
      </c>
      <c r="I55" s="35">
        <v>1.1200000000000001</v>
      </c>
      <c r="J55" s="35">
        <v>1.24</v>
      </c>
      <c r="K55" s="35">
        <v>1.32</v>
      </c>
      <c r="L55" s="35">
        <v>1.46</v>
      </c>
      <c r="M55" s="35">
        <v>1.49</v>
      </c>
      <c r="N55" s="94"/>
      <c r="Q55" s="4"/>
      <c r="R55" s="4"/>
      <c r="S55" s="18"/>
      <c r="T55" s="18"/>
      <c r="U55" s="18"/>
      <c r="V55" s="4"/>
      <c r="W55" s="4"/>
      <c r="X55" s="4"/>
      <c r="Y55" s="176"/>
      <c r="AB55" s="30"/>
      <c r="AC55" s="30"/>
      <c r="AD55" s="4"/>
      <c r="AE55" s="29"/>
      <c r="AF55" s="25"/>
      <c r="AG55" s="25"/>
      <c r="AH55" s="25"/>
      <c r="AI55" s="25"/>
      <c r="AJ55" s="25"/>
      <c r="AK55" s="4"/>
      <c r="AL55" s="109" t="s">
        <v>36</v>
      </c>
      <c r="AM55" s="84" t="s">
        <v>89</v>
      </c>
      <c r="AN55" s="176"/>
      <c r="AO55" s="30"/>
      <c r="AP55" s="30"/>
      <c r="AQ55" s="30"/>
      <c r="AR55" s="30"/>
      <c r="AS55" s="4"/>
      <c r="AT55" s="29"/>
      <c r="AU55" s="29"/>
      <c r="AV55" s="46"/>
      <c r="AW55" s="41" t="s">
        <v>25</v>
      </c>
      <c r="AX55" s="41">
        <v>0</v>
      </c>
      <c r="AY55" s="50"/>
    </row>
    <row r="56" spans="1:51">
      <c r="A56" s="258"/>
      <c r="B56" s="189" t="s">
        <v>9</v>
      </c>
      <c r="C56" s="190"/>
      <c r="D56" s="7">
        <v>0.57999999999999996</v>
      </c>
      <c r="E56" s="191"/>
      <c r="F56" s="192"/>
      <c r="G56" s="192"/>
      <c r="H56" s="192"/>
      <c r="I56" s="192"/>
      <c r="J56" s="192"/>
      <c r="K56" s="48"/>
      <c r="L56" s="48"/>
      <c r="M56" s="48"/>
      <c r="N56" s="94"/>
      <c r="Q56" s="4"/>
      <c r="R56" s="4"/>
      <c r="S56" s="18"/>
      <c r="T56" s="18"/>
      <c r="U56" s="18"/>
      <c r="V56" s="4"/>
      <c r="W56" s="4"/>
      <c r="X56" s="4"/>
      <c r="Y56" s="176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109" t="s">
        <v>37</v>
      </c>
      <c r="AM56" s="84" t="s">
        <v>90</v>
      </c>
      <c r="AN56" s="176"/>
      <c r="AO56" s="156" t="s">
        <v>113</v>
      </c>
      <c r="AP56" s="157"/>
      <c r="AQ56" s="4"/>
      <c r="AR56" s="4"/>
      <c r="AS56" s="4"/>
      <c r="AT56" s="4"/>
      <c r="AU56" s="4"/>
      <c r="AV56" s="46"/>
      <c r="AW56" s="4"/>
      <c r="AX56" s="4"/>
      <c r="AY56" s="50"/>
    </row>
    <row r="57" spans="1:51" ht="30">
      <c r="A57" s="258"/>
      <c r="B57" s="52"/>
      <c r="C57" s="52"/>
      <c r="D57" s="52"/>
      <c r="E57" s="52"/>
      <c r="H57" s="52"/>
      <c r="I57" s="52"/>
      <c r="J57" s="52"/>
      <c r="K57" s="52"/>
      <c r="L57" s="52"/>
      <c r="M57" s="47"/>
      <c r="N57" s="94"/>
      <c r="Q57" s="4"/>
      <c r="R57" s="4"/>
      <c r="S57" s="18"/>
      <c r="T57" s="18"/>
      <c r="U57" s="18"/>
      <c r="V57" s="4"/>
      <c r="W57" s="4"/>
      <c r="X57" s="4"/>
      <c r="Y57" s="176"/>
      <c r="Z57" s="4"/>
      <c r="AC57" s="4"/>
      <c r="AD57" s="4"/>
      <c r="AE57" s="4"/>
      <c r="AF57" s="4"/>
      <c r="AG57" s="4"/>
      <c r="AH57" s="4"/>
      <c r="AI57" s="4"/>
      <c r="AJ57" s="4"/>
      <c r="AK57" s="4"/>
      <c r="AL57" s="58" t="s">
        <v>96</v>
      </c>
      <c r="AM57" s="56" t="s">
        <v>91</v>
      </c>
      <c r="AN57" s="176"/>
      <c r="AO57" s="44" t="s">
        <v>29</v>
      </c>
      <c r="AP57" s="44" t="s">
        <v>76</v>
      </c>
      <c r="AQ57" s="4"/>
      <c r="AR57" s="4"/>
      <c r="AS57" s="4"/>
      <c r="AT57" s="4"/>
      <c r="AU57" s="4"/>
      <c r="AV57" s="46"/>
      <c r="AW57" s="4"/>
      <c r="AX57" s="4"/>
      <c r="AY57" s="50"/>
    </row>
    <row r="58" spans="1:51" ht="30">
      <c r="A58" s="258"/>
      <c r="B58" s="161" t="s">
        <v>15</v>
      </c>
      <c r="C58" s="161"/>
      <c r="D58" s="161"/>
      <c r="E58" s="4"/>
      <c r="H58" s="4"/>
      <c r="I58" s="4"/>
      <c r="J58" s="4"/>
      <c r="K58" s="4"/>
      <c r="L58" s="4"/>
      <c r="M58" s="4"/>
      <c r="N58" s="94"/>
      <c r="Q58" s="4"/>
      <c r="R58" s="4"/>
      <c r="S58" s="18"/>
      <c r="T58" s="18"/>
      <c r="U58" s="18"/>
      <c r="V58" s="4"/>
      <c r="W58" s="4"/>
      <c r="X58" s="4"/>
      <c r="Y58" s="176"/>
      <c r="Z58" s="227" t="s">
        <v>182</v>
      </c>
      <c r="AA58" s="228"/>
      <c r="AC58" s="4"/>
      <c r="AD58" s="4"/>
      <c r="AE58" s="4"/>
      <c r="AF58" s="4"/>
      <c r="AG58" s="4"/>
      <c r="AH58" s="4"/>
      <c r="AI58" s="4"/>
      <c r="AJ58" s="4"/>
      <c r="AK58" s="4"/>
      <c r="AL58" s="109" t="s">
        <v>97</v>
      </c>
      <c r="AM58" s="84" t="s">
        <v>92</v>
      </c>
      <c r="AN58" s="176"/>
      <c r="AO58" s="44" t="s">
        <v>30</v>
      </c>
      <c r="AP58" s="44" t="s">
        <v>79</v>
      </c>
      <c r="AQ58" s="4"/>
      <c r="AR58" s="4"/>
      <c r="AS58" s="4"/>
      <c r="AT58" s="4"/>
      <c r="AU58" s="4"/>
      <c r="AV58" s="46"/>
      <c r="AW58" s="4"/>
      <c r="AX58" s="4"/>
      <c r="AY58" s="50"/>
    </row>
    <row r="59" spans="1:51" ht="30">
      <c r="A59" s="258"/>
      <c r="B59" s="5" t="s">
        <v>10</v>
      </c>
      <c r="C59" s="8">
        <f>(C52-3)/3</f>
        <v>0</v>
      </c>
      <c r="D59" s="77">
        <f>C59*100</f>
        <v>0</v>
      </c>
      <c r="E59" s="4"/>
      <c r="H59" s="4"/>
      <c r="I59" s="4"/>
      <c r="J59" s="4"/>
      <c r="K59" s="4"/>
      <c r="L59" s="4"/>
      <c r="M59" s="4"/>
      <c r="N59" s="94"/>
      <c r="Q59" s="4"/>
      <c r="R59" s="4"/>
      <c r="S59" s="18"/>
      <c r="T59" s="18"/>
      <c r="U59" s="18"/>
      <c r="V59" s="4"/>
      <c r="W59" s="4"/>
      <c r="X59" s="4"/>
      <c r="Y59" s="176"/>
      <c r="Z59" s="225" t="s">
        <v>224</v>
      </c>
      <c r="AA59" s="226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109" t="s">
        <v>98</v>
      </c>
      <c r="AM59" s="84" t="s">
        <v>93</v>
      </c>
      <c r="AN59" s="176"/>
      <c r="AO59" s="44" t="s">
        <v>31</v>
      </c>
      <c r="AP59" s="44" t="s">
        <v>82</v>
      </c>
      <c r="AQ59" s="4"/>
      <c r="AR59" s="4"/>
      <c r="AS59" s="4"/>
      <c r="AT59" s="4"/>
      <c r="AU59" s="4"/>
      <c r="AV59" s="46"/>
      <c r="AW59" s="4"/>
      <c r="AX59" s="4"/>
      <c r="AY59" s="50"/>
    </row>
    <row r="60" spans="1:51">
      <c r="A60" s="259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06"/>
      <c r="N60" s="49"/>
      <c r="O60" s="106"/>
      <c r="P60" s="106"/>
      <c r="Q60" s="106"/>
      <c r="R60" s="106"/>
      <c r="S60" s="79"/>
      <c r="T60" s="79"/>
      <c r="U60" s="79"/>
      <c r="V60" s="106"/>
      <c r="W60" s="106"/>
      <c r="X60" s="106"/>
      <c r="Y60" s="177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51"/>
    </row>
    <row r="62" spans="1:51" ht="20">
      <c r="A62" s="257"/>
      <c r="B62" s="168" t="s">
        <v>162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9"/>
    </row>
    <row r="63" spans="1:51" ht="20">
      <c r="A63" s="258"/>
      <c r="B63" s="35" t="s">
        <v>0</v>
      </c>
      <c r="C63" s="35" t="s">
        <v>1</v>
      </c>
      <c r="D63" s="35" t="s">
        <v>2</v>
      </c>
      <c r="E63" s="35" t="s">
        <v>3</v>
      </c>
      <c r="F63" s="170" t="s">
        <v>8</v>
      </c>
      <c r="G63" s="35" t="s">
        <v>0</v>
      </c>
      <c r="H63" s="35" t="s">
        <v>1</v>
      </c>
      <c r="I63" s="35" t="s">
        <v>2</v>
      </c>
      <c r="J63" s="35" t="s">
        <v>3</v>
      </c>
      <c r="K63" s="35" t="s">
        <v>4</v>
      </c>
      <c r="L63" s="10" t="s">
        <v>5</v>
      </c>
      <c r="M63" s="23"/>
      <c r="N63" s="94"/>
      <c r="O63" s="156" t="s">
        <v>114</v>
      </c>
      <c r="P63" s="157"/>
      <c r="Q63" s="3"/>
      <c r="R63" s="171" t="s">
        <v>46</v>
      </c>
      <c r="S63" s="172"/>
      <c r="T63" s="172"/>
      <c r="U63" s="173"/>
      <c r="V63" s="3"/>
      <c r="W63" s="174" t="s">
        <v>52</v>
      </c>
      <c r="X63" s="175"/>
      <c r="Y63" s="176"/>
      <c r="Z63" s="178" t="s">
        <v>48</v>
      </c>
      <c r="AA63" s="179"/>
      <c r="AB63" s="179"/>
      <c r="AC63" s="180"/>
      <c r="AD63" s="3"/>
      <c r="AE63" s="178" t="s">
        <v>54</v>
      </c>
      <c r="AF63" s="179"/>
      <c r="AG63" s="179"/>
      <c r="AH63" s="179"/>
      <c r="AI63" s="179"/>
      <c r="AJ63" s="180"/>
      <c r="AK63" s="3"/>
      <c r="AL63" s="174" t="s">
        <v>55</v>
      </c>
      <c r="AM63" s="175"/>
      <c r="AN63" s="176"/>
      <c r="AO63" s="178" t="s">
        <v>49</v>
      </c>
      <c r="AP63" s="179"/>
      <c r="AQ63" s="179"/>
      <c r="AR63" s="180"/>
      <c r="AS63" s="4"/>
      <c r="AT63" s="174" t="s">
        <v>51</v>
      </c>
      <c r="AU63" s="175"/>
      <c r="AV63" s="36"/>
      <c r="AW63" s="174" t="s">
        <v>27</v>
      </c>
      <c r="AX63" s="175"/>
      <c r="AY63" s="50"/>
    </row>
    <row r="64" spans="1:51" ht="30">
      <c r="A64" s="258"/>
      <c r="B64" s="35" t="s">
        <v>1</v>
      </c>
      <c r="C64" s="2">
        <v>1</v>
      </c>
      <c r="D64" s="37">
        <v>3</v>
      </c>
      <c r="E64" s="37">
        <v>3</v>
      </c>
      <c r="F64" s="170"/>
      <c r="G64" s="35" t="s">
        <v>1</v>
      </c>
      <c r="H64" s="38">
        <f>C64/C67</f>
        <v>0.60000000000000009</v>
      </c>
      <c r="I64" s="37">
        <f>D64/D67</f>
        <v>0.6</v>
      </c>
      <c r="J64" s="37">
        <f>E64/E67</f>
        <v>0.6</v>
      </c>
      <c r="K64" s="37">
        <f>SUM(H64:J64)</f>
        <v>1.8000000000000003</v>
      </c>
      <c r="L64" s="2">
        <f>K64/C69</f>
        <v>0.60000000000000009</v>
      </c>
      <c r="M64" s="24"/>
      <c r="N64" s="94"/>
      <c r="O64" s="58" t="s">
        <v>17</v>
      </c>
      <c r="P64" s="56" t="s">
        <v>78</v>
      </c>
      <c r="Q64" s="18"/>
      <c r="R64" s="17" t="s">
        <v>26</v>
      </c>
      <c r="S64" s="35" t="s">
        <v>1</v>
      </c>
      <c r="T64" s="35" t="s">
        <v>2</v>
      </c>
      <c r="U64" s="35" t="s">
        <v>3</v>
      </c>
      <c r="V64" s="13"/>
      <c r="W64" s="32" t="s">
        <v>26</v>
      </c>
      <c r="X64" s="107" t="s">
        <v>53</v>
      </c>
      <c r="Y64" s="176"/>
      <c r="Z64" s="35" t="s">
        <v>32</v>
      </c>
      <c r="AA64" s="108" t="s">
        <v>47</v>
      </c>
      <c r="AB64" s="178" t="s">
        <v>43</v>
      </c>
      <c r="AC64" s="180"/>
      <c r="AD64" s="4"/>
      <c r="AE64" s="10" t="s">
        <v>26</v>
      </c>
      <c r="AF64" s="35" t="s">
        <v>35</v>
      </c>
      <c r="AG64" s="35" t="s">
        <v>36</v>
      </c>
      <c r="AH64" s="35" t="s">
        <v>37</v>
      </c>
      <c r="AI64" s="35" t="s">
        <v>97</v>
      </c>
      <c r="AJ64" s="35" t="s">
        <v>98</v>
      </c>
      <c r="AK64" s="4"/>
      <c r="AL64" s="10" t="s">
        <v>26</v>
      </c>
      <c r="AM64" s="107" t="s">
        <v>53</v>
      </c>
      <c r="AN64" s="176"/>
      <c r="AO64" s="10" t="s">
        <v>28</v>
      </c>
      <c r="AP64" s="10" t="s">
        <v>47</v>
      </c>
      <c r="AQ64" s="181" t="s">
        <v>43</v>
      </c>
      <c r="AR64" s="182"/>
      <c r="AS64" s="4"/>
      <c r="AT64" s="35" t="s">
        <v>26</v>
      </c>
      <c r="AU64" s="107" t="s">
        <v>53</v>
      </c>
      <c r="AV64" s="36"/>
      <c r="AW64" s="108" t="s">
        <v>26</v>
      </c>
      <c r="AX64" s="108" t="s">
        <v>50</v>
      </c>
      <c r="AY64" s="50"/>
    </row>
    <row r="65" spans="1:51">
      <c r="A65" s="258"/>
      <c r="B65" s="35" t="s">
        <v>2</v>
      </c>
      <c r="C65" s="37">
        <f>1/D64</f>
        <v>0.33333333333333331</v>
      </c>
      <c r="D65" s="2">
        <v>1</v>
      </c>
      <c r="E65" s="37">
        <v>1</v>
      </c>
      <c r="F65" s="170"/>
      <c r="G65" s="35" t="s">
        <v>2</v>
      </c>
      <c r="H65" s="37">
        <f>C65/C67</f>
        <v>0.2</v>
      </c>
      <c r="I65" s="38">
        <f>D65/D67</f>
        <v>0.2</v>
      </c>
      <c r="J65" s="37">
        <f>E65/E67</f>
        <v>0.2</v>
      </c>
      <c r="K65" s="37">
        <f>SUM(H65:J65)</f>
        <v>0.60000000000000009</v>
      </c>
      <c r="L65" s="2">
        <f>K65/C69</f>
        <v>0.20000000000000004</v>
      </c>
      <c r="M65" s="24"/>
      <c r="N65" s="94"/>
      <c r="O65" s="58" t="s">
        <v>18</v>
      </c>
      <c r="P65" s="56" t="s">
        <v>77</v>
      </c>
      <c r="Q65" s="18"/>
      <c r="R65" s="11" t="s">
        <v>17</v>
      </c>
      <c r="S65" s="9">
        <v>1</v>
      </c>
      <c r="T65" s="9">
        <v>-0.5</v>
      </c>
      <c r="U65" s="9">
        <v>0</v>
      </c>
      <c r="V65" s="3"/>
      <c r="W65" s="11" t="s">
        <v>17</v>
      </c>
      <c r="X65" s="1">
        <f>(S65*L64)+(T65*L65)+(U65*L66)</f>
        <v>0.50000000000000011</v>
      </c>
      <c r="Y65" s="176"/>
      <c r="Z65" s="15" t="s">
        <v>34</v>
      </c>
      <c r="AA65" s="15">
        <v>2</v>
      </c>
      <c r="AB65" s="15">
        <f>1/(1+AA65)</f>
        <v>0.33333333333333331</v>
      </c>
      <c r="AC65" s="15"/>
      <c r="AD65" s="4"/>
      <c r="AE65" s="11" t="s">
        <v>17</v>
      </c>
      <c r="AF65" s="28">
        <v>0</v>
      </c>
      <c r="AG65" s="28">
        <v>0</v>
      </c>
      <c r="AH65" s="28">
        <v>-1</v>
      </c>
      <c r="AI65" s="28">
        <v>-1</v>
      </c>
      <c r="AJ65" s="28">
        <v>0</v>
      </c>
      <c r="AK65" s="4"/>
      <c r="AL65" s="11" t="s">
        <v>17</v>
      </c>
      <c r="AM65" s="1">
        <f>(AF65*AC66)+(AG65*AC67)+(AC68*AH65)+(AI65*AC70)+(AC71*AJ65)</f>
        <v>-0.83333333333333326</v>
      </c>
      <c r="AN65" s="176"/>
      <c r="AO65" s="15" t="s">
        <v>29</v>
      </c>
      <c r="AP65" s="15">
        <v>2</v>
      </c>
      <c r="AQ65" s="15">
        <f>1/(1+AP65)</f>
        <v>0.33333333333333331</v>
      </c>
      <c r="AR65" s="15"/>
      <c r="AS65" s="4"/>
      <c r="AT65" s="11" t="s">
        <v>17</v>
      </c>
      <c r="AU65" s="1">
        <f>AR66</f>
        <v>0.33333333333333331</v>
      </c>
      <c r="AV65" s="36"/>
      <c r="AW65" s="40" t="s">
        <v>63</v>
      </c>
      <c r="AX65" s="40">
        <v>0</v>
      </c>
      <c r="AY65" s="50"/>
    </row>
    <row r="66" spans="1:51" ht="30">
      <c r="A66" s="258"/>
      <c r="B66" s="35" t="s">
        <v>3</v>
      </c>
      <c r="C66" s="37">
        <f>1/E64</f>
        <v>0.33333333333333331</v>
      </c>
      <c r="D66" s="37">
        <f>1/E65</f>
        <v>1</v>
      </c>
      <c r="E66" s="2">
        <v>1</v>
      </c>
      <c r="F66" s="170"/>
      <c r="G66" s="35" t="s">
        <v>3</v>
      </c>
      <c r="H66" s="37">
        <f>C66/C67</f>
        <v>0.2</v>
      </c>
      <c r="I66" s="37">
        <f>D66/D67</f>
        <v>0.2</v>
      </c>
      <c r="J66" s="38">
        <f>E66/E67</f>
        <v>0.2</v>
      </c>
      <c r="K66" s="37">
        <f>SUM(H66:J66)</f>
        <v>0.60000000000000009</v>
      </c>
      <c r="L66" s="2">
        <f>K66/C69</f>
        <v>0.20000000000000004</v>
      </c>
      <c r="M66" s="24"/>
      <c r="N66" s="94"/>
      <c r="O66" s="58" t="s">
        <v>20</v>
      </c>
      <c r="P66" s="56" t="s">
        <v>80</v>
      </c>
      <c r="Q66" s="18"/>
      <c r="R66" s="11" t="s">
        <v>18</v>
      </c>
      <c r="S66" s="9">
        <v>-0.5</v>
      </c>
      <c r="T66" s="9">
        <v>1</v>
      </c>
      <c r="U66" s="9">
        <v>0</v>
      </c>
      <c r="V66" s="19"/>
      <c r="W66" s="11" t="s">
        <v>18</v>
      </c>
      <c r="X66" s="1">
        <f>(S66*L64)+(T66*L65)+(U66*L66)</f>
        <v>-0.1</v>
      </c>
      <c r="Y66" s="176"/>
      <c r="Z66" s="16" t="s">
        <v>35</v>
      </c>
      <c r="AA66" s="16" t="s">
        <v>44</v>
      </c>
      <c r="AB66" s="16">
        <v>1</v>
      </c>
      <c r="AC66" s="16">
        <f>AB66*AB65</f>
        <v>0.33333333333333331</v>
      </c>
      <c r="AD66" s="4"/>
      <c r="AE66" s="11" t="s">
        <v>18</v>
      </c>
      <c r="AF66" s="28">
        <v>0</v>
      </c>
      <c r="AG66" s="28">
        <v>0</v>
      </c>
      <c r="AH66" s="28">
        <v>1</v>
      </c>
      <c r="AI66" s="28">
        <v>1</v>
      </c>
      <c r="AJ66" s="28">
        <v>0</v>
      </c>
      <c r="AK66" s="4"/>
      <c r="AL66" s="11" t="s">
        <v>18</v>
      </c>
      <c r="AM66" s="1">
        <f>(AF66*AC66)+(AG66*AC67)+(AC68*AH66)+(AI66*AC70)+(AC71*AJ66)</f>
        <v>0.83333333333333326</v>
      </c>
      <c r="AN66" s="176"/>
      <c r="AO66" s="16" t="s">
        <v>45</v>
      </c>
      <c r="AP66" s="16" t="s">
        <v>44</v>
      </c>
      <c r="AQ66" s="16">
        <v>1</v>
      </c>
      <c r="AR66" s="16">
        <f>AQ66*AQ65</f>
        <v>0.33333333333333331</v>
      </c>
      <c r="AS66" s="4"/>
      <c r="AT66" s="11" t="s">
        <v>18</v>
      </c>
      <c r="AU66" s="1">
        <f>AR67</f>
        <v>0.33333333333333331</v>
      </c>
      <c r="AV66" s="36"/>
      <c r="AW66" s="40" t="s">
        <v>16</v>
      </c>
      <c r="AX66" s="41">
        <v>0</v>
      </c>
      <c r="AY66" s="50"/>
    </row>
    <row r="67" spans="1:51">
      <c r="A67" s="258"/>
      <c r="B67" s="107" t="s">
        <v>4</v>
      </c>
      <c r="C67" s="39">
        <f>SUM(C64:C66)</f>
        <v>1.6666666666666665</v>
      </c>
      <c r="D67" s="39">
        <f>SUM(D64:D66)</f>
        <v>5</v>
      </c>
      <c r="E67" s="39">
        <f>SUM(E64:E66)</f>
        <v>5</v>
      </c>
      <c r="F67" s="170"/>
      <c r="G67" s="107" t="s">
        <v>4</v>
      </c>
      <c r="H67" s="39">
        <f>SUM(H64:H66)</f>
        <v>1</v>
      </c>
      <c r="I67" s="39">
        <f>SUM(I64:I66)</f>
        <v>1</v>
      </c>
      <c r="J67" s="39">
        <f>SUM(J64:J66)</f>
        <v>1</v>
      </c>
      <c r="K67" s="39">
        <f>SUM(K64:K66)</f>
        <v>3.0000000000000004</v>
      </c>
      <c r="L67" s="39">
        <f>SUM(L64:L66)</f>
        <v>1.0000000000000002</v>
      </c>
      <c r="M67" s="25"/>
      <c r="N67" s="94"/>
      <c r="O67" s="58" t="s">
        <v>21</v>
      </c>
      <c r="P67" s="56" t="s">
        <v>81</v>
      </c>
      <c r="Q67" s="18"/>
      <c r="R67" s="11" t="s">
        <v>20</v>
      </c>
      <c r="S67" s="9">
        <v>0</v>
      </c>
      <c r="T67" s="9">
        <v>0.5</v>
      </c>
      <c r="U67" s="9">
        <v>0</v>
      </c>
      <c r="V67" s="19"/>
      <c r="W67" s="11" t="s">
        <v>20</v>
      </c>
      <c r="X67" s="1">
        <f>(S67*L64)+(T67*L65)+(U67*L66)</f>
        <v>0.10000000000000002</v>
      </c>
      <c r="Y67" s="176"/>
      <c r="Z67" s="16" t="s">
        <v>36</v>
      </c>
      <c r="AA67" s="16" t="s">
        <v>44</v>
      </c>
      <c r="AB67" s="16">
        <v>1</v>
      </c>
      <c r="AC67" s="16">
        <f>AB67*AB65</f>
        <v>0.33333333333333331</v>
      </c>
      <c r="AD67" s="4"/>
      <c r="AE67" s="11" t="s">
        <v>20</v>
      </c>
      <c r="AF67" s="28">
        <v>0</v>
      </c>
      <c r="AG67" s="28">
        <v>0</v>
      </c>
      <c r="AH67" s="28">
        <v>1</v>
      </c>
      <c r="AI67" s="28">
        <v>0</v>
      </c>
      <c r="AJ67" s="28">
        <v>0</v>
      </c>
      <c r="AK67" s="4"/>
      <c r="AL67" s="11" t="s">
        <v>20</v>
      </c>
      <c r="AM67" s="1">
        <f>(AF67*AC66)+(AG67*AC67)+(AH67*AC68)+(AI67*AC70)+(AJ67*AC71)</f>
        <v>0.33333333333333331</v>
      </c>
      <c r="AN67" s="176"/>
      <c r="AO67" s="16" t="s">
        <v>58</v>
      </c>
      <c r="AP67" s="16" t="s">
        <v>44</v>
      </c>
      <c r="AQ67" s="16">
        <v>1</v>
      </c>
      <c r="AR67" s="16">
        <f>AQ67*AQ65</f>
        <v>0.33333333333333331</v>
      </c>
      <c r="AS67" s="4"/>
      <c r="AT67" s="11" t="s">
        <v>20</v>
      </c>
      <c r="AU67" s="1">
        <f>AR69</f>
        <v>0.5</v>
      </c>
      <c r="AV67" s="36"/>
      <c r="AW67" s="42" t="s">
        <v>17</v>
      </c>
      <c r="AX67" s="42">
        <f>X65+AM65+AU65</f>
        <v>0</v>
      </c>
      <c r="AY67" s="50"/>
    </row>
    <row r="68" spans="1:51" ht="45">
      <c r="A68" s="258"/>
      <c r="B68" s="54"/>
      <c r="C68" s="54"/>
      <c r="D68" s="54"/>
      <c r="E68" s="54"/>
      <c r="F68" s="54"/>
      <c r="G68" s="54"/>
      <c r="H68" s="54"/>
      <c r="I68" s="54"/>
      <c r="J68" s="54"/>
      <c r="M68" s="47"/>
      <c r="N68" s="94"/>
      <c r="O68" s="58" t="s">
        <v>23</v>
      </c>
      <c r="P68" s="56" t="s">
        <v>83</v>
      </c>
      <c r="Q68" s="4"/>
      <c r="R68" s="11" t="s">
        <v>21</v>
      </c>
      <c r="S68" s="9">
        <v>0</v>
      </c>
      <c r="T68" s="9">
        <v>-0.5</v>
      </c>
      <c r="U68" s="9">
        <v>0</v>
      </c>
      <c r="V68" s="19"/>
      <c r="W68" s="11" t="s">
        <v>21</v>
      </c>
      <c r="X68" s="1">
        <f>(S68*L64)+(T68*L65)+(U68*L66)</f>
        <v>-0.10000000000000002</v>
      </c>
      <c r="Y68" s="176"/>
      <c r="Z68" s="16" t="s">
        <v>37</v>
      </c>
      <c r="AA68" s="16" t="s">
        <v>44</v>
      </c>
      <c r="AB68" s="16">
        <v>1</v>
      </c>
      <c r="AC68" s="16">
        <f>AB68*AB65</f>
        <v>0.33333333333333331</v>
      </c>
      <c r="AD68" s="4"/>
      <c r="AE68" s="11" t="s">
        <v>21</v>
      </c>
      <c r="AF68" s="28">
        <v>0</v>
      </c>
      <c r="AG68" s="28">
        <v>0</v>
      </c>
      <c r="AH68" s="28">
        <v>-1</v>
      </c>
      <c r="AI68" s="28">
        <v>0</v>
      </c>
      <c r="AJ68" s="28">
        <v>0</v>
      </c>
      <c r="AK68" s="4"/>
      <c r="AL68" s="11" t="s">
        <v>21</v>
      </c>
      <c r="AM68" s="1">
        <f>(AF68*AC66)+(AG68*AC67)+(AH68*AC68)+(AI68*AC70)+(AJ68*AC71)</f>
        <v>-0.33333333333333331</v>
      </c>
      <c r="AN68" s="176"/>
      <c r="AO68" s="15" t="s">
        <v>30</v>
      </c>
      <c r="AP68" s="15">
        <v>1</v>
      </c>
      <c r="AQ68" s="15">
        <f>1/(1+AP68)</f>
        <v>0.5</v>
      </c>
      <c r="AR68" s="15"/>
      <c r="AS68" s="4"/>
      <c r="AT68" s="11" t="s">
        <v>21</v>
      </c>
      <c r="AU68" s="1">
        <f>AR70</f>
        <v>0.5</v>
      </c>
      <c r="AV68" s="36"/>
      <c r="AW68" s="42" t="s">
        <v>18</v>
      </c>
      <c r="AX68" s="42">
        <f>X66+AM66++AU66</f>
        <v>1.0666666666666667</v>
      </c>
      <c r="AY68" s="50"/>
    </row>
    <row r="69" spans="1:51" ht="30">
      <c r="A69" s="258"/>
      <c r="B69" s="108" t="s">
        <v>6</v>
      </c>
      <c r="C69" s="35">
        <v>3</v>
      </c>
      <c r="D69" s="4"/>
      <c r="E69" s="4"/>
      <c r="F69" s="4"/>
      <c r="G69" s="4"/>
      <c r="H69" s="4"/>
      <c r="I69" s="4"/>
      <c r="J69" s="4"/>
      <c r="M69" s="4"/>
      <c r="N69" s="94"/>
      <c r="O69" s="58" t="s">
        <v>24</v>
      </c>
      <c r="P69" s="56" t="s">
        <v>84</v>
      </c>
      <c r="Q69" s="4"/>
      <c r="R69" s="11" t="s">
        <v>23</v>
      </c>
      <c r="S69" s="9">
        <v>1</v>
      </c>
      <c r="T69" s="9">
        <v>0</v>
      </c>
      <c r="U69" s="9">
        <v>-0.5</v>
      </c>
      <c r="V69" s="19"/>
      <c r="W69" s="11" t="s">
        <v>23</v>
      </c>
      <c r="X69" s="1">
        <f>(S69*L64)+(T69*L65)+(U69*L66)</f>
        <v>0.50000000000000011</v>
      </c>
      <c r="Y69" s="176"/>
      <c r="Z69" s="31" t="s">
        <v>96</v>
      </c>
      <c r="AA69" s="31">
        <v>1</v>
      </c>
      <c r="AB69" s="31">
        <f>1/(1+AA69)</f>
        <v>0.5</v>
      </c>
      <c r="AC69" s="31"/>
      <c r="AD69" s="4"/>
      <c r="AE69" s="11" t="s">
        <v>23</v>
      </c>
      <c r="AF69" s="28">
        <v>0</v>
      </c>
      <c r="AG69" s="28">
        <v>0</v>
      </c>
      <c r="AH69" s="28">
        <v>0</v>
      </c>
      <c r="AI69" s="28">
        <v>-1</v>
      </c>
      <c r="AJ69" s="28">
        <v>0</v>
      </c>
      <c r="AK69" s="4"/>
      <c r="AL69" s="11" t="s">
        <v>23</v>
      </c>
      <c r="AM69" s="1">
        <f>(AC66*AF69)+(AG69*AC67)+(AC68*AH69)+(AI69*AC70)+(AC71*AJ69)</f>
        <v>-0.5</v>
      </c>
      <c r="AN69" s="176"/>
      <c r="AO69" s="16" t="s">
        <v>59</v>
      </c>
      <c r="AP69" s="16" t="s">
        <v>44</v>
      </c>
      <c r="AQ69" s="16">
        <v>1</v>
      </c>
      <c r="AR69" s="16">
        <f>AQ69*AQ68</f>
        <v>0.5</v>
      </c>
      <c r="AS69" s="4"/>
      <c r="AT69" s="11" t="s">
        <v>23</v>
      </c>
      <c r="AU69" s="1">
        <f>AR72</f>
        <v>0.25</v>
      </c>
      <c r="AV69" s="36"/>
      <c r="AW69" s="41" t="s">
        <v>19</v>
      </c>
      <c r="AX69" s="41">
        <v>0</v>
      </c>
      <c r="AY69" s="50"/>
    </row>
    <row r="70" spans="1:51">
      <c r="A70" s="258"/>
      <c r="B70" s="53"/>
      <c r="C70" s="53"/>
      <c r="D70" s="53"/>
      <c r="E70" s="53"/>
      <c r="F70" s="53"/>
      <c r="G70" s="53"/>
      <c r="H70" s="53"/>
      <c r="I70" s="53"/>
      <c r="J70" s="53"/>
      <c r="M70" s="26"/>
      <c r="N70" s="94"/>
      <c r="O70" s="4"/>
      <c r="P70" s="4"/>
      <c r="Q70" s="4"/>
      <c r="R70" s="11" t="s">
        <v>24</v>
      </c>
      <c r="S70" s="9">
        <v>-0.5</v>
      </c>
      <c r="T70" s="9">
        <v>0</v>
      </c>
      <c r="U70" s="9">
        <v>1</v>
      </c>
      <c r="V70" s="19"/>
      <c r="W70" s="11" t="s">
        <v>24</v>
      </c>
      <c r="X70" s="1">
        <f>(S70*L64)+(T70*67)+(U70*L66)</f>
        <v>-0.1</v>
      </c>
      <c r="Y70" s="176"/>
      <c r="Z70" s="16" t="s">
        <v>97</v>
      </c>
      <c r="AA70" s="16" t="s">
        <v>44</v>
      </c>
      <c r="AB70" s="16">
        <v>1</v>
      </c>
      <c r="AC70" s="16">
        <f>AB70*AB69</f>
        <v>0.5</v>
      </c>
      <c r="AD70" s="4"/>
      <c r="AE70" s="11" t="s">
        <v>24</v>
      </c>
      <c r="AF70" s="28">
        <v>0</v>
      </c>
      <c r="AG70" s="28">
        <v>0</v>
      </c>
      <c r="AH70" s="28">
        <v>0</v>
      </c>
      <c r="AI70" s="28">
        <v>1</v>
      </c>
      <c r="AJ70" s="28">
        <v>0</v>
      </c>
      <c r="AK70" s="4"/>
      <c r="AL70" s="11" t="s">
        <v>24</v>
      </c>
      <c r="AM70" s="1">
        <f>(AC66*AF70)+(AC67*AG70)+(AC68*AH70)+(AI70*AC70)+(AC71*AJ70)</f>
        <v>0.5</v>
      </c>
      <c r="AN70" s="176"/>
      <c r="AO70" s="16" t="s">
        <v>60</v>
      </c>
      <c r="AP70" s="16" t="s">
        <v>44</v>
      </c>
      <c r="AQ70" s="16">
        <v>1</v>
      </c>
      <c r="AR70" s="16">
        <f>AQ70*AQ68</f>
        <v>0.5</v>
      </c>
      <c r="AS70" s="4"/>
      <c r="AT70" s="11" t="s">
        <v>24</v>
      </c>
      <c r="AU70" s="1">
        <f>AR73</f>
        <v>0.25</v>
      </c>
      <c r="AV70" s="36"/>
      <c r="AW70" s="42" t="s">
        <v>20</v>
      </c>
      <c r="AX70" s="42">
        <f>X67+AM67+AU67</f>
        <v>0.93333333333333335</v>
      </c>
      <c r="AY70" s="50"/>
    </row>
    <row r="71" spans="1:51">
      <c r="A71" s="258"/>
      <c r="B71" s="183" t="s">
        <v>14</v>
      </c>
      <c r="C71" s="183"/>
      <c r="D71" s="4"/>
      <c r="E71" s="35" t="s">
        <v>38</v>
      </c>
      <c r="F71" s="35" t="s">
        <v>39</v>
      </c>
      <c r="G71" s="35" t="s">
        <v>40</v>
      </c>
      <c r="H71" s="10" t="s">
        <v>41</v>
      </c>
      <c r="I71" s="10" t="s">
        <v>42</v>
      </c>
      <c r="J71" s="4"/>
      <c r="M71" s="4"/>
      <c r="N71" s="94"/>
      <c r="O71" s="156" t="s">
        <v>112</v>
      </c>
      <c r="P71" s="157"/>
      <c r="Q71" s="4"/>
      <c r="R71" s="33"/>
      <c r="S71" s="25"/>
      <c r="T71" s="25"/>
      <c r="U71" s="25"/>
      <c r="V71" s="30"/>
      <c r="W71" s="29"/>
      <c r="X71" s="29"/>
      <c r="Y71" s="176"/>
      <c r="Z71" s="16" t="s">
        <v>98</v>
      </c>
      <c r="AA71" s="16" t="s">
        <v>44</v>
      </c>
      <c r="AB71" s="16">
        <v>1</v>
      </c>
      <c r="AC71" s="16">
        <f>AB71*AB69</f>
        <v>0.5</v>
      </c>
      <c r="AD71" s="4"/>
      <c r="AE71" s="29"/>
      <c r="AF71" s="25"/>
      <c r="AG71" s="25"/>
      <c r="AH71" s="25"/>
      <c r="AI71" s="25"/>
      <c r="AJ71" s="25"/>
      <c r="AK71" s="4"/>
      <c r="AL71" s="29"/>
      <c r="AM71" s="29"/>
      <c r="AN71" s="176"/>
      <c r="AO71" s="15" t="s">
        <v>31</v>
      </c>
      <c r="AP71" s="15">
        <v>3</v>
      </c>
      <c r="AQ71" s="15">
        <f>1/(1+AP71)</f>
        <v>0.25</v>
      </c>
      <c r="AR71" s="15"/>
      <c r="AS71" s="4"/>
      <c r="AT71" s="29"/>
      <c r="AU71" s="29"/>
      <c r="AV71" s="46"/>
      <c r="AW71" s="42" t="s">
        <v>21</v>
      </c>
      <c r="AX71" s="42">
        <f>X68+AM68+AU68</f>
        <v>6.6666666666666652E-2</v>
      </c>
      <c r="AY71" s="50"/>
    </row>
    <row r="72" spans="1:51" ht="30">
      <c r="A72" s="258"/>
      <c r="B72" s="108" t="s">
        <v>7</v>
      </c>
      <c r="C72" s="76">
        <f>SUM(L64*C67,L65*D67,L66*E67)</f>
        <v>3</v>
      </c>
      <c r="D72" s="4"/>
      <c r="E72" s="35">
        <v>1</v>
      </c>
      <c r="F72" s="35">
        <v>3</v>
      </c>
      <c r="G72" s="35">
        <v>5</v>
      </c>
      <c r="H72" s="35">
        <v>7</v>
      </c>
      <c r="I72" s="35">
        <v>9</v>
      </c>
      <c r="J72" s="4"/>
      <c r="M72" s="4"/>
      <c r="N72" s="94"/>
      <c r="O72" s="57" t="s">
        <v>99</v>
      </c>
      <c r="P72" s="56" t="s">
        <v>102</v>
      </c>
      <c r="Q72" s="4"/>
      <c r="R72" s="33"/>
      <c r="S72" s="25"/>
      <c r="T72" s="25"/>
      <c r="U72" s="25"/>
      <c r="V72" s="30"/>
      <c r="W72" s="29"/>
      <c r="X72" s="29"/>
      <c r="Y72" s="176"/>
      <c r="Z72" s="30"/>
      <c r="AA72" s="30"/>
      <c r="AB72" s="30"/>
      <c r="AC72" s="30"/>
      <c r="AD72" s="4"/>
      <c r="AE72" s="29"/>
      <c r="AF72" s="25"/>
      <c r="AG72" s="25"/>
      <c r="AH72" s="25"/>
      <c r="AI72" s="25"/>
      <c r="AJ72" s="25"/>
      <c r="AK72" s="4"/>
      <c r="AL72" s="156" t="s">
        <v>115</v>
      </c>
      <c r="AM72" s="157"/>
      <c r="AN72" s="176"/>
      <c r="AO72" s="16" t="s">
        <v>61</v>
      </c>
      <c r="AP72" s="16" t="s">
        <v>44</v>
      </c>
      <c r="AQ72" s="16">
        <v>1</v>
      </c>
      <c r="AR72" s="16">
        <f>AQ72*AQ71</f>
        <v>0.25</v>
      </c>
      <c r="AS72" s="4"/>
      <c r="AT72" s="29"/>
      <c r="AU72" s="29"/>
      <c r="AV72" s="46"/>
      <c r="AW72" s="41" t="s">
        <v>22</v>
      </c>
      <c r="AX72" s="41">
        <v>0</v>
      </c>
      <c r="AY72" s="50"/>
    </row>
    <row r="73" spans="1:51" ht="30">
      <c r="A73" s="258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26"/>
      <c r="N73" s="94"/>
      <c r="O73" s="57" t="s">
        <v>100</v>
      </c>
      <c r="P73" s="56" t="s">
        <v>103</v>
      </c>
      <c r="Q73" s="4"/>
      <c r="R73" s="4"/>
      <c r="S73" s="18"/>
      <c r="T73" s="18"/>
      <c r="U73" s="18"/>
      <c r="V73" s="19"/>
      <c r="W73" s="4"/>
      <c r="X73" s="4"/>
      <c r="Y73" s="176"/>
      <c r="Z73" s="30"/>
      <c r="AA73" s="30"/>
      <c r="AB73" s="30"/>
      <c r="AC73" s="30"/>
      <c r="AD73" s="4"/>
      <c r="AE73" s="29"/>
      <c r="AF73" s="25"/>
      <c r="AG73" s="25"/>
      <c r="AH73" s="25"/>
      <c r="AI73" s="25"/>
      <c r="AJ73" s="25"/>
      <c r="AK73" s="4"/>
      <c r="AL73" s="58" t="s">
        <v>34</v>
      </c>
      <c r="AM73" s="56" t="s">
        <v>87</v>
      </c>
      <c r="AN73" s="176"/>
      <c r="AO73" s="16" t="s">
        <v>62</v>
      </c>
      <c r="AP73" s="16" t="s">
        <v>44</v>
      </c>
      <c r="AQ73" s="16">
        <v>1</v>
      </c>
      <c r="AR73" s="16">
        <f>AQ73*AQ71</f>
        <v>0.25</v>
      </c>
      <c r="AS73" s="4"/>
      <c r="AT73" s="29"/>
      <c r="AU73" s="29"/>
      <c r="AV73" s="46"/>
      <c r="AW73" s="42" t="s">
        <v>23</v>
      </c>
      <c r="AX73" s="42">
        <f>X69+AM69+AU69</f>
        <v>0.25000000000000011</v>
      </c>
      <c r="AY73" s="50"/>
    </row>
    <row r="74" spans="1:51" ht="30">
      <c r="A74" s="258"/>
      <c r="B74" s="185" t="s">
        <v>11</v>
      </c>
      <c r="C74" s="186"/>
      <c r="D74" s="6" t="s">
        <v>12</v>
      </c>
      <c r="E74" s="6">
        <v>1</v>
      </c>
      <c r="F74" s="6">
        <v>2</v>
      </c>
      <c r="G74" s="6">
        <v>3</v>
      </c>
      <c r="H74" s="6">
        <v>4</v>
      </c>
      <c r="I74" s="6">
        <v>5</v>
      </c>
      <c r="J74" s="6">
        <v>6</v>
      </c>
      <c r="K74" s="6">
        <v>7</v>
      </c>
      <c r="L74" s="6">
        <v>9</v>
      </c>
      <c r="M74" s="6">
        <v>10</v>
      </c>
      <c r="N74" s="94"/>
      <c r="O74" s="57" t="s">
        <v>101</v>
      </c>
      <c r="P74" s="56" t="s">
        <v>104</v>
      </c>
      <c r="Q74" s="4"/>
      <c r="R74" s="4"/>
      <c r="S74" s="18"/>
      <c r="T74" s="18"/>
      <c r="U74" s="18"/>
      <c r="V74" s="4"/>
      <c r="W74" s="4"/>
      <c r="X74" s="4"/>
      <c r="Y74" s="176"/>
      <c r="AB74" s="30"/>
      <c r="AC74" s="30"/>
      <c r="AD74" s="4"/>
      <c r="AE74" s="29"/>
      <c r="AF74" s="25"/>
      <c r="AG74" s="25"/>
      <c r="AH74" s="25"/>
      <c r="AI74" s="25"/>
      <c r="AJ74" s="25"/>
      <c r="AK74" s="4"/>
      <c r="AL74" s="109" t="s">
        <v>35</v>
      </c>
      <c r="AM74" s="84" t="s">
        <v>88</v>
      </c>
      <c r="AN74" s="176"/>
      <c r="AO74" s="19"/>
      <c r="AP74" s="19"/>
      <c r="AQ74" s="19"/>
      <c r="AR74" s="19"/>
      <c r="AS74" s="4"/>
      <c r="AT74" s="29"/>
      <c r="AU74" s="29"/>
      <c r="AV74" s="46"/>
      <c r="AW74" s="42" t="s">
        <v>24</v>
      </c>
      <c r="AX74" s="42">
        <f>X70+AM70+AU70</f>
        <v>0.65</v>
      </c>
      <c r="AY74" s="50"/>
    </row>
    <row r="75" spans="1:51">
      <c r="A75" s="258"/>
      <c r="B75" s="187"/>
      <c r="C75" s="188"/>
      <c r="D75" s="6" t="s">
        <v>13</v>
      </c>
      <c r="E75" s="35">
        <v>0</v>
      </c>
      <c r="F75" s="35">
        <v>0</v>
      </c>
      <c r="G75" s="35">
        <v>0.57999999999999996</v>
      </c>
      <c r="H75" s="35">
        <v>0.9</v>
      </c>
      <c r="I75" s="35">
        <v>1.1200000000000001</v>
      </c>
      <c r="J75" s="35">
        <v>1.24</v>
      </c>
      <c r="K75" s="35">
        <v>1.32</v>
      </c>
      <c r="L75" s="35">
        <v>1.46</v>
      </c>
      <c r="M75" s="35">
        <v>1.49</v>
      </c>
      <c r="N75" s="94"/>
      <c r="Q75" s="4"/>
      <c r="R75" s="4"/>
      <c r="S75" s="18"/>
      <c r="T75" s="18"/>
      <c r="U75" s="18"/>
      <c r="V75" s="4"/>
      <c r="W75" s="4"/>
      <c r="X75" s="4"/>
      <c r="Y75" s="176"/>
      <c r="AB75" s="30"/>
      <c r="AC75" s="30"/>
      <c r="AD75" s="4"/>
      <c r="AE75" s="29"/>
      <c r="AF75" s="25"/>
      <c r="AG75" s="25"/>
      <c r="AH75" s="25"/>
      <c r="AI75" s="25"/>
      <c r="AJ75" s="25"/>
      <c r="AK75" s="4"/>
      <c r="AL75" s="109" t="s">
        <v>36</v>
      </c>
      <c r="AM75" s="84" t="s">
        <v>89</v>
      </c>
      <c r="AN75" s="176"/>
      <c r="AO75" s="30"/>
      <c r="AP75" s="30"/>
      <c r="AQ75" s="30"/>
      <c r="AR75" s="30"/>
      <c r="AS75" s="4"/>
      <c r="AT75" s="29"/>
      <c r="AU75" s="29"/>
      <c r="AV75" s="46"/>
      <c r="AW75" s="41" t="s">
        <v>25</v>
      </c>
      <c r="AX75" s="41">
        <v>0</v>
      </c>
      <c r="AY75" s="50"/>
    </row>
    <row r="76" spans="1:51">
      <c r="A76" s="258"/>
      <c r="B76" s="189" t="s">
        <v>9</v>
      </c>
      <c r="C76" s="190"/>
      <c r="D76" s="7">
        <v>0.57999999999999996</v>
      </c>
      <c r="E76" s="191"/>
      <c r="F76" s="192"/>
      <c r="G76" s="192"/>
      <c r="H76" s="192"/>
      <c r="I76" s="192"/>
      <c r="J76" s="192"/>
      <c r="K76" s="48"/>
      <c r="L76" s="48"/>
      <c r="M76" s="48"/>
      <c r="N76" s="94"/>
      <c r="Q76" s="4"/>
      <c r="R76" s="4"/>
      <c r="S76" s="18"/>
      <c r="T76" s="18"/>
      <c r="U76" s="18"/>
      <c r="V76" s="4"/>
      <c r="W76" s="4"/>
      <c r="X76" s="4"/>
      <c r="Y76" s="176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109" t="s">
        <v>37</v>
      </c>
      <c r="AM76" s="84" t="s">
        <v>90</v>
      </c>
      <c r="AN76" s="176"/>
      <c r="AO76" s="156" t="s">
        <v>113</v>
      </c>
      <c r="AP76" s="157"/>
      <c r="AQ76" s="4"/>
      <c r="AR76" s="4"/>
      <c r="AS76" s="4"/>
      <c r="AT76" s="4"/>
      <c r="AU76" s="4"/>
      <c r="AV76" s="46"/>
      <c r="AW76" s="4"/>
      <c r="AX76" s="4"/>
      <c r="AY76" s="50"/>
    </row>
    <row r="77" spans="1:51" ht="30">
      <c r="A77" s="258"/>
      <c r="B77" s="52"/>
      <c r="C77" s="52"/>
      <c r="D77" s="52"/>
      <c r="E77" s="52"/>
      <c r="H77" s="52"/>
      <c r="I77" s="52"/>
      <c r="J77" s="52"/>
      <c r="K77" s="52"/>
      <c r="L77" s="52"/>
      <c r="M77" s="47"/>
      <c r="N77" s="94"/>
      <c r="Q77" s="4"/>
      <c r="R77" s="4"/>
      <c r="S77" s="18"/>
      <c r="T77" s="18"/>
      <c r="U77" s="18"/>
      <c r="V77" s="4"/>
      <c r="W77" s="4"/>
      <c r="X77" s="4"/>
      <c r="Y77" s="176"/>
      <c r="Z77" s="4"/>
      <c r="AC77" s="4"/>
      <c r="AD77" s="4"/>
      <c r="AE77" s="4"/>
      <c r="AF77" s="4"/>
      <c r="AG77" s="4"/>
      <c r="AH77" s="4"/>
      <c r="AI77" s="4"/>
      <c r="AJ77" s="4"/>
      <c r="AK77" s="4"/>
      <c r="AL77" s="58" t="s">
        <v>96</v>
      </c>
      <c r="AM77" s="56" t="s">
        <v>91</v>
      </c>
      <c r="AN77" s="176"/>
      <c r="AO77" s="44" t="s">
        <v>29</v>
      </c>
      <c r="AP77" s="44" t="s">
        <v>76</v>
      </c>
      <c r="AQ77" s="4"/>
      <c r="AR77" s="4"/>
      <c r="AS77" s="4"/>
      <c r="AT77" s="4"/>
      <c r="AU77" s="4"/>
      <c r="AV77" s="46"/>
      <c r="AW77" s="4"/>
      <c r="AX77" s="4"/>
      <c r="AY77" s="50"/>
    </row>
    <row r="78" spans="1:51" ht="30">
      <c r="A78" s="258"/>
      <c r="B78" s="161" t="s">
        <v>15</v>
      </c>
      <c r="C78" s="161"/>
      <c r="D78" s="161"/>
      <c r="E78" s="4"/>
      <c r="H78" s="4"/>
      <c r="I78" s="4"/>
      <c r="J78" s="4"/>
      <c r="K78" s="4"/>
      <c r="L78" s="4"/>
      <c r="M78" s="4"/>
      <c r="N78" s="94"/>
      <c r="Q78" s="4"/>
      <c r="R78" s="4"/>
      <c r="S78" s="18"/>
      <c r="T78" s="18"/>
      <c r="U78" s="18"/>
      <c r="V78" s="4"/>
      <c r="W78" s="4"/>
      <c r="X78" s="4"/>
      <c r="Y78" s="176"/>
      <c r="Z78" s="227" t="s">
        <v>182</v>
      </c>
      <c r="AA78" s="228"/>
      <c r="AC78" s="4"/>
      <c r="AD78" s="4"/>
      <c r="AE78" s="4"/>
      <c r="AF78" s="4"/>
      <c r="AG78" s="4"/>
      <c r="AH78" s="4"/>
      <c r="AI78" s="4"/>
      <c r="AJ78" s="4"/>
      <c r="AK78" s="4"/>
      <c r="AL78" s="109" t="s">
        <v>97</v>
      </c>
      <c r="AM78" s="84" t="s">
        <v>92</v>
      </c>
      <c r="AN78" s="176"/>
      <c r="AO78" s="44" t="s">
        <v>30</v>
      </c>
      <c r="AP78" s="44" t="s">
        <v>79</v>
      </c>
      <c r="AQ78" s="4"/>
      <c r="AR78" s="4"/>
      <c r="AS78" s="4"/>
      <c r="AT78" s="4"/>
      <c r="AU78" s="4"/>
      <c r="AV78" s="46"/>
      <c r="AW78" s="4"/>
      <c r="AX78" s="4"/>
      <c r="AY78" s="50"/>
    </row>
    <row r="79" spans="1:51" ht="30">
      <c r="A79" s="258"/>
      <c r="B79" s="5" t="s">
        <v>10</v>
      </c>
      <c r="C79" s="8">
        <f>(C72-3)/3</f>
        <v>0</v>
      </c>
      <c r="D79" s="77">
        <f>C79*100</f>
        <v>0</v>
      </c>
      <c r="E79" s="4"/>
      <c r="H79" s="4"/>
      <c r="I79" s="4"/>
      <c r="J79" s="4"/>
      <c r="K79" s="4"/>
      <c r="L79" s="4"/>
      <c r="M79" s="4"/>
      <c r="N79" s="94"/>
      <c r="Q79" s="4"/>
      <c r="R79" s="4"/>
      <c r="S79" s="18"/>
      <c r="T79" s="18"/>
      <c r="U79" s="18"/>
      <c r="V79" s="4"/>
      <c r="W79" s="4"/>
      <c r="X79" s="4"/>
      <c r="Y79" s="176"/>
      <c r="Z79" s="225" t="s">
        <v>224</v>
      </c>
      <c r="AA79" s="226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109" t="s">
        <v>98</v>
      </c>
      <c r="AM79" s="84" t="s">
        <v>93</v>
      </c>
      <c r="AN79" s="176"/>
      <c r="AO79" s="44" t="s">
        <v>31</v>
      </c>
      <c r="AP79" s="44" t="s">
        <v>82</v>
      </c>
      <c r="AQ79" s="4"/>
      <c r="AR79" s="4"/>
      <c r="AS79" s="4"/>
      <c r="AT79" s="4"/>
      <c r="AU79" s="4"/>
      <c r="AV79" s="46"/>
      <c r="AW79" s="4"/>
      <c r="AX79" s="4"/>
      <c r="AY79" s="50"/>
    </row>
    <row r="80" spans="1:51">
      <c r="A80" s="259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06"/>
      <c r="N80" s="49"/>
      <c r="O80" s="106"/>
      <c r="P80" s="106"/>
      <c r="Q80" s="106"/>
      <c r="R80" s="106"/>
      <c r="S80" s="79"/>
      <c r="T80" s="79"/>
      <c r="U80" s="79"/>
      <c r="V80" s="106"/>
      <c r="W80" s="106"/>
      <c r="X80" s="106"/>
      <c r="Y80" s="177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51"/>
    </row>
    <row r="82" spans="1:51" ht="20">
      <c r="A82" s="257"/>
      <c r="B82" s="168" t="s">
        <v>165</v>
      </c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  <c r="AY82" s="169"/>
    </row>
    <row r="83" spans="1:51" ht="20">
      <c r="A83" s="258"/>
      <c r="B83" s="35" t="s">
        <v>0</v>
      </c>
      <c r="C83" s="35" t="s">
        <v>1</v>
      </c>
      <c r="D83" s="35" t="s">
        <v>2</v>
      </c>
      <c r="E83" s="35" t="s">
        <v>3</v>
      </c>
      <c r="F83" s="170" t="s">
        <v>8</v>
      </c>
      <c r="G83" s="35" t="s">
        <v>0</v>
      </c>
      <c r="H83" s="35" t="s">
        <v>1</v>
      </c>
      <c r="I83" s="35" t="s">
        <v>2</v>
      </c>
      <c r="J83" s="35" t="s">
        <v>3</v>
      </c>
      <c r="K83" s="35" t="s">
        <v>4</v>
      </c>
      <c r="L83" s="10" t="s">
        <v>5</v>
      </c>
      <c r="M83" s="23"/>
      <c r="N83" s="94"/>
      <c r="O83" s="156" t="s">
        <v>114</v>
      </c>
      <c r="P83" s="157"/>
      <c r="Q83" s="3"/>
      <c r="R83" s="171" t="s">
        <v>46</v>
      </c>
      <c r="S83" s="172"/>
      <c r="T83" s="172"/>
      <c r="U83" s="173"/>
      <c r="V83" s="3"/>
      <c r="W83" s="174" t="s">
        <v>52</v>
      </c>
      <c r="X83" s="175"/>
      <c r="Y83" s="176"/>
      <c r="Z83" s="178" t="s">
        <v>48</v>
      </c>
      <c r="AA83" s="179"/>
      <c r="AB83" s="179"/>
      <c r="AC83" s="180"/>
      <c r="AD83" s="3"/>
      <c r="AE83" s="178" t="s">
        <v>54</v>
      </c>
      <c r="AF83" s="179"/>
      <c r="AG83" s="179"/>
      <c r="AH83" s="179"/>
      <c r="AI83" s="179"/>
      <c r="AJ83" s="180"/>
      <c r="AK83" s="3"/>
      <c r="AL83" s="174" t="s">
        <v>55</v>
      </c>
      <c r="AM83" s="175"/>
      <c r="AN83" s="176"/>
      <c r="AO83" s="178" t="s">
        <v>49</v>
      </c>
      <c r="AP83" s="179"/>
      <c r="AQ83" s="179"/>
      <c r="AR83" s="180"/>
      <c r="AS83" s="4"/>
      <c r="AT83" s="174" t="s">
        <v>51</v>
      </c>
      <c r="AU83" s="175"/>
      <c r="AV83" s="36"/>
      <c r="AW83" s="174" t="s">
        <v>27</v>
      </c>
      <c r="AX83" s="175"/>
      <c r="AY83" s="50"/>
    </row>
    <row r="84" spans="1:51" ht="30">
      <c r="A84" s="258"/>
      <c r="B84" s="35" t="s">
        <v>1</v>
      </c>
      <c r="C84" s="2">
        <v>1</v>
      </c>
      <c r="D84" s="37">
        <v>3</v>
      </c>
      <c r="E84" s="37">
        <v>3</v>
      </c>
      <c r="F84" s="170"/>
      <c r="G84" s="35" t="s">
        <v>1</v>
      </c>
      <c r="H84" s="38">
        <f>C84/C87</f>
        <v>0.60000000000000009</v>
      </c>
      <c r="I84" s="37">
        <f>D84/D87</f>
        <v>0.6</v>
      </c>
      <c r="J84" s="37">
        <f>E84/E87</f>
        <v>0.6</v>
      </c>
      <c r="K84" s="37">
        <f>SUM(H84:J84)</f>
        <v>1.8000000000000003</v>
      </c>
      <c r="L84" s="2">
        <f>K84/C89</f>
        <v>0.60000000000000009</v>
      </c>
      <c r="M84" s="24"/>
      <c r="N84" s="94"/>
      <c r="O84" s="58" t="s">
        <v>17</v>
      </c>
      <c r="P84" s="56" t="s">
        <v>78</v>
      </c>
      <c r="Q84" s="18"/>
      <c r="R84" s="17" t="s">
        <v>26</v>
      </c>
      <c r="S84" s="35" t="s">
        <v>1</v>
      </c>
      <c r="T84" s="35" t="s">
        <v>2</v>
      </c>
      <c r="U84" s="35" t="s">
        <v>3</v>
      </c>
      <c r="V84" s="13"/>
      <c r="W84" s="32" t="s">
        <v>26</v>
      </c>
      <c r="X84" s="107" t="s">
        <v>53</v>
      </c>
      <c r="Y84" s="176"/>
      <c r="Z84" s="35" t="s">
        <v>32</v>
      </c>
      <c r="AA84" s="108" t="s">
        <v>47</v>
      </c>
      <c r="AB84" s="178" t="s">
        <v>43</v>
      </c>
      <c r="AC84" s="180"/>
      <c r="AD84" s="4"/>
      <c r="AE84" s="10" t="s">
        <v>26</v>
      </c>
      <c r="AF84" s="35" t="s">
        <v>35</v>
      </c>
      <c r="AG84" s="35" t="s">
        <v>36</v>
      </c>
      <c r="AH84" s="35" t="s">
        <v>37</v>
      </c>
      <c r="AI84" s="35" t="s">
        <v>97</v>
      </c>
      <c r="AJ84" s="35" t="s">
        <v>98</v>
      </c>
      <c r="AK84" s="4"/>
      <c r="AL84" s="10" t="s">
        <v>26</v>
      </c>
      <c r="AM84" s="107" t="s">
        <v>53</v>
      </c>
      <c r="AN84" s="176"/>
      <c r="AO84" s="10" t="s">
        <v>28</v>
      </c>
      <c r="AP84" s="10" t="s">
        <v>47</v>
      </c>
      <c r="AQ84" s="181" t="s">
        <v>43</v>
      </c>
      <c r="AR84" s="182"/>
      <c r="AS84" s="4"/>
      <c r="AT84" s="35" t="s">
        <v>26</v>
      </c>
      <c r="AU84" s="107" t="s">
        <v>53</v>
      </c>
      <c r="AV84" s="36"/>
      <c r="AW84" s="108" t="s">
        <v>26</v>
      </c>
      <c r="AX84" s="108" t="s">
        <v>50</v>
      </c>
      <c r="AY84" s="50"/>
    </row>
    <row r="85" spans="1:51">
      <c r="A85" s="258"/>
      <c r="B85" s="35" t="s">
        <v>2</v>
      </c>
      <c r="C85" s="37">
        <f>1/D84</f>
        <v>0.33333333333333331</v>
      </c>
      <c r="D85" s="2">
        <v>1</v>
      </c>
      <c r="E85" s="37">
        <v>1</v>
      </c>
      <c r="F85" s="170"/>
      <c r="G85" s="35" t="s">
        <v>2</v>
      </c>
      <c r="H85" s="37">
        <f>C85/C87</f>
        <v>0.2</v>
      </c>
      <c r="I85" s="38">
        <f>D85/D87</f>
        <v>0.2</v>
      </c>
      <c r="J85" s="37">
        <f>E85/E87</f>
        <v>0.2</v>
      </c>
      <c r="K85" s="37">
        <f>SUM(H85:J85)</f>
        <v>0.60000000000000009</v>
      </c>
      <c r="L85" s="2">
        <f>K85/C89</f>
        <v>0.20000000000000004</v>
      </c>
      <c r="M85" s="24"/>
      <c r="N85" s="94"/>
      <c r="O85" s="58" t="s">
        <v>18</v>
      </c>
      <c r="P85" s="56" t="s">
        <v>77</v>
      </c>
      <c r="Q85" s="18"/>
      <c r="R85" s="11" t="s">
        <v>17</v>
      </c>
      <c r="S85" s="9">
        <v>1</v>
      </c>
      <c r="T85" s="9">
        <v>-0.5</v>
      </c>
      <c r="U85" s="9">
        <v>0</v>
      </c>
      <c r="V85" s="3"/>
      <c r="W85" s="11" t="s">
        <v>17</v>
      </c>
      <c r="X85" s="1">
        <f>(S85*L84)+(T85*L85)+(U85*L86)</f>
        <v>0.50000000000000011</v>
      </c>
      <c r="Y85" s="176"/>
      <c r="Z85" s="15" t="s">
        <v>34</v>
      </c>
      <c r="AA85" s="15">
        <v>2</v>
      </c>
      <c r="AB85" s="15">
        <f>1/(1+AA85)</f>
        <v>0.33333333333333331</v>
      </c>
      <c r="AC85" s="15"/>
      <c r="AD85" s="4"/>
      <c r="AE85" s="11" t="s">
        <v>17</v>
      </c>
      <c r="AF85" s="28">
        <v>0</v>
      </c>
      <c r="AG85" s="28">
        <v>0</v>
      </c>
      <c r="AH85" s="28">
        <v>-1</v>
      </c>
      <c r="AI85" s="28">
        <v>-1</v>
      </c>
      <c r="AJ85" s="28">
        <v>0</v>
      </c>
      <c r="AK85" s="4"/>
      <c r="AL85" s="11" t="s">
        <v>17</v>
      </c>
      <c r="AM85" s="1">
        <f>(AF85*AC86)+(AG85*AC87)+(AC88*AH85)+(AI85*AC90)+(AC91*AJ85)</f>
        <v>-0.83333333333333326</v>
      </c>
      <c r="AN85" s="176"/>
      <c r="AO85" s="15" t="s">
        <v>29</v>
      </c>
      <c r="AP85" s="15">
        <v>3</v>
      </c>
      <c r="AQ85" s="15">
        <f>1/(1+AP85)</f>
        <v>0.25</v>
      </c>
      <c r="AR85" s="15"/>
      <c r="AS85" s="4"/>
      <c r="AT85" s="11" t="s">
        <v>17</v>
      </c>
      <c r="AU85" s="1">
        <f>AR86</f>
        <v>0.25</v>
      </c>
      <c r="AV85" s="36"/>
      <c r="AW85" s="40" t="s">
        <v>63</v>
      </c>
      <c r="AX85" s="40">
        <v>0</v>
      </c>
      <c r="AY85" s="50"/>
    </row>
    <row r="86" spans="1:51" ht="30">
      <c r="A86" s="258"/>
      <c r="B86" s="35" t="s">
        <v>3</v>
      </c>
      <c r="C86" s="37">
        <f>1/E84</f>
        <v>0.33333333333333331</v>
      </c>
      <c r="D86" s="37">
        <f>1/E85</f>
        <v>1</v>
      </c>
      <c r="E86" s="2">
        <v>1</v>
      </c>
      <c r="F86" s="170"/>
      <c r="G86" s="35" t="s">
        <v>3</v>
      </c>
      <c r="H86" s="37">
        <f>C86/C87</f>
        <v>0.2</v>
      </c>
      <c r="I86" s="37">
        <f>D86/D87</f>
        <v>0.2</v>
      </c>
      <c r="J86" s="38">
        <f>E86/E87</f>
        <v>0.2</v>
      </c>
      <c r="K86" s="37">
        <f>SUM(H86:J86)</f>
        <v>0.60000000000000009</v>
      </c>
      <c r="L86" s="2">
        <f>K86/C89</f>
        <v>0.20000000000000004</v>
      </c>
      <c r="M86" s="24"/>
      <c r="N86" s="94"/>
      <c r="O86" s="58" t="s">
        <v>20</v>
      </c>
      <c r="P86" s="56" t="s">
        <v>80</v>
      </c>
      <c r="Q86" s="18"/>
      <c r="R86" s="11" t="s">
        <v>18</v>
      </c>
      <c r="S86" s="9">
        <v>-0.5</v>
      </c>
      <c r="T86" s="9">
        <v>1</v>
      </c>
      <c r="U86" s="9">
        <v>0</v>
      </c>
      <c r="V86" s="19"/>
      <c r="W86" s="11" t="s">
        <v>18</v>
      </c>
      <c r="X86" s="1">
        <f>(S86*L84)+(T86*L85)+(U86*L86)</f>
        <v>-0.1</v>
      </c>
      <c r="Y86" s="176"/>
      <c r="Z86" s="16" t="s">
        <v>35</v>
      </c>
      <c r="AA86" s="16" t="s">
        <v>44</v>
      </c>
      <c r="AB86" s="16">
        <v>1</v>
      </c>
      <c r="AC86" s="16">
        <f>AB86*AB85</f>
        <v>0.33333333333333331</v>
      </c>
      <c r="AD86" s="4"/>
      <c r="AE86" s="11" t="s">
        <v>18</v>
      </c>
      <c r="AF86" s="28">
        <v>0</v>
      </c>
      <c r="AG86" s="28">
        <v>0</v>
      </c>
      <c r="AH86" s="28">
        <v>1</v>
      </c>
      <c r="AI86" s="28">
        <v>1</v>
      </c>
      <c r="AJ86" s="28">
        <v>0</v>
      </c>
      <c r="AK86" s="4"/>
      <c r="AL86" s="11" t="s">
        <v>18</v>
      </c>
      <c r="AM86" s="1">
        <f>(AF86*AC86)+(AG86*AC87)+(AC88*AH86)+(AI86*AC90)+(AC91*AJ86)</f>
        <v>0.83333333333333326</v>
      </c>
      <c r="AN86" s="176"/>
      <c r="AO86" s="16" t="s">
        <v>45</v>
      </c>
      <c r="AP86" s="16" t="s">
        <v>44</v>
      </c>
      <c r="AQ86" s="16">
        <v>1</v>
      </c>
      <c r="AR86" s="16">
        <f>AQ86*AQ85</f>
        <v>0.25</v>
      </c>
      <c r="AS86" s="4"/>
      <c r="AT86" s="11" t="s">
        <v>18</v>
      </c>
      <c r="AU86" s="1">
        <f>AR87</f>
        <v>0.25</v>
      </c>
      <c r="AV86" s="36"/>
      <c r="AW86" s="40" t="s">
        <v>16</v>
      </c>
      <c r="AX86" s="41">
        <v>0</v>
      </c>
      <c r="AY86" s="50"/>
    </row>
    <row r="87" spans="1:51">
      <c r="A87" s="258"/>
      <c r="B87" s="107" t="s">
        <v>4</v>
      </c>
      <c r="C87" s="39">
        <f>SUM(C84:C86)</f>
        <v>1.6666666666666665</v>
      </c>
      <c r="D87" s="39">
        <f>SUM(D84:D86)</f>
        <v>5</v>
      </c>
      <c r="E87" s="39">
        <f>SUM(E84:E86)</f>
        <v>5</v>
      </c>
      <c r="F87" s="170"/>
      <c r="G87" s="107" t="s">
        <v>4</v>
      </c>
      <c r="H87" s="39">
        <f>SUM(H84:H86)</f>
        <v>1</v>
      </c>
      <c r="I87" s="39">
        <f>SUM(I84:I86)</f>
        <v>1</v>
      </c>
      <c r="J87" s="39">
        <f>SUM(J84:J86)</f>
        <v>1</v>
      </c>
      <c r="K87" s="39">
        <f>SUM(K84:K86)</f>
        <v>3.0000000000000004</v>
      </c>
      <c r="L87" s="39">
        <f>SUM(L84:L86)</f>
        <v>1.0000000000000002</v>
      </c>
      <c r="M87" s="25"/>
      <c r="N87" s="94"/>
      <c r="O87" s="58" t="s">
        <v>21</v>
      </c>
      <c r="P87" s="56" t="s">
        <v>81</v>
      </c>
      <c r="Q87" s="18"/>
      <c r="R87" s="11" t="s">
        <v>20</v>
      </c>
      <c r="S87" s="9">
        <v>0</v>
      </c>
      <c r="T87" s="9">
        <v>0.5</v>
      </c>
      <c r="U87" s="9">
        <v>0</v>
      </c>
      <c r="V87" s="19"/>
      <c r="W87" s="11" t="s">
        <v>20</v>
      </c>
      <c r="X87" s="1">
        <f>(S87*L84)+(T87*L85)+(U87*L86)</f>
        <v>0.10000000000000002</v>
      </c>
      <c r="Y87" s="176"/>
      <c r="Z87" s="16" t="s">
        <v>36</v>
      </c>
      <c r="AA87" s="16" t="s">
        <v>44</v>
      </c>
      <c r="AB87" s="16">
        <v>1</v>
      </c>
      <c r="AC87" s="16">
        <f>AB87*AB85</f>
        <v>0.33333333333333331</v>
      </c>
      <c r="AD87" s="4"/>
      <c r="AE87" s="11" t="s">
        <v>20</v>
      </c>
      <c r="AF87" s="28">
        <v>0</v>
      </c>
      <c r="AG87" s="28">
        <v>0</v>
      </c>
      <c r="AH87" s="28">
        <v>1</v>
      </c>
      <c r="AI87" s="28">
        <v>0</v>
      </c>
      <c r="AJ87" s="28">
        <v>0</v>
      </c>
      <c r="AK87" s="4"/>
      <c r="AL87" s="11" t="s">
        <v>20</v>
      </c>
      <c r="AM87" s="1">
        <f>(AF87*AC86)+(AG87*AC87)+(AH87*AC88)+(AI87*AC90)+(AJ87*AC91)</f>
        <v>0.33333333333333331</v>
      </c>
      <c r="AN87" s="176"/>
      <c r="AO87" s="16" t="s">
        <v>58</v>
      </c>
      <c r="AP87" s="16" t="s">
        <v>44</v>
      </c>
      <c r="AQ87" s="16">
        <v>1</v>
      </c>
      <c r="AR87" s="16">
        <f>AQ87*AQ85</f>
        <v>0.25</v>
      </c>
      <c r="AS87" s="4"/>
      <c r="AT87" s="11" t="s">
        <v>20</v>
      </c>
      <c r="AU87" s="1">
        <f>AR89</f>
        <v>0.33333333333333331</v>
      </c>
      <c r="AV87" s="36"/>
      <c r="AW87" s="42" t="s">
        <v>17</v>
      </c>
      <c r="AX87" s="42">
        <f>X85+AM85+AU85</f>
        <v>-8.3333333333333148E-2</v>
      </c>
      <c r="AY87" s="50"/>
    </row>
    <row r="88" spans="1:51" ht="45">
      <c r="A88" s="258"/>
      <c r="B88" s="54"/>
      <c r="C88" s="54"/>
      <c r="D88" s="54"/>
      <c r="E88" s="54"/>
      <c r="F88" s="54"/>
      <c r="G88" s="54"/>
      <c r="H88" s="54"/>
      <c r="I88" s="54"/>
      <c r="J88" s="54"/>
      <c r="M88" s="47"/>
      <c r="N88" s="94"/>
      <c r="O88" s="58" t="s">
        <v>23</v>
      </c>
      <c r="P88" s="56" t="s">
        <v>83</v>
      </c>
      <c r="Q88" s="4"/>
      <c r="R88" s="11" t="s">
        <v>21</v>
      </c>
      <c r="S88" s="9">
        <v>0</v>
      </c>
      <c r="T88" s="9">
        <v>-0.5</v>
      </c>
      <c r="U88" s="9">
        <v>0</v>
      </c>
      <c r="V88" s="19"/>
      <c r="W88" s="11" t="s">
        <v>21</v>
      </c>
      <c r="X88" s="1">
        <f>(S88*L84)+(T88*L85)+(U88*L86)</f>
        <v>-0.10000000000000002</v>
      </c>
      <c r="Y88" s="176"/>
      <c r="Z88" s="16" t="s">
        <v>37</v>
      </c>
      <c r="AA88" s="16" t="s">
        <v>44</v>
      </c>
      <c r="AB88" s="16">
        <v>1</v>
      </c>
      <c r="AC88" s="16">
        <f>AB88*AB85</f>
        <v>0.33333333333333331</v>
      </c>
      <c r="AD88" s="4"/>
      <c r="AE88" s="11" t="s">
        <v>21</v>
      </c>
      <c r="AF88" s="28">
        <v>0</v>
      </c>
      <c r="AG88" s="28">
        <v>0</v>
      </c>
      <c r="AH88" s="28">
        <v>-1</v>
      </c>
      <c r="AI88" s="28">
        <v>0</v>
      </c>
      <c r="AJ88" s="28">
        <v>0</v>
      </c>
      <c r="AK88" s="4"/>
      <c r="AL88" s="11" t="s">
        <v>21</v>
      </c>
      <c r="AM88" s="1">
        <f>(AF88*AC86)+(AG88*AC87)+(AH88*AC88)+(AI88*AC90)+(AJ88*AC91)</f>
        <v>-0.33333333333333331</v>
      </c>
      <c r="AN88" s="176"/>
      <c r="AO88" s="15" t="s">
        <v>30</v>
      </c>
      <c r="AP88" s="15">
        <v>2</v>
      </c>
      <c r="AQ88" s="15">
        <f>1/(1+AP88)</f>
        <v>0.33333333333333331</v>
      </c>
      <c r="AR88" s="15"/>
      <c r="AS88" s="4"/>
      <c r="AT88" s="11" t="s">
        <v>21</v>
      </c>
      <c r="AU88" s="1">
        <f>AR90</f>
        <v>0.33333333333333331</v>
      </c>
      <c r="AV88" s="36"/>
      <c r="AW88" s="42" t="s">
        <v>18</v>
      </c>
      <c r="AX88" s="42">
        <f>X86+AM86++AU86</f>
        <v>0.98333333333333328</v>
      </c>
      <c r="AY88" s="50"/>
    </row>
    <row r="89" spans="1:51" ht="30">
      <c r="A89" s="258"/>
      <c r="B89" s="108" t="s">
        <v>6</v>
      </c>
      <c r="C89" s="35">
        <v>3</v>
      </c>
      <c r="D89" s="4"/>
      <c r="E89" s="4"/>
      <c r="F89" s="4"/>
      <c r="G89" s="4"/>
      <c r="H89" s="4"/>
      <c r="I89" s="4"/>
      <c r="J89" s="4"/>
      <c r="M89" s="4"/>
      <c r="N89" s="94"/>
      <c r="O89" s="58" t="s">
        <v>24</v>
      </c>
      <c r="P89" s="56" t="s">
        <v>84</v>
      </c>
      <c r="Q89" s="4"/>
      <c r="R89" s="11" t="s">
        <v>23</v>
      </c>
      <c r="S89" s="9">
        <v>1</v>
      </c>
      <c r="T89" s="9">
        <v>0</v>
      </c>
      <c r="U89" s="9">
        <v>-0.5</v>
      </c>
      <c r="V89" s="19"/>
      <c r="W89" s="11" t="s">
        <v>23</v>
      </c>
      <c r="X89" s="1">
        <f>(S89*L84)+(T89*L85)+(U89*L86)</f>
        <v>0.50000000000000011</v>
      </c>
      <c r="Y89" s="176"/>
      <c r="Z89" s="31" t="s">
        <v>96</v>
      </c>
      <c r="AA89" s="31">
        <v>1</v>
      </c>
      <c r="AB89" s="31">
        <f>1/(1+AA89)</f>
        <v>0.5</v>
      </c>
      <c r="AC89" s="31"/>
      <c r="AD89" s="4"/>
      <c r="AE89" s="11" t="s">
        <v>23</v>
      </c>
      <c r="AF89" s="28">
        <v>0</v>
      </c>
      <c r="AG89" s="28">
        <v>0</v>
      </c>
      <c r="AH89" s="28">
        <v>0</v>
      </c>
      <c r="AI89" s="28">
        <v>-1</v>
      </c>
      <c r="AJ89" s="28">
        <v>0</v>
      </c>
      <c r="AK89" s="4"/>
      <c r="AL89" s="11" t="s">
        <v>23</v>
      </c>
      <c r="AM89" s="1">
        <f>(AC86*AF89)+(AG89*AC87)+(AC88*AH89)+(AI89*AC90)+(AC91*AJ89)</f>
        <v>-0.5</v>
      </c>
      <c r="AN89" s="176"/>
      <c r="AO89" s="16" t="s">
        <v>59</v>
      </c>
      <c r="AP89" s="16" t="s">
        <v>44</v>
      </c>
      <c r="AQ89" s="16">
        <v>1</v>
      </c>
      <c r="AR89" s="16">
        <f>AQ89*AQ88</f>
        <v>0.33333333333333331</v>
      </c>
      <c r="AS89" s="4"/>
      <c r="AT89" s="11" t="s">
        <v>23</v>
      </c>
      <c r="AU89" s="1">
        <f>AR92</f>
        <v>0.5</v>
      </c>
      <c r="AV89" s="36"/>
      <c r="AW89" s="41" t="s">
        <v>19</v>
      </c>
      <c r="AX89" s="41">
        <v>0</v>
      </c>
      <c r="AY89" s="50"/>
    </row>
    <row r="90" spans="1:51">
      <c r="A90" s="258"/>
      <c r="B90" s="53"/>
      <c r="C90" s="53"/>
      <c r="D90" s="53"/>
      <c r="E90" s="53"/>
      <c r="F90" s="53"/>
      <c r="G90" s="53"/>
      <c r="H90" s="53"/>
      <c r="I90" s="53"/>
      <c r="J90" s="53"/>
      <c r="M90" s="26"/>
      <c r="N90" s="94"/>
      <c r="O90" s="4"/>
      <c r="P90" s="4"/>
      <c r="Q90" s="4"/>
      <c r="R90" s="11" t="s">
        <v>24</v>
      </c>
      <c r="S90" s="9">
        <v>-0.5</v>
      </c>
      <c r="T90" s="9">
        <v>0</v>
      </c>
      <c r="U90" s="9">
        <v>1</v>
      </c>
      <c r="V90" s="19"/>
      <c r="W90" s="11" t="s">
        <v>24</v>
      </c>
      <c r="X90" s="1">
        <f>(S90*L84)+(T90*67)+(U90*L86)</f>
        <v>-0.1</v>
      </c>
      <c r="Y90" s="176"/>
      <c r="Z90" s="16" t="s">
        <v>97</v>
      </c>
      <c r="AA90" s="16" t="s">
        <v>44</v>
      </c>
      <c r="AB90" s="16">
        <v>1</v>
      </c>
      <c r="AC90" s="16">
        <f>AB90*AB89</f>
        <v>0.5</v>
      </c>
      <c r="AD90" s="4"/>
      <c r="AE90" s="11" t="s">
        <v>24</v>
      </c>
      <c r="AF90" s="28">
        <v>0</v>
      </c>
      <c r="AG90" s="28">
        <v>0</v>
      </c>
      <c r="AH90" s="28">
        <v>0</v>
      </c>
      <c r="AI90" s="28">
        <v>1</v>
      </c>
      <c r="AJ90" s="28">
        <v>0</v>
      </c>
      <c r="AK90" s="4"/>
      <c r="AL90" s="11" t="s">
        <v>24</v>
      </c>
      <c r="AM90" s="1">
        <f>(AC86*AF90)+(AC87*AG90)+(AC88*AH90)+(AI90*AC90)+(AC91*AJ90)</f>
        <v>0.5</v>
      </c>
      <c r="AN90" s="176"/>
      <c r="AO90" s="16" t="s">
        <v>60</v>
      </c>
      <c r="AP90" s="16" t="s">
        <v>44</v>
      </c>
      <c r="AQ90" s="16">
        <v>1</v>
      </c>
      <c r="AR90" s="16">
        <f>AQ90*AQ88</f>
        <v>0.33333333333333331</v>
      </c>
      <c r="AS90" s="4"/>
      <c r="AT90" s="11" t="s">
        <v>24</v>
      </c>
      <c r="AU90" s="1">
        <f>AR93</f>
        <v>0.5</v>
      </c>
      <c r="AV90" s="36"/>
      <c r="AW90" s="42" t="s">
        <v>20</v>
      </c>
      <c r="AX90" s="42">
        <f>X87+AM87+AU87</f>
        <v>0.76666666666666661</v>
      </c>
      <c r="AY90" s="50"/>
    </row>
    <row r="91" spans="1:51">
      <c r="A91" s="258"/>
      <c r="B91" s="183" t="s">
        <v>14</v>
      </c>
      <c r="C91" s="183"/>
      <c r="D91" s="4"/>
      <c r="E91" s="35" t="s">
        <v>38</v>
      </c>
      <c r="F91" s="35" t="s">
        <v>39</v>
      </c>
      <c r="G91" s="35" t="s">
        <v>40</v>
      </c>
      <c r="H91" s="10" t="s">
        <v>41</v>
      </c>
      <c r="I91" s="10" t="s">
        <v>42</v>
      </c>
      <c r="J91" s="4"/>
      <c r="M91" s="4"/>
      <c r="N91" s="94"/>
      <c r="O91" s="156" t="s">
        <v>112</v>
      </c>
      <c r="P91" s="157"/>
      <c r="Q91" s="4"/>
      <c r="R91" s="33"/>
      <c r="S91" s="25"/>
      <c r="T91" s="25"/>
      <c r="U91" s="25"/>
      <c r="V91" s="30"/>
      <c r="W91" s="29"/>
      <c r="X91" s="29"/>
      <c r="Y91" s="176"/>
      <c r="Z91" s="16" t="s">
        <v>98</v>
      </c>
      <c r="AA91" s="16" t="s">
        <v>44</v>
      </c>
      <c r="AB91" s="16">
        <v>1</v>
      </c>
      <c r="AC91" s="16">
        <f>AB91*AB89</f>
        <v>0.5</v>
      </c>
      <c r="AD91" s="4"/>
      <c r="AE91" s="29"/>
      <c r="AF91" s="25"/>
      <c r="AG91" s="25"/>
      <c r="AH91" s="25"/>
      <c r="AI91" s="25"/>
      <c r="AJ91" s="25"/>
      <c r="AK91" s="4"/>
      <c r="AL91" s="29"/>
      <c r="AM91" s="29"/>
      <c r="AN91" s="176"/>
      <c r="AO91" s="15" t="s">
        <v>31</v>
      </c>
      <c r="AP91" s="15">
        <v>1</v>
      </c>
      <c r="AQ91" s="15">
        <f>1/(1+AP91)</f>
        <v>0.5</v>
      </c>
      <c r="AR91" s="15"/>
      <c r="AS91" s="4"/>
      <c r="AT91" s="29"/>
      <c r="AU91" s="29"/>
      <c r="AV91" s="46"/>
      <c r="AW91" s="42" t="s">
        <v>21</v>
      </c>
      <c r="AX91" s="42">
        <f>X88+AM88+AU88</f>
        <v>-0.10000000000000003</v>
      </c>
      <c r="AY91" s="50"/>
    </row>
    <row r="92" spans="1:51" ht="30">
      <c r="A92" s="258"/>
      <c r="B92" s="108" t="s">
        <v>7</v>
      </c>
      <c r="C92" s="76">
        <f>SUM(L84*C87,L85*D87,L86*E87)</f>
        <v>3</v>
      </c>
      <c r="D92" s="4"/>
      <c r="E92" s="35">
        <v>1</v>
      </c>
      <c r="F92" s="35">
        <v>3</v>
      </c>
      <c r="G92" s="35">
        <v>5</v>
      </c>
      <c r="H92" s="35">
        <v>7</v>
      </c>
      <c r="I92" s="35">
        <v>9</v>
      </c>
      <c r="J92" s="4"/>
      <c r="M92" s="4"/>
      <c r="N92" s="94"/>
      <c r="O92" s="57" t="s">
        <v>99</v>
      </c>
      <c r="P92" s="56" t="s">
        <v>102</v>
      </c>
      <c r="Q92" s="4"/>
      <c r="R92" s="33"/>
      <c r="S92" s="25"/>
      <c r="T92" s="25"/>
      <c r="U92" s="25"/>
      <c r="V92" s="30"/>
      <c r="W92" s="29"/>
      <c r="X92" s="29"/>
      <c r="Y92" s="176"/>
      <c r="Z92" s="30"/>
      <c r="AA92" s="30"/>
      <c r="AB92" s="30"/>
      <c r="AC92" s="30"/>
      <c r="AD92" s="4"/>
      <c r="AE92" s="29"/>
      <c r="AF92" s="25"/>
      <c r="AG92" s="25"/>
      <c r="AH92" s="25"/>
      <c r="AI92" s="25"/>
      <c r="AJ92" s="25"/>
      <c r="AK92" s="4"/>
      <c r="AL92" s="156" t="s">
        <v>115</v>
      </c>
      <c r="AM92" s="157"/>
      <c r="AN92" s="176"/>
      <c r="AO92" s="16" t="s">
        <v>61</v>
      </c>
      <c r="AP92" s="16" t="s">
        <v>44</v>
      </c>
      <c r="AQ92" s="16">
        <v>1</v>
      </c>
      <c r="AR92" s="16">
        <f>AQ92*AQ91</f>
        <v>0.5</v>
      </c>
      <c r="AS92" s="4"/>
      <c r="AT92" s="29"/>
      <c r="AU92" s="29"/>
      <c r="AV92" s="46"/>
      <c r="AW92" s="41" t="s">
        <v>22</v>
      </c>
      <c r="AX92" s="41">
        <v>0</v>
      </c>
      <c r="AY92" s="50"/>
    </row>
    <row r="93" spans="1:51" ht="30">
      <c r="A93" s="258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26"/>
      <c r="N93" s="94"/>
      <c r="O93" s="57" t="s">
        <v>100</v>
      </c>
      <c r="P93" s="56" t="s">
        <v>103</v>
      </c>
      <c r="Q93" s="4"/>
      <c r="R93" s="4"/>
      <c r="S93" s="18"/>
      <c r="T93" s="18"/>
      <c r="U93" s="18"/>
      <c r="V93" s="19"/>
      <c r="W93" s="4"/>
      <c r="X93" s="4"/>
      <c r="Y93" s="176"/>
      <c r="Z93" s="30"/>
      <c r="AA93" s="30"/>
      <c r="AB93" s="30"/>
      <c r="AC93" s="30"/>
      <c r="AD93" s="4"/>
      <c r="AE93" s="29"/>
      <c r="AF93" s="25"/>
      <c r="AG93" s="25"/>
      <c r="AH93" s="25"/>
      <c r="AI93" s="25"/>
      <c r="AJ93" s="25"/>
      <c r="AK93" s="4"/>
      <c r="AL93" s="58" t="s">
        <v>34</v>
      </c>
      <c r="AM93" s="56" t="s">
        <v>87</v>
      </c>
      <c r="AN93" s="176"/>
      <c r="AO93" s="16" t="s">
        <v>62</v>
      </c>
      <c r="AP93" s="16" t="s">
        <v>44</v>
      </c>
      <c r="AQ93" s="16">
        <v>1</v>
      </c>
      <c r="AR93" s="16">
        <f>AQ93*AQ91</f>
        <v>0.5</v>
      </c>
      <c r="AS93" s="4"/>
      <c r="AT93" s="29"/>
      <c r="AU93" s="29"/>
      <c r="AV93" s="46"/>
      <c r="AW93" s="42" t="s">
        <v>23</v>
      </c>
      <c r="AX93" s="42">
        <f>X89+AM89+AU89</f>
        <v>0.50000000000000011</v>
      </c>
      <c r="AY93" s="50"/>
    </row>
    <row r="94" spans="1:51" ht="30">
      <c r="A94" s="258"/>
      <c r="B94" s="185" t="s">
        <v>11</v>
      </c>
      <c r="C94" s="186"/>
      <c r="D94" s="6" t="s">
        <v>12</v>
      </c>
      <c r="E94" s="6">
        <v>1</v>
      </c>
      <c r="F94" s="6">
        <v>2</v>
      </c>
      <c r="G94" s="6">
        <v>3</v>
      </c>
      <c r="H94" s="6">
        <v>4</v>
      </c>
      <c r="I94" s="6">
        <v>5</v>
      </c>
      <c r="J94" s="6">
        <v>6</v>
      </c>
      <c r="K94" s="6">
        <v>7</v>
      </c>
      <c r="L94" s="6">
        <v>9</v>
      </c>
      <c r="M94" s="6">
        <v>10</v>
      </c>
      <c r="N94" s="94"/>
      <c r="O94" s="57" t="s">
        <v>101</v>
      </c>
      <c r="P94" s="56" t="s">
        <v>104</v>
      </c>
      <c r="Q94" s="4"/>
      <c r="R94" s="4"/>
      <c r="S94" s="18"/>
      <c r="T94" s="18"/>
      <c r="U94" s="18"/>
      <c r="V94" s="4"/>
      <c r="W94" s="4"/>
      <c r="X94" s="4"/>
      <c r="Y94" s="176"/>
      <c r="AB94" s="30"/>
      <c r="AC94" s="30"/>
      <c r="AD94" s="4"/>
      <c r="AE94" s="29"/>
      <c r="AF94" s="25"/>
      <c r="AG94" s="25"/>
      <c r="AH94" s="25"/>
      <c r="AI94" s="25"/>
      <c r="AJ94" s="25"/>
      <c r="AK94" s="4"/>
      <c r="AL94" s="109" t="s">
        <v>35</v>
      </c>
      <c r="AM94" s="84" t="s">
        <v>88</v>
      </c>
      <c r="AN94" s="176"/>
      <c r="AO94" s="19"/>
      <c r="AP94" s="19"/>
      <c r="AQ94" s="19"/>
      <c r="AR94" s="19"/>
      <c r="AS94" s="4"/>
      <c r="AT94" s="29"/>
      <c r="AU94" s="29"/>
      <c r="AV94" s="46"/>
      <c r="AW94" s="42" t="s">
        <v>24</v>
      </c>
      <c r="AX94" s="42">
        <f>X90+AM90+AU90</f>
        <v>0.9</v>
      </c>
      <c r="AY94" s="50"/>
    </row>
    <row r="95" spans="1:51">
      <c r="A95" s="258"/>
      <c r="B95" s="187"/>
      <c r="C95" s="188"/>
      <c r="D95" s="6" t="s">
        <v>13</v>
      </c>
      <c r="E95" s="35">
        <v>0</v>
      </c>
      <c r="F95" s="35">
        <v>0</v>
      </c>
      <c r="G95" s="35">
        <v>0.57999999999999996</v>
      </c>
      <c r="H95" s="35">
        <v>0.9</v>
      </c>
      <c r="I95" s="35">
        <v>1.1200000000000001</v>
      </c>
      <c r="J95" s="35">
        <v>1.24</v>
      </c>
      <c r="K95" s="35">
        <v>1.32</v>
      </c>
      <c r="L95" s="35">
        <v>1.46</v>
      </c>
      <c r="M95" s="35">
        <v>1.49</v>
      </c>
      <c r="N95" s="94"/>
      <c r="Q95" s="4"/>
      <c r="R95" s="4"/>
      <c r="S95" s="18"/>
      <c r="T95" s="18"/>
      <c r="U95" s="18"/>
      <c r="V95" s="4"/>
      <c r="W95" s="4"/>
      <c r="X95" s="4"/>
      <c r="Y95" s="176"/>
      <c r="AB95" s="30"/>
      <c r="AC95" s="30"/>
      <c r="AD95" s="4"/>
      <c r="AE95" s="29"/>
      <c r="AF95" s="25"/>
      <c r="AG95" s="25"/>
      <c r="AH95" s="25"/>
      <c r="AI95" s="25"/>
      <c r="AJ95" s="25"/>
      <c r="AK95" s="4"/>
      <c r="AL95" s="109" t="s">
        <v>36</v>
      </c>
      <c r="AM95" s="84" t="s">
        <v>89</v>
      </c>
      <c r="AN95" s="176"/>
      <c r="AO95" s="30"/>
      <c r="AP95" s="30"/>
      <c r="AQ95" s="30"/>
      <c r="AR95" s="30"/>
      <c r="AS95" s="4"/>
      <c r="AT95" s="29"/>
      <c r="AU95" s="29"/>
      <c r="AV95" s="46"/>
      <c r="AW95" s="41" t="s">
        <v>25</v>
      </c>
      <c r="AX95" s="41">
        <v>0</v>
      </c>
      <c r="AY95" s="50"/>
    </row>
    <row r="96" spans="1:51">
      <c r="A96" s="258"/>
      <c r="B96" s="189" t="s">
        <v>9</v>
      </c>
      <c r="C96" s="190"/>
      <c r="D96" s="7">
        <v>0.57999999999999996</v>
      </c>
      <c r="E96" s="191"/>
      <c r="F96" s="192"/>
      <c r="G96" s="192"/>
      <c r="H96" s="192"/>
      <c r="I96" s="192"/>
      <c r="J96" s="192"/>
      <c r="K96" s="48"/>
      <c r="L96" s="48"/>
      <c r="M96" s="48"/>
      <c r="N96" s="94"/>
      <c r="Q96" s="4"/>
      <c r="R96" s="4"/>
      <c r="S96" s="18"/>
      <c r="T96" s="18"/>
      <c r="U96" s="18"/>
      <c r="V96" s="4"/>
      <c r="W96" s="4"/>
      <c r="X96" s="4"/>
      <c r="Y96" s="176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109" t="s">
        <v>37</v>
      </c>
      <c r="AM96" s="84" t="s">
        <v>90</v>
      </c>
      <c r="AN96" s="176"/>
      <c r="AO96" s="156" t="s">
        <v>113</v>
      </c>
      <c r="AP96" s="157"/>
      <c r="AQ96" s="4"/>
      <c r="AR96" s="4"/>
      <c r="AS96" s="4"/>
      <c r="AT96" s="4"/>
      <c r="AU96" s="4"/>
      <c r="AV96" s="46"/>
      <c r="AW96" s="4"/>
      <c r="AX96" s="4"/>
      <c r="AY96" s="50"/>
    </row>
    <row r="97" spans="1:51" ht="30">
      <c r="A97" s="258"/>
      <c r="B97" s="52"/>
      <c r="C97" s="52"/>
      <c r="D97" s="52"/>
      <c r="E97" s="52"/>
      <c r="H97" s="52"/>
      <c r="I97" s="52"/>
      <c r="J97" s="52"/>
      <c r="K97" s="52"/>
      <c r="L97" s="52"/>
      <c r="M97" s="47"/>
      <c r="N97" s="94"/>
      <c r="Q97" s="4"/>
      <c r="R97" s="4"/>
      <c r="S97" s="18"/>
      <c r="T97" s="18"/>
      <c r="U97" s="18"/>
      <c r="V97" s="4"/>
      <c r="W97" s="4"/>
      <c r="X97" s="4"/>
      <c r="Y97" s="176"/>
      <c r="Z97" s="4"/>
      <c r="AC97" s="4"/>
      <c r="AD97" s="4"/>
      <c r="AE97" s="4"/>
      <c r="AF97" s="4"/>
      <c r="AG97" s="4"/>
      <c r="AH97" s="4"/>
      <c r="AI97" s="4"/>
      <c r="AJ97" s="4"/>
      <c r="AK97" s="4"/>
      <c r="AL97" s="58" t="s">
        <v>96</v>
      </c>
      <c r="AM97" s="56" t="s">
        <v>91</v>
      </c>
      <c r="AN97" s="176"/>
      <c r="AO97" s="44" t="s">
        <v>29</v>
      </c>
      <c r="AP97" s="44" t="s">
        <v>76</v>
      </c>
      <c r="AQ97" s="4"/>
      <c r="AR97" s="4"/>
      <c r="AS97" s="4"/>
      <c r="AT97" s="4"/>
      <c r="AU97" s="4"/>
      <c r="AV97" s="46"/>
      <c r="AW97" s="4"/>
      <c r="AX97" s="4"/>
      <c r="AY97" s="50"/>
    </row>
    <row r="98" spans="1:51" ht="30">
      <c r="A98" s="258"/>
      <c r="B98" s="161" t="s">
        <v>15</v>
      </c>
      <c r="C98" s="161"/>
      <c r="D98" s="161"/>
      <c r="E98" s="4"/>
      <c r="H98" s="4"/>
      <c r="I98" s="4"/>
      <c r="J98" s="4"/>
      <c r="K98" s="4"/>
      <c r="L98" s="4"/>
      <c r="M98" s="4"/>
      <c r="N98" s="94"/>
      <c r="Q98" s="4"/>
      <c r="R98" s="4"/>
      <c r="S98" s="18"/>
      <c r="T98" s="18"/>
      <c r="U98" s="18"/>
      <c r="V98" s="4"/>
      <c r="W98" s="4"/>
      <c r="X98" s="4"/>
      <c r="Y98" s="176"/>
      <c r="Z98" s="227" t="s">
        <v>182</v>
      </c>
      <c r="AA98" s="228"/>
      <c r="AC98" s="4"/>
      <c r="AD98" s="4"/>
      <c r="AE98" s="4"/>
      <c r="AF98" s="4"/>
      <c r="AG98" s="4"/>
      <c r="AH98" s="4"/>
      <c r="AI98" s="4"/>
      <c r="AJ98" s="4"/>
      <c r="AK98" s="4"/>
      <c r="AL98" s="109" t="s">
        <v>97</v>
      </c>
      <c r="AM98" s="84" t="s">
        <v>92</v>
      </c>
      <c r="AN98" s="176"/>
      <c r="AO98" s="44" t="s">
        <v>30</v>
      </c>
      <c r="AP98" s="44" t="s">
        <v>79</v>
      </c>
      <c r="AQ98" s="4"/>
      <c r="AR98" s="4"/>
      <c r="AS98" s="4"/>
      <c r="AT98" s="4"/>
      <c r="AU98" s="4"/>
      <c r="AV98" s="46"/>
      <c r="AW98" s="4"/>
      <c r="AX98" s="4"/>
      <c r="AY98" s="50"/>
    </row>
    <row r="99" spans="1:51" ht="30">
      <c r="A99" s="258"/>
      <c r="B99" s="5" t="s">
        <v>10</v>
      </c>
      <c r="C99" s="8">
        <f>(C92-3)/3</f>
        <v>0</v>
      </c>
      <c r="D99" s="77">
        <f>C99*100</f>
        <v>0</v>
      </c>
      <c r="E99" s="4"/>
      <c r="H99" s="4"/>
      <c r="I99" s="4"/>
      <c r="J99" s="4"/>
      <c r="K99" s="4"/>
      <c r="L99" s="4"/>
      <c r="M99" s="4"/>
      <c r="N99" s="94"/>
      <c r="Q99" s="4"/>
      <c r="R99" s="4"/>
      <c r="S99" s="18"/>
      <c r="T99" s="18"/>
      <c r="U99" s="18"/>
      <c r="V99" s="4"/>
      <c r="W99" s="4"/>
      <c r="X99" s="4"/>
      <c r="Y99" s="176"/>
      <c r="Z99" s="225" t="s">
        <v>224</v>
      </c>
      <c r="AA99" s="226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109" t="s">
        <v>98</v>
      </c>
      <c r="AM99" s="84" t="s">
        <v>93</v>
      </c>
      <c r="AN99" s="176"/>
      <c r="AO99" s="44" t="s">
        <v>31</v>
      </c>
      <c r="AP99" s="44" t="s">
        <v>82</v>
      </c>
      <c r="AQ99" s="4"/>
      <c r="AR99" s="4"/>
      <c r="AS99" s="4"/>
      <c r="AT99" s="4"/>
      <c r="AU99" s="4"/>
      <c r="AV99" s="46"/>
      <c r="AW99" s="4"/>
      <c r="AX99" s="4"/>
      <c r="AY99" s="50"/>
    </row>
    <row r="100" spans="1:51">
      <c r="A100" s="259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06"/>
      <c r="N100" s="49"/>
      <c r="O100" s="106"/>
      <c r="P100" s="106"/>
      <c r="Q100" s="106"/>
      <c r="R100" s="106"/>
      <c r="S100" s="79"/>
      <c r="T100" s="79"/>
      <c r="U100" s="79"/>
      <c r="V100" s="106"/>
      <c r="W100" s="106"/>
      <c r="X100" s="106"/>
      <c r="Y100" s="177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51"/>
    </row>
    <row r="102" spans="1:51" ht="20">
      <c r="A102" s="257"/>
      <c r="B102" s="168" t="s">
        <v>170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9"/>
    </row>
    <row r="103" spans="1:51" ht="20">
      <c r="A103" s="258"/>
      <c r="B103" s="35" t="s">
        <v>0</v>
      </c>
      <c r="C103" s="35" t="s">
        <v>1</v>
      </c>
      <c r="D103" s="35" t="s">
        <v>2</v>
      </c>
      <c r="E103" s="35" t="s">
        <v>3</v>
      </c>
      <c r="F103" s="170" t="s">
        <v>8</v>
      </c>
      <c r="G103" s="35" t="s">
        <v>0</v>
      </c>
      <c r="H103" s="35" t="s">
        <v>1</v>
      </c>
      <c r="I103" s="35" t="s">
        <v>2</v>
      </c>
      <c r="J103" s="35" t="s">
        <v>3</v>
      </c>
      <c r="K103" s="35" t="s">
        <v>4</v>
      </c>
      <c r="L103" s="10" t="s">
        <v>5</v>
      </c>
      <c r="M103" s="23"/>
      <c r="N103" s="94"/>
      <c r="O103" s="156" t="s">
        <v>114</v>
      </c>
      <c r="P103" s="157"/>
      <c r="Q103" s="3"/>
      <c r="R103" s="171" t="s">
        <v>46</v>
      </c>
      <c r="S103" s="172"/>
      <c r="T103" s="172"/>
      <c r="U103" s="173"/>
      <c r="V103" s="3"/>
      <c r="W103" s="174" t="s">
        <v>52</v>
      </c>
      <c r="X103" s="175"/>
      <c r="Y103" s="176"/>
      <c r="Z103" s="178" t="s">
        <v>48</v>
      </c>
      <c r="AA103" s="179"/>
      <c r="AB103" s="179"/>
      <c r="AC103" s="180"/>
      <c r="AD103" s="3"/>
      <c r="AE103" s="178" t="s">
        <v>54</v>
      </c>
      <c r="AF103" s="179"/>
      <c r="AG103" s="179"/>
      <c r="AH103" s="179"/>
      <c r="AI103" s="179"/>
      <c r="AJ103" s="180"/>
      <c r="AK103" s="3"/>
      <c r="AL103" s="174" t="s">
        <v>55</v>
      </c>
      <c r="AM103" s="175"/>
      <c r="AN103" s="176"/>
      <c r="AO103" s="178" t="s">
        <v>49</v>
      </c>
      <c r="AP103" s="179"/>
      <c r="AQ103" s="179"/>
      <c r="AR103" s="180"/>
      <c r="AS103" s="4"/>
      <c r="AT103" s="174" t="s">
        <v>51</v>
      </c>
      <c r="AU103" s="175"/>
      <c r="AV103" s="36"/>
      <c r="AW103" s="174" t="s">
        <v>27</v>
      </c>
      <c r="AX103" s="175"/>
      <c r="AY103" s="50"/>
    </row>
    <row r="104" spans="1:51" ht="30">
      <c r="A104" s="258"/>
      <c r="B104" s="35" t="s">
        <v>1</v>
      </c>
      <c r="C104" s="2">
        <v>1</v>
      </c>
      <c r="D104" s="37">
        <v>3</v>
      </c>
      <c r="E104" s="37">
        <v>3</v>
      </c>
      <c r="F104" s="170"/>
      <c r="G104" s="35" t="s">
        <v>1</v>
      </c>
      <c r="H104" s="38">
        <f>C104/C107</f>
        <v>0.60000000000000009</v>
      </c>
      <c r="I104" s="37">
        <f>D104/D107</f>
        <v>0.6</v>
      </c>
      <c r="J104" s="37">
        <f>E104/E107</f>
        <v>0.6</v>
      </c>
      <c r="K104" s="37">
        <f>SUM(H104:J104)</f>
        <v>1.8000000000000003</v>
      </c>
      <c r="L104" s="2">
        <f>K104/C109</f>
        <v>0.60000000000000009</v>
      </c>
      <c r="M104" s="24"/>
      <c r="N104" s="94"/>
      <c r="O104" s="58" t="s">
        <v>17</v>
      </c>
      <c r="P104" s="56" t="s">
        <v>78</v>
      </c>
      <c r="Q104" s="18"/>
      <c r="R104" s="17" t="s">
        <v>26</v>
      </c>
      <c r="S104" s="35" t="s">
        <v>1</v>
      </c>
      <c r="T104" s="35" t="s">
        <v>2</v>
      </c>
      <c r="U104" s="35" t="s">
        <v>3</v>
      </c>
      <c r="V104" s="13"/>
      <c r="W104" s="32" t="s">
        <v>26</v>
      </c>
      <c r="X104" s="107" t="s">
        <v>53</v>
      </c>
      <c r="Y104" s="176"/>
      <c r="Z104" s="35" t="s">
        <v>32</v>
      </c>
      <c r="AA104" s="108" t="s">
        <v>47</v>
      </c>
      <c r="AB104" s="178" t="s">
        <v>43</v>
      </c>
      <c r="AC104" s="180"/>
      <c r="AD104" s="4"/>
      <c r="AE104" s="10" t="s">
        <v>26</v>
      </c>
      <c r="AF104" s="35" t="s">
        <v>35</v>
      </c>
      <c r="AG104" s="35" t="s">
        <v>36</v>
      </c>
      <c r="AH104" s="35" t="s">
        <v>37</v>
      </c>
      <c r="AI104" s="35" t="s">
        <v>97</v>
      </c>
      <c r="AJ104" s="35" t="s">
        <v>98</v>
      </c>
      <c r="AK104" s="4"/>
      <c r="AL104" s="10" t="s">
        <v>26</v>
      </c>
      <c r="AM104" s="107" t="s">
        <v>53</v>
      </c>
      <c r="AN104" s="176"/>
      <c r="AO104" s="10" t="s">
        <v>28</v>
      </c>
      <c r="AP104" s="10" t="s">
        <v>47</v>
      </c>
      <c r="AQ104" s="181" t="s">
        <v>43</v>
      </c>
      <c r="AR104" s="182"/>
      <c r="AS104" s="4"/>
      <c r="AT104" s="35" t="s">
        <v>26</v>
      </c>
      <c r="AU104" s="107" t="s">
        <v>53</v>
      </c>
      <c r="AV104" s="36"/>
      <c r="AW104" s="108" t="s">
        <v>26</v>
      </c>
      <c r="AX104" s="108" t="s">
        <v>50</v>
      </c>
      <c r="AY104" s="50"/>
    </row>
    <row r="105" spans="1:51">
      <c r="A105" s="258"/>
      <c r="B105" s="35" t="s">
        <v>2</v>
      </c>
      <c r="C105" s="37">
        <f>1/D104</f>
        <v>0.33333333333333331</v>
      </c>
      <c r="D105" s="2">
        <v>1</v>
      </c>
      <c r="E105" s="37">
        <v>1</v>
      </c>
      <c r="F105" s="170"/>
      <c r="G105" s="35" t="s">
        <v>2</v>
      </c>
      <c r="H105" s="37">
        <f>C105/C107</f>
        <v>0.2</v>
      </c>
      <c r="I105" s="38">
        <f>D105/D107</f>
        <v>0.2</v>
      </c>
      <c r="J105" s="37">
        <f>E105/E107</f>
        <v>0.2</v>
      </c>
      <c r="K105" s="37">
        <f>SUM(H105:J105)</f>
        <v>0.60000000000000009</v>
      </c>
      <c r="L105" s="2">
        <f>K105/C109</f>
        <v>0.20000000000000004</v>
      </c>
      <c r="M105" s="24"/>
      <c r="N105" s="94"/>
      <c r="O105" s="58" t="s">
        <v>18</v>
      </c>
      <c r="P105" s="56" t="s">
        <v>77</v>
      </c>
      <c r="Q105" s="18"/>
      <c r="R105" s="11" t="s">
        <v>17</v>
      </c>
      <c r="S105" s="9">
        <v>1</v>
      </c>
      <c r="T105" s="9">
        <v>-0.5</v>
      </c>
      <c r="U105" s="9">
        <v>0</v>
      </c>
      <c r="V105" s="3"/>
      <c r="W105" s="11" t="s">
        <v>17</v>
      </c>
      <c r="X105" s="1">
        <f>(S105*L104)+(T105*L105)+(U105*L106)</f>
        <v>0.50000000000000011</v>
      </c>
      <c r="Y105" s="176"/>
      <c r="Z105" s="15" t="s">
        <v>34</v>
      </c>
      <c r="AA105" s="15">
        <v>2</v>
      </c>
      <c r="AB105" s="15">
        <f>1/(1+AA105)</f>
        <v>0.33333333333333331</v>
      </c>
      <c r="AC105" s="15"/>
      <c r="AD105" s="4"/>
      <c r="AE105" s="11" t="s">
        <v>17</v>
      </c>
      <c r="AF105" s="28">
        <v>0</v>
      </c>
      <c r="AG105" s="28">
        <v>0</v>
      </c>
      <c r="AH105" s="28">
        <v>-1</v>
      </c>
      <c r="AI105" s="28">
        <v>-1</v>
      </c>
      <c r="AJ105" s="28">
        <v>0</v>
      </c>
      <c r="AK105" s="4"/>
      <c r="AL105" s="11" t="s">
        <v>17</v>
      </c>
      <c r="AM105" s="1">
        <f>(AF105*AC106)+(AG105*AC107)+(AC108*AH105)+(AI105*AC110)+(AC111*AJ105)</f>
        <v>-0.83333333333333326</v>
      </c>
      <c r="AN105" s="176"/>
      <c r="AO105" s="15" t="s">
        <v>29</v>
      </c>
      <c r="AP105" s="15">
        <v>3</v>
      </c>
      <c r="AQ105" s="15">
        <f>1/(1+AP105)</f>
        <v>0.25</v>
      </c>
      <c r="AR105" s="15"/>
      <c r="AS105" s="4"/>
      <c r="AT105" s="11" t="s">
        <v>17</v>
      </c>
      <c r="AU105" s="1">
        <f>AR106</f>
        <v>0.25</v>
      </c>
      <c r="AV105" s="36"/>
      <c r="AW105" s="40" t="s">
        <v>63</v>
      </c>
      <c r="AX105" s="40">
        <v>0</v>
      </c>
      <c r="AY105" s="50"/>
    </row>
    <row r="106" spans="1:51" ht="30">
      <c r="A106" s="258"/>
      <c r="B106" s="35" t="s">
        <v>3</v>
      </c>
      <c r="C106" s="37">
        <f>1/E104</f>
        <v>0.33333333333333331</v>
      </c>
      <c r="D106" s="37">
        <f>1/E105</f>
        <v>1</v>
      </c>
      <c r="E106" s="2">
        <v>1</v>
      </c>
      <c r="F106" s="170"/>
      <c r="G106" s="35" t="s">
        <v>3</v>
      </c>
      <c r="H106" s="37">
        <f>C106/C107</f>
        <v>0.2</v>
      </c>
      <c r="I106" s="37">
        <f>D106/D107</f>
        <v>0.2</v>
      </c>
      <c r="J106" s="38">
        <f>E106/E107</f>
        <v>0.2</v>
      </c>
      <c r="K106" s="37">
        <f>SUM(H106:J106)</f>
        <v>0.60000000000000009</v>
      </c>
      <c r="L106" s="2">
        <f>K106/C109</f>
        <v>0.20000000000000004</v>
      </c>
      <c r="M106" s="24"/>
      <c r="N106" s="94"/>
      <c r="O106" s="58" t="s">
        <v>20</v>
      </c>
      <c r="P106" s="56" t="s">
        <v>80</v>
      </c>
      <c r="Q106" s="18"/>
      <c r="R106" s="11" t="s">
        <v>18</v>
      </c>
      <c r="S106" s="9">
        <v>-0.5</v>
      </c>
      <c r="T106" s="9">
        <v>1</v>
      </c>
      <c r="U106" s="9">
        <v>0</v>
      </c>
      <c r="V106" s="19"/>
      <c r="W106" s="11" t="s">
        <v>18</v>
      </c>
      <c r="X106" s="1">
        <f>(S106*L104)+(T106*L105)+(U106*L106)</f>
        <v>-0.1</v>
      </c>
      <c r="Y106" s="176"/>
      <c r="Z106" s="16" t="s">
        <v>35</v>
      </c>
      <c r="AA106" s="16" t="s">
        <v>44</v>
      </c>
      <c r="AB106" s="16">
        <v>1</v>
      </c>
      <c r="AC106" s="16">
        <f>AB106*AB105</f>
        <v>0.33333333333333331</v>
      </c>
      <c r="AD106" s="4"/>
      <c r="AE106" s="11" t="s">
        <v>18</v>
      </c>
      <c r="AF106" s="28">
        <v>0</v>
      </c>
      <c r="AG106" s="28">
        <v>0</v>
      </c>
      <c r="AH106" s="28">
        <v>1</v>
      </c>
      <c r="AI106" s="28">
        <v>1</v>
      </c>
      <c r="AJ106" s="28">
        <v>0</v>
      </c>
      <c r="AK106" s="4"/>
      <c r="AL106" s="11" t="s">
        <v>18</v>
      </c>
      <c r="AM106" s="1">
        <f>(AF106*AC106)+(AG106*AC107)+(AC108*AH106)+(AI106*AC110)+(AC111*AJ106)</f>
        <v>0.83333333333333326</v>
      </c>
      <c r="AN106" s="176"/>
      <c r="AO106" s="16" t="s">
        <v>45</v>
      </c>
      <c r="AP106" s="16" t="s">
        <v>44</v>
      </c>
      <c r="AQ106" s="16">
        <v>1</v>
      </c>
      <c r="AR106" s="16">
        <f>AQ106*AQ105</f>
        <v>0.25</v>
      </c>
      <c r="AS106" s="4"/>
      <c r="AT106" s="11" t="s">
        <v>18</v>
      </c>
      <c r="AU106" s="1">
        <f>AR107</f>
        <v>0.25</v>
      </c>
      <c r="AV106" s="36"/>
      <c r="AW106" s="40" t="s">
        <v>16</v>
      </c>
      <c r="AX106" s="41">
        <v>0</v>
      </c>
      <c r="AY106" s="50"/>
    </row>
    <row r="107" spans="1:51">
      <c r="A107" s="258"/>
      <c r="B107" s="107" t="s">
        <v>4</v>
      </c>
      <c r="C107" s="39">
        <f>SUM(C104:C106)</f>
        <v>1.6666666666666665</v>
      </c>
      <c r="D107" s="39">
        <f>SUM(D104:D106)</f>
        <v>5</v>
      </c>
      <c r="E107" s="39">
        <f>SUM(E104:E106)</f>
        <v>5</v>
      </c>
      <c r="F107" s="170"/>
      <c r="G107" s="107" t="s">
        <v>4</v>
      </c>
      <c r="H107" s="39">
        <f>SUM(H104:H106)</f>
        <v>1</v>
      </c>
      <c r="I107" s="39">
        <f>SUM(I104:I106)</f>
        <v>1</v>
      </c>
      <c r="J107" s="39">
        <f>SUM(J104:J106)</f>
        <v>1</v>
      </c>
      <c r="K107" s="39">
        <f>SUM(K104:K106)</f>
        <v>3.0000000000000004</v>
      </c>
      <c r="L107" s="39">
        <f>SUM(L104:L106)</f>
        <v>1.0000000000000002</v>
      </c>
      <c r="M107" s="25"/>
      <c r="N107" s="94"/>
      <c r="O107" s="58" t="s">
        <v>21</v>
      </c>
      <c r="P107" s="56" t="s">
        <v>81</v>
      </c>
      <c r="Q107" s="18"/>
      <c r="R107" s="11" t="s">
        <v>20</v>
      </c>
      <c r="S107" s="9">
        <v>0</v>
      </c>
      <c r="T107" s="9">
        <v>0.5</v>
      </c>
      <c r="U107" s="9">
        <v>0</v>
      </c>
      <c r="V107" s="19"/>
      <c r="W107" s="11" t="s">
        <v>20</v>
      </c>
      <c r="X107" s="1">
        <f>(S107*L104)+(T107*L105)+(U107*L106)</f>
        <v>0.10000000000000002</v>
      </c>
      <c r="Y107" s="176"/>
      <c r="Z107" s="16" t="s">
        <v>36</v>
      </c>
      <c r="AA107" s="16" t="s">
        <v>44</v>
      </c>
      <c r="AB107" s="16">
        <v>1</v>
      </c>
      <c r="AC107" s="16">
        <f>AB107*AB105</f>
        <v>0.33333333333333331</v>
      </c>
      <c r="AD107" s="4"/>
      <c r="AE107" s="11" t="s">
        <v>20</v>
      </c>
      <c r="AF107" s="28">
        <v>0</v>
      </c>
      <c r="AG107" s="28">
        <v>0</v>
      </c>
      <c r="AH107" s="28">
        <v>1</v>
      </c>
      <c r="AI107" s="28">
        <v>0</v>
      </c>
      <c r="AJ107" s="28">
        <v>0</v>
      </c>
      <c r="AK107" s="4"/>
      <c r="AL107" s="11" t="s">
        <v>20</v>
      </c>
      <c r="AM107" s="1">
        <f>(AF107*AC106)+(AG107*AC107)+(AH107*AC108)+(AI107*AC110)+(AJ107*AC111)</f>
        <v>0.33333333333333331</v>
      </c>
      <c r="AN107" s="176"/>
      <c r="AO107" s="16" t="s">
        <v>58</v>
      </c>
      <c r="AP107" s="16" t="s">
        <v>44</v>
      </c>
      <c r="AQ107" s="16">
        <v>1</v>
      </c>
      <c r="AR107" s="16">
        <f>AQ107*AQ105</f>
        <v>0.25</v>
      </c>
      <c r="AS107" s="4"/>
      <c r="AT107" s="11" t="s">
        <v>20</v>
      </c>
      <c r="AU107" s="1">
        <f>AR109</f>
        <v>0.5</v>
      </c>
      <c r="AV107" s="36"/>
      <c r="AW107" s="42" t="s">
        <v>17</v>
      </c>
      <c r="AX107" s="42">
        <f>X105+AM105+AU105</f>
        <v>-8.3333333333333148E-2</v>
      </c>
      <c r="AY107" s="50"/>
    </row>
    <row r="108" spans="1:51" ht="45">
      <c r="A108" s="258"/>
      <c r="B108" s="54"/>
      <c r="C108" s="54"/>
      <c r="D108" s="54"/>
      <c r="E108" s="54"/>
      <c r="F108" s="54"/>
      <c r="G108" s="54"/>
      <c r="H108" s="54"/>
      <c r="I108" s="54"/>
      <c r="J108" s="54"/>
      <c r="M108" s="47"/>
      <c r="N108" s="94"/>
      <c r="O108" s="58" t="s">
        <v>23</v>
      </c>
      <c r="P108" s="56" t="s">
        <v>83</v>
      </c>
      <c r="Q108" s="4"/>
      <c r="R108" s="11" t="s">
        <v>21</v>
      </c>
      <c r="S108" s="9">
        <v>0</v>
      </c>
      <c r="T108" s="9">
        <v>-0.5</v>
      </c>
      <c r="U108" s="9">
        <v>0</v>
      </c>
      <c r="V108" s="19"/>
      <c r="W108" s="11" t="s">
        <v>21</v>
      </c>
      <c r="X108" s="1">
        <f>(S108*L104)+(T108*L105)+(U108*L106)</f>
        <v>-0.10000000000000002</v>
      </c>
      <c r="Y108" s="176"/>
      <c r="Z108" s="16" t="s">
        <v>37</v>
      </c>
      <c r="AA108" s="16" t="s">
        <v>44</v>
      </c>
      <c r="AB108" s="16">
        <v>1</v>
      </c>
      <c r="AC108" s="16">
        <f>AB108*AB105</f>
        <v>0.33333333333333331</v>
      </c>
      <c r="AD108" s="4"/>
      <c r="AE108" s="11" t="s">
        <v>21</v>
      </c>
      <c r="AF108" s="28">
        <v>0</v>
      </c>
      <c r="AG108" s="28">
        <v>0</v>
      </c>
      <c r="AH108" s="28">
        <v>-1</v>
      </c>
      <c r="AI108" s="28">
        <v>0</v>
      </c>
      <c r="AJ108" s="28">
        <v>0</v>
      </c>
      <c r="AK108" s="4"/>
      <c r="AL108" s="11" t="s">
        <v>21</v>
      </c>
      <c r="AM108" s="1">
        <f>(AF108*AC106)+(AG108*AC107)+(AH108*AC108)+(AI108*AC110)+(AJ108*AC111)</f>
        <v>-0.33333333333333331</v>
      </c>
      <c r="AN108" s="176"/>
      <c r="AO108" s="15" t="s">
        <v>30</v>
      </c>
      <c r="AP108" s="15">
        <v>1</v>
      </c>
      <c r="AQ108" s="15">
        <f>1/(1+AP108)</f>
        <v>0.5</v>
      </c>
      <c r="AR108" s="15"/>
      <c r="AS108" s="4"/>
      <c r="AT108" s="11" t="s">
        <v>21</v>
      </c>
      <c r="AU108" s="1">
        <f>AR110</f>
        <v>0.5</v>
      </c>
      <c r="AV108" s="36"/>
      <c r="AW108" s="42" t="s">
        <v>18</v>
      </c>
      <c r="AX108" s="42">
        <f>X106+AM106++AU106</f>
        <v>0.98333333333333328</v>
      </c>
      <c r="AY108" s="50"/>
    </row>
    <row r="109" spans="1:51" ht="30">
      <c r="A109" s="258"/>
      <c r="B109" s="108" t="s">
        <v>6</v>
      </c>
      <c r="C109" s="35">
        <v>3</v>
      </c>
      <c r="D109" s="4"/>
      <c r="E109" s="4"/>
      <c r="F109" s="4"/>
      <c r="G109" s="4"/>
      <c r="H109" s="4"/>
      <c r="I109" s="4"/>
      <c r="J109" s="4"/>
      <c r="M109" s="4"/>
      <c r="N109" s="94"/>
      <c r="O109" s="58" t="s">
        <v>24</v>
      </c>
      <c r="P109" s="56" t="s">
        <v>84</v>
      </c>
      <c r="Q109" s="4"/>
      <c r="R109" s="11" t="s">
        <v>23</v>
      </c>
      <c r="S109" s="9">
        <v>1</v>
      </c>
      <c r="T109" s="9">
        <v>0</v>
      </c>
      <c r="U109" s="9">
        <v>-0.5</v>
      </c>
      <c r="V109" s="19"/>
      <c r="W109" s="11" t="s">
        <v>23</v>
      </c>
      <c r="X109" s="1">
        <f>(S109*L104)+(T109*L105)+(U109*L106)</f>
        <v>0.50000000000000011</v>
      </c>
      <c r="Y109" s="176"/>
      <c r="Z109" s="31" t="s">
        <v>96</v>
      </c>
      <c r="AA109" s="31">
        <v>1</v>
      </c>
      <c r="AB109" s="31">
        <f>1/(1+AA109)</f>
        <v>0.5</v>
      </c>
      <c r="AC109" s="31"/>
      <c r="AD109" s="4"/>
      <c r="AE109" s="11" t="s">
        <v>23</v>
      </c>
      <c r="AF109" s="28">
        <v>0</v>
      </c>
      <c r="AG109" s="28">
        <v>0</v>
      </c>
      <c r="AH109" s="28">
        <v>0</v>
      </c>
      <c r="AI109" s="28">
        <v>-1</v>
      </c>
      <c r="AJ109" s="28">
        <v>0</v>
      </c>
      <c r="AK109" s="4"/>
      <c r="AL109" s="11" t="s">
        <v>23</v>
      </c>
      <c r="AM109" s="1">
        <f>(AC106*AF109)+(AG109*AC107)+(AC108*AH109)+(AI109*AC110)+(AC111*AJ109)</f>
        <v>-0.5</v>
      </c>
      <c r="AN109" s="176"/>
      <c r="AO109" s="16" t="s">
        <v>59</v>
      </c>
      <c r="AP109" s="16" t="s">
        <v>44</v>
      </c>
      <c r="AQ109" s="16">
        <v>1</v>
      </c>
      <c r="AR109" s="16">
        <f>AQ109*AQ108</f>
        <v>0.5</v>
      </c>
      <c r="AS109" s="4"/>
      <c r="AT109" s="11" t="s">
        <v>23</v>
      </c>
      <c r="AU109" s="1">
        <f>AR112</f>
        <v>0.33333333333333331</v>
      </c>
      <c r="AV109" s="36"/>
      <c r="AW109" s="41" t="s">
        <v>19</v>
      </c>
      <c r="AX109" s="41">
        <v>0</v>
      </c>
      <c r="AY109" s="50"/>
    </row>
    <row r="110" spans="1:51">
      <c r="A110" s="258"/>
      <c r="B110" s="53"/>
      <c r="C110" s="53"/>
      <c r="D110" s="53"/>
      <c r="E110" s="53"/>
      <c r="F110" s="53"/>
      <c r="G110" s="53"/>
      <c r="H110" s="53"/>
      <c r="I110" s="53"/>
      <c r="J110" s="53"/>
      <c r="M110" s="26"/>
      <c r="N110" s="94"/>
      <c r="O110" s="4"/>
      <c r="P110" s="4"/>
      <c r="Q110" s="4"/>
      <c r="R110" s="11" t="s">
        <v>24</v>
      </c>
      <c r="S110" s="9">
        <v>-0.5</v>
      </c>
      <c r="T110" s="9">
        <v>0</v>
      </c>
      <c r="U110" s="9">
        <v>1</v>
      </c>
      <c r="V110" s="19"/>
      <c r="W110" s="11" t="s">
        <v>24</v>
      </c>
      <c r="X110" s="1">
        <f>(S110*L104)+(T110*67)+(U110*L106)</f>
        <v>-0.1</v>
      </c>
      <c r="Y110" s="176"/>
      <c r="Z110" s="16" t="s">
        <v>97</v>
      </c>
      <c r="AA110" s="16" t="s">
        <v>44</v>
      </c>
      <c r="AB110" s="16">
        <v>1</v>
      </c>
      <c r="AC110" s="16">
        <f>AB110*AB109</f>
        <v>0.5</v>
      </c>
      <c r="AD110" s="4"/>
      <c r="AE110" s="11" t="s">
        <v>24</v>
      </c>
      <c r="AF110" s="28">
        <v>0</v>
      </c>
      <c r="AG110" s="28">
        <v>0</v>
      </c>
      <c r="AH110" s="28">
        <v>0</v>
      </c>
      <c r="AI110" s="28">
        <v>1</v>
      </c>
      <c r="AJ110" s="28">
        <v>0</v>
      </c>
      <c r="AK110" s="4"/>
      <c r="AL110" s="11" t="s">
        <v>24</v>
      </c>
      <c r="AM110" s="1">
        <f>(AC106*AF110)+(AC107*AG110)+(AC108*AH110)+(AI110*AC110)+(AC111*AJ110)</f>
        <v>0.5</v>
      </c>
      <c r="AN110" s="176"/>
      <c r="AO110" s="16" t="s">
        <v>60</v>
      </c>
      <c r="AP110" s="16" t="s">
        <v>44</v>
      </c>
      <c r="AQ110" s="16">
        <v>1</v>
      </c>
      <c r="AR110" s="16">
        <f>AQ110*AQ108</f>
        <v>0.5</v>
      </c>
      <c r="AS110" s="4"/>
      <c r="AT110" s="11" t="s">
        <v>24</v>
      </c>
      <c r="AU110" s="1">
        <f>AR113</f>
        <v>0.33333333333333331</v>
      </c>
      <c r="AV110" s="36"/>
      <c r="AW110" s="42" t="s">
        <v>20</v>
      </c>
      <c r="AX110" s="42">
        <f>X107+AM107+AU107</f>
        <v>0.93333333333333335</v>
      </c>
      <c r="AY110" s="50"/>
    </row>
    <row r="111" spans="1:51">
      <c r="A111" s="258"/>
      <c r="B111" s="183" t="s">
        <v>14</v>
      </c>
      <c r="C111" s="183"/>
      <c r="D111" s="4"/>
      <c r="E111" s="35" t="s">
        <v>38</v>
      </c>
      <c r="F111" s="35" t="s">
        <v>39</v>
      </c>
      <c r="G111" s="35" t="s">
        <v>40</v>
      </c>
      <c r="H111" s="10" t="s">
        <v>41</v>
      </c>
      <c r="I111" s="10" t="s">
        <v>42</v>
      </c>
      <c r="J111" s="4"/>
      <c r="M111" s="4"/>
      <c r="N111" s="94"/>
      <c r="O111" s="156" t="s">
        <v>112</v>
      </c>
      <c r="P111" s="157"/>
      <c r="Q111" s="4"/>
      <c r="R111" s="33"/>
      <c r="S111" s="25"/>
      <c r="T111" s="25"/>
      <c r="U111" s="25"/>
      <c r="V111" s="30"/>
      <c r="W111" s="29"/>
      <c r="X111" s="29"/>
      <c r="Y111" s="176"/>
      <c r="Z111" s="16" t="s">
        <v>98</v>
      </c>
      <c r="AA111" s="16" t="s">
        <v>44</v>
      </c>
      <c r="AB111" s="16">
        <v>1</v>
      </c>
      <c r="AC111" s="16">
        <f>AB111*AB109</f>
        <v>0.5</v>
      </c>
      <c r="AD111" s="4"/>
      <c r="AE111" s="29"/>
      <c r="AF111" s="25"/>
      <c r="AG111" s="25"/>
      <c r="AH111" s="25"/>
      <c r="AI111" s="25"/>
      <c r="AJ111" s="25"/>
      <c r="AK111" s="4"/>
      <c r="AL111" s="29"/>
      <c r="AM111" s="29"/>
      <c r="AN111" s="176"/>
      <c r="AO111" s="15" t="s">
        <v>31</v>
      </c>
      <c r="AP111" s="15">
        <v>2</v>
      </c>
      <c r="AQ111" s="15">
        <f>1/(1+AP111)</f>
        <v>0.33333333333333331</v>
      </c>
      <c r="AR111" s="15"/>
      <c r="AS111" s="4"/>
      <c r="AT111" s="29"/>
      <c r="AU111" s="29"/>
      <c r="AV111" s="46"/>
      <c r="AW111" s="42" t="s">
        <v>21</v>
      </c>
      <c r="AX111" s="42">
        <f>X108+AM108+AU108</f>
        <v>6.6666666666666652E-2</v>
      </c>
      <c r="AY111" s="50"/>
    </row>
    <row r="112" spans="1:51" ht="30">
      <c r="A112" s="258"/>
      <c r="B112" s="108" t="s">
        <v>7</v>
      </c>
      <c r="C112" s="76">
        <f>SUM(L104*C107,L105*D107,L106*E107)</f>
        <v>3</v>
      </c>
      <c r="D112" s="4"/>
      <c r="E112" s="35">
        <v>1</v>
      </c>
      <c r="F112" s="35">
        <v>3</v>
      </c>
      <c r="G112" s="35">
        <v>5</v>
      </c>
      <c r="H112" s="35">
        <v>7</v>
      </c>
      <c r="I112" s="35">
        <v>9</v>
      </c>
      <c r="J112" s="4"/>
      <c r="M112" s="4"/>
      <c r="N112" s="94"/>
      <c r="O112" s="57" t="s">
        <v>99</v>
      </c>
      <c r="P112" s="56" t="s">
        <v>102</v>
      </c>
      <c r="Q112" s="4"/>
      <c r="R112" s="33"/>
      <c r="S112" s="25"/>
      <c r="T112" s="25"/>
      <c r="U112" s="25"/>
      <c r="V112" s="30"/>
      <c r="W112" s="29"/>
      <c r="X112" s="29"/>
      <c r="Y112" s="176"/>
      <c r="Z112" s="30"/>
      <c r="AA112" s="30"/>
      <c r="AB112" s="30"/>
      <c r="AC112" s="30"/>
      <c r="AD112" s="4"/>
      <c r="AE112" s="29"/>
      <c r="AF112" s="25"/>
      <c r="AG112" s="25"/>
      <c r="AH112" s="25"/>
      <c r="AI112" s="25"/>
      <c r="AJ112" s="25"/>
      <c r="AK112" s="4"/>
      <c r="AL112" s="156" t="s">
        <v>115</v>
      </c>
      <c r="AM112" s="157"/>
      <c r="AN112" s="176"/>
      <c r="AO112" s="16" t="s">
        <v>61</v>
      </c>
      <c r="AP112" s="16" t="s">
        <v>44</v>
      </c>
      <c r="AQ112" s="16">
        <v>1</v>
      </c>
      <c r="AR112" s="16">
        <f>AQ112*AQ111</f>
        <v>0.33333333333333331</v>
      </c>
      <c r="AS112" s="4"/>
      <c r="AT112" s="29"/>
      <c r="AU112" s="29"/>
      <c r="AV112" s="46"/>
      <c r="AW112" s="41" t="s">
        <v>22</v>
      </c>
      <c r="AX112" s="41">
        <v>0</v>
      </c>
      <c r="AY112" s="50"/>
    </row>
    <row r="113" spans="1:51" ht="30">
      <c r="A113" s="258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26"/>
      <c r="N113" s="94"/>
      <c r="O113" s="57" t="s">
        <v>100</v>
      </c>
      <c r="P113" s="56" t="s">
        <v>103</v>
      </c>
      <c r="Q113" s="4"/>
      <c r="R113" s="4"/>
      <c r="S113" s="18"/>
      <c r="T113" s="18"/>
      <c r="U113" s="18"/>
      <c r="V113" s="19"/>
      <c r="W113" s="4"/>
      <c r="X113" s="4"/>
      <c r="Y113" s="176"/>
      <c r="Z113" s="30"/>
      <c r="AA113" s="30"/>
      <c r="AB113" s="30"/>
      <c r="AC113" s="30"/>
      <c r="AD113" s="4"/>
      <c r="AE113" s="29"/>
      <c r="AF113" s="25"/>
      <c r="AG113" s="25"/>
      <c r="AH113" s="25"/>
      <c r="AI113" s="25"/>
      <c r="AJ113" s="25"/>
      <c r="AK113" s="4"/>
      <c r="AL113" s="58" t="s">
        <v>34</v>
      </c>
      <c r="AM113" s="56" t="s">
        <v>87</v>
      </c>
      <c r="AN113" s="176"/>
      <c r="AO113" s="16" t="s">
        <v>62</v>
      </c>
      <c r="AP113" s="16" t="s">
        <v>44</v>
      </c>
      <c r="AQ113" s="16">
        <v>1</v>
      </c>
      <c r="AR113" s="16">
        <f>AQ113*AQ111</f>
        <v>0.33333333333333331</v>
      </c>
      <c r="AS113" s="4"/>
      <c r="AT113" s="29"/>
      <c r="AU113" s="29"/>
      <c r="AV113" s="46"/>
      <c r="AW113" s="42" t="s">
        <v>23</v>
      </c>
      <c r="AX113" s="42">
        <f>X109+AM109+AU109</f>
        <v>0.33333333333333343</v>
      </c>
      <c r="AY113" s="50"/>
    </row>
    <row r="114" spans="1:51" ht="30">
      <c r="A114" s="258"/>
      <c r="B114" s="185" t="s">
        <v>11</v>
      </c>
      <c r="C114" s="186"/>
      <c r="D114" s="6" t="s">
        <v>12</v>
      </c>
      <c r="E114" s="6">
        <v>1</v>
      </c>
      <c r="F114" s="6">
        <v>2</v>
      </c>
      <c r="G114" s="6">
        <v>3</v>
      </c>
      <c r="H114" s="6">
        <v>4</v>
      </c>
      <c r="I114" s="6">
        <v>5</v>
      </c>
      <c r="J114" s="6">
        <v>6</v>
      </c>
      <c r="K114" s="6">
        <v>7</v>
      </c>
      <c r="L114" s="6">
        <v>9</v>
      </c>
      <c r="M114" s="6">
        <v>10</v>
      </c>
      <c r="N114" s="94"/>
      <c r="O114" s="57" t="s">
        <v>101</v>
      </c>
      <c r="P114" s="56" t="s">
        <v>104</v>
      </c>
      <c r="Q114" s="4"/>
      <c r="R114" s="4"/>
      <c r="S114" s="18"/>
      <c r="T114" s="18"/>
      <c r="U114" s="18"/>
      <c r="V114" s="4"/>
      <c r="W114" s="4"/>
      <c r="X114" s="4"/>
      <c r="Y114" s="176"/>
      <c r="AB114" s="30"/>
      <c r="AC114" s="30"/>
      <c r="AD114" s="4"/>
      <c r="AE114" s="29"/>
      <c r="AF114" s="25"/>
      <c r="AG114" s="25"/>
      <c r="AH114" s="25"/>
      <c r="AI114" s="25"/>
      <c r="AJ114" s="25"/>
      <c r="AK114" s="4"/>
      <c r="AL114" s="109" t="s">
        <v>35</v>
      </c>
      <c r="AM114" s="84" t="s">
        <v>88</v>
      </c>
      <c r="AN114" s="176"/>
      <c r="AO114" s="19"/>
      <c r="AP114" s="19"/>
      <c r="AQ114" s="19"/>
      <c r="AR114" s="19"/>
      <c r="AS114" s="4"/>
      <c r="AT114" s="29"/>
      <c r="AU114" s="29"/>
      <c r="AV114" s="46"/>
      <c r="AW114" s="42" t="s">
        <v>24</v>
      </c>
      <c r="AX114" s="42">
        <f>X110+AM110+AU110</f>
        <v>0.73333333333333339</v>
      </c>
      <c r="AY114" s="50"/>
    </row>
    <row r="115" spans="1:51">
      <c r="A115" s="258"/>
      <c r="B115" s="187"/>
      <c r="C115" s="188"/>
      <c r="D115" s="6" t="s">
        <v>13</v>
      </c>
      <c r="E115" s="35">
        <v>0</v>
      </c>
      <c r="F115" s="35">
        <v>0</v>
      </c>
      <c r="G115" s="35">
        <v>0.57999999999999996</v>
      </c>
      <c r="H115" s="35">
        <v>0.9</v>
      </c>
      <c r="I115" s="35">
        <v>1.1200000000000001</v>
      </c>
      <c r="J115" s="35">
        <v>1.24</v>
      </c>
      <c r="K115" s="35">
        <v>1.32</v>
      </c>
      <c r="L115" s="35">
        <v>1.46</v>
      </c>
      <c r="M115" s="35">
        <v>1.49</v>
      </c>
      <c r="N115" s="94"/>
      <c r="Q115" s="4"/>
      <c r="R115" s="4"/>
      <c r="S115" s="18"/>
      <c r="T115" s="18"/>
      <c r="U115" s="18"/>
      <c r="V115" s="4"/>
      <c r="W115" s="4"/>
      <c r="X115" s="4"/>
      <c r="Y115" s="176"/>
      <c r="AB115" s="30"/>
      <c r="AC115" s="30"/>
      <c r="AD115" s="4"/>
      <c r="AE115" s="29"/>
      <c r="AF115" s="25"/>
      <c r="AG115" s="25"/>
      <c r="AH115" s="25"/>
      <c r="AI115" s="25"/>
      <c r="AJ115" s="25"/>
      <c r="AK115" s="4"/>
      <c r="AL115" s="109" t="s">
        <v>36</v>
      </c>
      <c r="AM115" s="84" t="s">
        <v>89</v>
      </c>
      <c r="AN115" s="176"/>
      <c r="AO115" s="30"/>
      <c r="AP115" s="30"/>
      <c r="AQ115" s="30"/>
      <c r="AR115" s="30"/>
      <c r="AS115" s="4"/>
      <c r="AT115" s="29"/>
      <c r="AU115" s="29"/>
      <c r="AV115" s="46"/>
      <c r="AW115" s="41" t="s">
        <v>25</v>
      </c>
      <c r="AX115" s="41">
        <v>0</v>
      </c>
      <c r="AY115" s="50"/>
    </row>
    <row r="116" spans="1:51">
      <c r="A116" s="258"/>
      <c r="B116" s="189" t="s">
        <v>9</v>
      </c>
      <c r="C116" s="190"/>
      <c r="D116" s="7">
        <v>0.57999999999999996</v>
      </c>
      <c r="E116" s="191"/>
      <c r="F116" s="192"/>
      <c r="G116" s="192"/>
      <c r="H116" s="192"/>
      <c r="I116" s="192"/>
      <c r="J116" s="192"/>
      <c r="K116" s="48"/>
      <c r="L116" s="48"/>
      <c r="M116" s="48"/>
      <c r="N116" s="94"/>
      <c r="Q116" s="4"/>
      <c r="R116" s="4"/>
      <c r="S116" s="18"/>
      <c r="T116" s="18"/>
      <c r="U116" s="18"/>
      <c r="V116" s="4"/>
      <c r="W116" s="4"/>
      <c r="X116" s="4"/>
      <c r="Y116" s="176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109" t="s">
        <v>37</v>
      </c>
      <c r="AM116" s="84" t="s">
        <v>90</v>
      </c>
      <c r="AN116" s="176"/>
      <c r="AO116" s="156" t="s">
        <v>113</v>
      </c>
      <c r="AP116" s="157"/>
      <c r="AQ116" s="4"/>
      <c r="AR116" s="4"/>
      <c r="AS116" s="4"/>
      <c r="AT116" s="4"/>
      <c r="AU116" s="4"/>
      <c r="AV116" s="46"/>
      <c r="AW116" s="4"/>
      <c r="AX116" s="4"/>
      <c r="AY116" s="50"/>
    </row>
    <row r="117" spans="1:51" ht="30">
      <c r="A117" s="258"/>
      <c r="B117" s="52"/>
      <c r="C117" s="52"/>
      <c r="D117" s="52"/>
      <c r="E117" s="52"/>
      <c r="H117" s="52"/>
      <c r="I117" s="52"/>
      <c r="J117" s="52"/>
      <c r="K117" s="52"/>
      <c r="L117" s="52"/>
      <c r="M117" s="47"/>
      <c r="N117" s="94"/>
      <c r="Q117" s="4"/>
      <c r="R117" s="4"/>
      <c r="S117" s="18"/>
      <c r="T117" s="18"/>
      <c r="U117" s="18"/>
      <c r="V117" s="4"/>
      <c r="W117" s="4"/>
      <c r="X117" s="4"/>
      <c r="Y117" s="176"/>
      <c r="Z117" s="4"/>
      <c r="AC117" s="4"/>
      <c r="AD117" s="4"/>
      <c r="AE117" s="4"/>
      <c r="AF117" s="4"/>
      <c r="AG117" s="4"/>
      <c r="AH117" s="4"/>
      <c r="AI117" s="4"/>
      <c r="AJ117" s="4"/>
      <c r="AK117" s="4"/>
      <c r="AL117" s="58" t="s">
        <v>96</v>
      </c>
      <c r="AM117" s="56" t="s">
        <v>91</v>
      </c>
      <c r="AN117" s="176"/>
      <c r="AO117" s="44" t="s">
        <v>29</v>
      </c>
      <c r="AP117" s="44" t="s">
        <v>76</v>
      </c>
      <c r="AQ117" s="4"/>
      <c r="AR117" s="4"/>
      <c r="AS117" s="4"/>
      <c r="AT117" s="4"/>
      <c r="AU117" s="4"/>
      <c r="AV117" s="46"/>
      <c r="AW117" s="4"/>
      <c r="AX117" s="4"/>
      <c r="AY117" s="50"/>
    </row>
    <row r="118" spans="1:51" ht="30">
      <c r="A118" s="258"/>
      <c r="B118" s="161" t="s">
        <v>15</v>
      </c>
      <c r="C118" s="161"/>
      <c r="D118" s="161"/>
      <c r="E118" s="4"/>
      <c r="H118" s="4"/>
      <c r="I118" s="4"/>
      <c r="J118" s="4"/>
      <c r="K118" s="4"/>
      <c r="L118" s="4"/>
      <c r="M118" s="4"/>
      <c r="N118" s="94"/>
      <c r="Q118" s="4"/>
      <c r="R118" s="4"/>
      <c r="S118" s="18"/>
      <c r="T118" s="18"/>
      <c r="U118" s="18"/>
      <c r="V118" s="4"/>
      <c r="W118" s="4"/>
      <c r="X118" s="4"/>
      <c r="Y118" s="176"/>
      <c r="Z118" s="227" t="s">
        <v>182</v>
      </c>
      <c r="AA118" s="228"/>
      <c r="AC118" s="4"/>
      <c r="AD118" s="4"/>
      <c r="AE118" s="4"/>
      <c r="AF118" s="4"/>
      <c r="AG118" s="4"/>
      <c r="AH118" s="4"/>
      <c r="AI118" s="4"/>
      <c r="AJ118" s="4"/>
      <c r="AK118" s="4"/>
      <c r="AL118" s="109" t="s">
        <v>97</v>
      </c>
      <c r="AM118" s="84" t="s">
        <v>92</v>
      </c>
      <c r="AN118" s="176"/>
      <c r="AO118" s="44" t="s">
        <v>30</v>
      </c>
      <c r="AP118" s="44" t="s">
        <v>79</v>
      </c>
      <c r="AQ118" s="4"/>
      <c r="AR118" s="4"/>
      <c r="AS118" s="4"/>
      <c r="AT118" s="4"/>
      <c r="AU118" s="4"/>
      <c r="AV118" s="46"/>
      <c r="AW118" s="4"/>
      <c r="AX118" s="4"/>
      <c r="AY118" s="50"/>
    </row>
    <row r="119" spans="1:51" ht="30">
      <c r="A119" s="258"/>
      <c r="B119" s="5" t="s">
        <v>10</v>
      </c>
      <c r="C119" s="8">
        <f>(C112-3)/3</f>
        <v>0</v>
      </c>
      <c r="D119" s="77">
        <f>C119*100</f>
        <v>0</v>
      </c>
      <c r="E119" s="4"/>
      <c r="H119" s="4"/>
      <c r="I119" s="4"/>
      <c r="J119" s="4"/>
      <c r="K119" s="4"/>
      <c r="L119" s="4"/>
      <c r="M119" s="4"/>
      <c r="N119" s="94"/>
      <c r="Q119" s="4"/>
      <c r="R119" s="4"/>
      <c r="S119" s="18"/>
      <c r="T119" s="18"/>
      <c r="U119" s="18"/>
      <c r="V119" s="4"/>
      <c r="W119" s="4"/>
      <c r="X119" s="4"/>
      <c r="Y119" s="176"/>
      <c r="Z119" s="225" t="s">
        <v>224</v>
      </c>
      <c r="AA119" s="226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109" t="s">
        <v>98</v>
      </c>
      <c r="AM119" s="84" t="s">
        <v>93</v>
      </c>
      <c r="AN119" s="176"/>
      <c r="AO119" s="44" t="s">
        <v>31</v>
      </c>
      <c r="AP119" s="44" t="s">
        <v>82</v>
      </c>
      <c r="AQ119" s="4"/>
      <c r="AR119" s="4"/>
      <c r="AS119" s="4"/>
      <c r="AT119" s="4"/>
      <c r="AU119" s="4"/>
      <c r="AV119" s="46"/>
      <c r="AW119" s="4"/>
      <c r="AX119" s="4"/>
      <c r="AY119" s="50"/>
    </row>
    <row r="120" spans="1:51">
      <c r="A120" s="259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06"/>
      <c r="N120" s="49"/>
      <c r="O120" s="106"/>
      <c r="P120" s="106"/>
      <c r="Q120" s="106"/>
      <c r="R120" s="106"/>
      <c r="S120" s="79"/>
      <c r="T120" s="79"/>
      <c r="U120" s="79"/>
      <c r="V120" s="106"/>
      <c r="W120" s="106"/>
      <c r="X120" s="106"/>
      <c r="Y120" s="177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51"/>
    </row>
  </sheetData>
  <mergeCells count="169">
    <mergeCell ref="AO3:AR3"/>
    <mergeCell ref="AT3:AU3"/>
    <mergeCell ref="AW3:AX3"/>
    <mergeCell ref="AB4:AC4"/>
    <mergeCell ref="AQ4:AR4"/>
    <mergeCell ref="AO16:AP16"/>
    <mergeCell ref="A1:AY1"/>
    <mergeCell ref="A2:A20"/>
    <mergeCell ref="B2:AY2"/>
    <mergeCell ref="F3:F7"/>
    <mergeCell ref="O3:P3"/>
    <mergeCell ref="R3:U3"/>
    <mergeCell ref="W3:X3"/>
    <mergeCell ref="Y3:Y20"/>
    <mergeCell ref="Z3:AC3"/>
    <mergeCell ref="AE3:AJ3"/>
    <mergeCell ref="B11:C11"/>
    <mergeCell ref="O11:P11"/>
    <mergeCell ref="AL12:AM12"/>
    <mergeCell ref="B13:L13"/>
    <mergeCell ref="B14:C15"/>
    <mergeCell ref="B16:C16"/>
    <mergeCell ref="E16:J16"/>
    <mergeCell ref="AL3:AM3"/>
    <mergeCell ref="AN3:AN19"/>
    <mergeCell ref="B18:D18"/>
    <mergeCell ref="Z18:AA18"/>
    <mergeCell ref="Z19:AA19"/>
    <mergeCell ref="B20:L20"/>
    <mergeCell ref="A22:A40"/>
    <mergeCell ref="B22:AY22"/>
    <mergeCell ref="F23:F27"/>
    <mergeCell ref="O23:P23"/>
    <mergeCell ref="R23:U23"/>
    <mergeCell ref="W23:X23"/>
    <mergeCell ref="B33:L33"/>
    <mergeCell ref="B34:C35"/>
    <mergeCell ref="B36:C36"/>
    <mergeCell ref="E36:J36"/>
    <mergeCell ref="AO36:AP36"/>
    <mergeCell ref="B38:D38"/>
    <mergeCell ref="Z38:AA38"/>
    <mergeCell ref="AT23:AU23"/>
    <mergeCell ref="AW23:AX23"/>
    <mergeCell ref="AB24:AC24"/>
    <mergeCell ref="AQ24:AR24"/>
    <mergeCell ref="B31:C31"/>
    <mergeCell ref="O31:P31"/>
    <mergeCell ref="Y23:Y40"/>
    <mergeCell ref="Z23:AC23"/>
    <mergeCell ref="AE23:AJ23"/>
    <mergeCell ref="AL23:AM23"/>
    <mergeCell ref="AN23:AN39"/>
    <mergeCell ref="AO23:AR23"/>
    <mergeCell ref="AL32:AM32"/>
    <mergeCell ref="Z39:AA39"/>
    <mergeCell ref="AO43:AR43"/>
    <mergeCell ref="AT43:AU43"/>
    <mergeCell ref="AW43:AX43"/>
    <mergeCell ref="AB44:AC44"/>
    <mergeCell ref="AQ44:AR44"/>
    <mergeCell ref="AO56:AP56"/>
    <mergeCell ref="B40:L40"/>
    <mergeCell ref="A42:A60"/>
    <mergeCell ref="B42:AY42"/>
    <mergeCell ref="F43:F47"/>
    <mergeCell ref="O43:P43"/>
    <mergeCell ref="R43:U43"/>
    <mergeCell ref="W43:X43"/>
    <mergeCell ref="Y43:Y60"/>
    <mergeCell ref="Z43:AC43"/>
    <mergeCell ref="AE43:AJ43"/>
    <mergeCell ref="B51:C51"/>
    <mergeCell ref="O51:P51"/>
    <mergeCell ref="AL52:AM52"/>
    <mergeCell ref="B53:L53"/>
    <mergeCell ref="B54:C55"/>
    <mergeCell ref="B56:C56"/>
    <mergeCell ref="E56:J56"/>
    <mergeCell ref="AL43:AM43"/>
    <mergeCell ref="AN43:AN59"/>
    <mergeCell ref="B58:D58"/>
    <mergeCell ref="Z58:AA58"/>
    <mergeCell ref="Z59:AA59"/>
    <mergeCell ref="B60:L60"/>
    <mergeCell ref="A62:A80"/>
    <mergeCell ref="B62:AY62"/>
    <mergeCell ref="F63:F67"/>
    <mergeCell ref="O63:P63"/>
    <mergeCell ref="R63:U63"/>
    <mergeCell ref="W63:X63"/>
    <mergeCell ref="B73:L73"/>
    <mergeCell ref="B74:C75"/>
    <mergeCell ref="B76:C76"/>
    <mergeCell ref="E76:J76"/>
    <mergeCell ref="AO76:AP76"/>
    <mergeCell ref="B78:D78"/>
    <mergeCell ref="Z78:AA78"/>
    <mergeCell ref="AT63:AU63"/>
    <mergeCell ref="AW63:AX63"/>
    <mergeCell ref="AB64:AC64"/>
    <mergeCell ref="AQ64:AR64"/>
    <mergeCell ref="B71:C71"/>
    <mergeCell ref="O71:P71"/>
    <mergeCell ref="Y63:Y80"/>
    <mergeCell ref="Z63:AC63"/>
    <mergeCell ref="AE63:AJ63"/>
    <mergeCell ref="AL63:AM63"/>
    <mergeCell ref="AN63:AN79"/>
    <mergeCell ref="AO63:AR63"/>
    <mergeCell ref="AL72:AM72"/>
    <mergeCell ref="Z79:AA79"/>
    <mergeCell ref="AO83:AR83"/>
    <mergeCell ref="AT83:AU83"/>
    <mergeCell ref="AW83:AX83"/>
    <mergeCell ref="AB84:AC84"/>
    <mergeCell ref="AQ84:AR84"/>
    <mergeCell ref="AO96:AP96"/>
    <mergeCell ref="B80:L80"/>
    <mergeCell ref="A82:A100"/>
    <mergeCell ref="B82:AY82"/>
    <mergeCell ref="F83:F87"/>
    <mergeCell ref="O83:P83"/>
    <mergeCell ref="R83:U83"/>
    <mergeCell ref="W83:X83"/>
    <mergeCell ref="Y83:Y100"/>
    <mergeCell ref="Z83:AC83"/>
    <mergeCell ref="AE83:AJ83"/>
    <mergeCell ref="B91:C91"/>
    <mergeCell ref="O91:P91"/>
    <mergeCell ref="AL92:AM92"/>
    <mergeCell ref="B93:L93"/>
    <mergeCell ref="B94:C95"/>
    <mergeCell ref="B96:C96"/>
    <mergeCell ref="E96:J96"/>
    <mergeCell ref="AL83:AM83"/>
    <mergeCell ref="AN83:AN99"/>
    <mergeCell ref="B98:D98"/>
    <mergeCell ref="A102:A120"/>
    <mergeCell ref="B102:AY102"/>
    <mergeCell ref="F103:F107"/>
    <mergeCell ref="O103:P103"/>
    <mergeCell ref="R103:U103"/>
    <mergeCell ref="W103:X103"/>
    <mergeCell ref="AW103:AX103"/>
    <mergeCell ref="AB104:AC104"/>
    <mergeCell ref="AQ104:AR104"/>
    <mergeCell ref="B111:C111"/>
    <mergeCell ref="O111:P111"/>
    <mergeCell ref="Y103:Y120"/>
    <mergeCell ref="Z103:AC103"/>
    <mergeCell ref="AE103:AJ103"/>
    <mergeCell ref="AL103:AM103"/>
    <mergeCell ref="AN103:AN119"/>
    <mergeCell ref="AO103:AR103"/>
    <mergeCell ref="AL112:AM112"/>
    <mergeCell ref="Z119:AA119"/>
    <mergeCell ref="B120:L120"/>
    <mergeCell ref="B113:L113"/>
    <mergeCell ref="B114:C115"/>
    <mergeCell ref="B116:C116"/>
    <mergeCell ref="E116:J116"/>
    <mergeCell ref="AO116:AP116"/>
    <mergeCell ref="B118:D118"/>
    <mergeCell ref="Z118:AA118"/>
    <mergeCell ref="AT103:AU103"/>
    <mergeCell ref="Z98:AA98"/>
    <mergeCell ref="Z99:AA99"/>
    <mergeCell ref="B100:L10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7" sqref="C7"/>
    </sheetView>
  </sheetViews>
  <sheetFormatPr baseColWidth="10" defaultRowHeight="15" x14ac:dyDescent="0"/>
  <sheetData>
    <row r="1" spans="1:7">
      <c r="A1" s="234" t="s">
        <v>128</v>
      </c>
      <c r="B1" s="234" t="s">
        <v>114</v>
      </c>
      <c r="C1" s="234"/>
      <c r="D1" s="234"/>
      <c r="E1" s="234"/>
      <c r="F1" s="234"/>
      <c r="G1" s="235"/>
    </row>
    <row r="2" spans="1:7">
      <c r="A2" s="234"/>
      <c r="B2" s="236" t="s">
        <v>76</v>
      </c>
      <c r="C2" s="236"/>
      <c r="D2" s="236" t="s">
        <v>79</v>
      </c>
      <c r="E2" s="236"/>
      <c r="F2" s="236" t="s">
        <v>82</v>
      </c>
      <c r="G2" s="237"/>
    </row>
    <row r="3" spans="1:7" ht="60">
      <c r="A3" s="6" t="s">
        <v>57</v>
      </c>
      <c r="B3" s="105" t="s">
        <v>143</v>
      </c>
      <c r="C3" s="105" t="s">
        <v>144</v>
      </c>
      <c r="D3" s="105" t="s">
        <v>145</v>
      </c>
      <c r="E3" s="105" t="s">
        <v>146</v>
      </c>
      <c r="F3" s="105" t="s">
        <v>154</v>
      </c>
      <c r="G3" s="89" t="s">
        <v>155</v>
      </c>
    </row>
    <row r="4" spans="1:7">
      <c r="A4" s="35" t="s">
        <v>131</v>
      </c>
      <c r="B4" s="37"/>
      <c r="C4" s="37" t="s">
        <v>121</v>
      </c>
      <c r="D4" s="37" t="s">
        <v>121</v>
      </c>
      <c r="E4" s="37"/>
      <c r="F4" s="37"/>
      <c r="G4" s="90" t="s">
        <v>121</v>
      </c>
    </row>
    <row r="5" spans="1:7">
      <c r="A5" s="35" t="s">
        <v>129</v>
      </c>
      <c r="B5" s="37"/>
      <c r="C5" s="37" t="s">
        <v>121</v>
      </c>
      <c r="D5" s="37" t="s">
        <v>121</v>
      </c>
      <c r="E5" s="37"/>
      <c r="F5" s="37"/>
      <c r="G5" s="90" t="s">
        <v>121</v>
      </c>
    </row>
    <row r="6" spans="1:7">
      <c r="A6" s="35" t="s">
        <v>130</v>
      </c>
      <c r="B6" s="37"/>
      <c r="C6" s="37" t="s">
        <v>121</v>
      </c>
      <c r="D6" s="37" t="s">
        <v>121</v>
      </c>
      <c r="E6" s="37"/>
      <c r="F6" s="37"/>
      <c r="G6" s="90" t="s">
        <v>121</v>
      </c>
    </row>
    <row r="7" spans="1:7">
      <c r="A7" s="35" t="s">
        <v>132</v>
      </c>
      <c r="B7" s="37"/>
      <c r="C7" s="37" t="s">
        <v>121</v>
      </c>
      <c r="D7" s="37" t="s">
        <v>121</v>
      </c>
      <c r="E7" s="37"/>
      <c r="F7" s="37"/>
      <c r="G7" s="90" t="s">
        <v>121</v>
      </c>
    </row>
    <row r="8" spans="1:7">
      <c r="A8" s="35" t="s">
        <v>133</v>
      </c>
      <c r="B8" s="37"/>
      <c r="C8" s="37" t="s">
        <v>121</v>
      </c>
      <c r="D8" s="37" t="s">
        <v>121</v>
      </c>
      <c r="E8" s="37"/>
      <c r="F8" s="37"/>
      <c r="G8" s="90" t="s">
        <v>121</v>
      </c>
    </row>
    <row r="9" spans="1:7">
      <c r="A9" s="81" t="s">
        <v>134</v>
      </c>
      <c r="B9" s="37"/>
      <c r="C9" s="37" t="s">
        <v>121</v>
      </c>
      <c r="D9" s="37" t="s">
        <v>121</v>
      </c>
      <c r="E9" s="37"/>
      <c r="F9" s="37"/>
      <c r="G9" s="90" t="s">
        <v>121</v>
      </c>
    </row>
    <row r="10" spans="1:7">
      <c r="G10" s="78"/>
    </row>
    <row r="11" spans="1:7">
      <c r="A11" s="243" t="s">
        <v>128</v>
      </c>
      <c r="B11" s="245" t="s">
        <v>127</v>
      </c>
      <c r="C11" s="246"/>
      <c r="D11" s="246"/>
      <c r="E11" s="246"/>
      <c r="F11" s="246"/>
      <c r="G11" s="246"/>
    </row>
    <row r="12" spans="1:7">
      <c r="A12" s="244"/>
      <c r="B12" s="248"/>
      <c r="C12" s="249"/>
      <c r="D12" s="249"/>
      <c r="E12" s="249"/>
      <c r="F12" s="249"/>
      <c r="G12" s="249"/>
    </row>
    <row r="13" spans="1:7">
      <c r="A13" s="105" t="s">
        <v>57</v>
      </c>
      <c r="B13" s="251"/>
      <c r="C13" s="252"/>
      <c r="D13" s="252"/>
      <c r="E13" s="252"/>
      <c r="F13" s="252"/>
      <c r="G13" s="252"/>
    </row>
    <row r="14" spans="1:7">
      <c r="A14" s="108" t="s">
        <v>131</v>
      </c>
      <c r="B14" s="239" t="s">
        <v>142</v>
      </c>
      <c r="C14" s="240"/>
      <c r="D14" s="241"/>
      <c r="E14" s="11" t="s">
        <v>327</v>
      </c>
      <c r="F14" s="11" t="s">
        <v>201</v>
      </c>
      <c r="G14" s="9" t="s">
        <v>207</v>
      </c>
    </row>
    <row r="15" spans="1:7">
      <c r="A15" s="108" t="s">
        <v>129</v>
      </c>
      <c r="B15" s="239" t="s">
        <v>142</v>
      </c>
      <c r="C15" s="240"/>
      <c r="D15" s="241"/>
      <c r="E15" s="11" t="s">
        <v>327</v>
      </c>
      <c r="F15" s="11" t="s">
        <v>201</v>
      </c>
      <c r="G15" s="9" t="s">
        <v>239</v>
      </c>
    </row>
    <row r="16" spans="1:7">
      <c r="A16" s="108" t="s">
        <v>130</v>
      </c>
      <c r="B16" s="239" t="s">
        <v>142</v>
      </c>
      <c r="C16" s="240"/>
      <c r="D16" s="241"/>
      <c r="E16" s="11" t="s">
        <v>327</v>
      </c>
      <c r="F16" s="11" t="s">
        <v>201</v>
      </c>
      <c r="G16" s="9" t="s">
        <v>240</v>
      </c>
    </row>
    <row r="17" spans="1:7">
      <c r="A17" s="108" t="s">
        <v>132</v>
      </c>
      <c r="B17" s="239" t="s">
        <v>142</v>
      </c>
      <c r="C17" s="240"/>
      <c r="D17" s="241"/>
      <c r="E17" s="11" t="s">
        <v>327</v>
      </c>
      <c r="F17" s="11" t="s">
        <v>201</v>
      </c>
      <c r="G17" s="9" t="s">
        <v>243</v>
      </c>
    </row>
    <row r="18" spans="1:7">
      <c r="A18" s="108" t="s">
        <v>133</v>
      </c>
      <c r="B18" s="239" t="s">
        <v>142</v>
      </c>
      <c r="C18" s="240"/>
      <c r="D18" s="241"/>
      <c r="E18" s="11" t="s">
        <v>327</v>
      </c>
      <c r="F18" s="11" t="s">
        <v>201</v>
      </c>
      <c r="G18" s="9" t="s">
        <v>241</v>
      </c>
    </row>
    <row r="19" spans="1:7">
      <c r="A19" s="108" t="s">
        <v>134</v>
      </c>
      <c r="B19" s="239" t="s">
        <v>142</v>
      </c>
      <c r="C19" s="240"/>
      <c r="D19" s="241"/>
      <c r="E19" s="11" t="s">
        <v>327</v>
      </c>
      <c r="F19" s="11" t="s">
        <v>201</v>
      </c>
      <c r="G19" s="9" t="s">
        <v>242</v>
      </c>
    </row>
  </sheetData>
  <mergeCells count="13">
    <mergeCell ref="A1:A2"/>
    <mergeCell ref="B1:G1"/>
    <mergeCell ref="B2:C2"/>
    <mergeCell ref="D2:E2"/>
    <mergeCell ref="F2:G2"/>
    <mergeCell ref="B19:D19"/>
    <mergeCell ref="B16:D16"/>
    <mergeCell ref="B17:D17"/>
    <mergeCell ref="B18:D18"/>
    <mergeCell ref="A11:A12"/>
    <mergeCell ref="B11:G13"/>
    <mergeCell ref="B14:D14"/>
    <mergeCell ref="B15:D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D20" sqref="D20"/>
    </sheetView>
  </sheetViews>
  <sheetFormatPr baseColWidth="10" defaultRowHeight="15" x14ac:dyDescent="0"/>
  <cols>
    <col min="1" max="1" width="8" customWidth="1"/>
    <col min="2" max="2" width="81.6640625" customWidth="1"/>
    <col min="5" max="5" width="10.83203125" customWidth="1"/>
    <col min="6" max="6" width="13.5" customWidth="1"/>
  </cols>
  <sheetData>
    <row r="1" spans="1:3" ht="20">
      <c r="A1" s="110" t="s">
        <v>57</v>
      </c>
      <c r="B1" s="111" t="s">
        <v>296</v>
      </c>
      <c r="C1" s="111" t="s">
        <v>4</v>
      </c>
    </row>
    <row r="2" spans="1:3">
      <c r="A2" s="112" t="s">
        <v>297</v>
      </c>
      <c r="B2" s="112" t="s">
        <v>298</v>
      </c>
      <c r="C2" s="35">
        <v>10</v>
      </c>
    </row>
    <row r="3" spans="1:3">
      <c r="A3" s="112" t="s">
        <v>299</v>
      </c>
      <c r="B3" s="112" t="s">
        <v>300</v>
      </c>
      <c r="C3" s="35">
        <v>13</v>
      </c>
    </row>
    <row r="4" spans="1:3">
      <c r="A4" s="112" t="s">
        <v>301</v>
      </c>
      <c r="B4" s="116" t="s">
        <v>302</v>
      </c>
      <c r="C4" s="35">
        <v>3</v>
      </c>
    </row>
    <row r="5" spans="1:3">
      <c r="A5" s="112" t="s">
        <v>303</v>
      </c>
      <c r="B5" s="112" t="s">
        <v>304</v>
      </c>
      <c r="C5" s="35">
        <v>25</v>
      </c>
    </row>
    <row r="6" spans="1:3">
      <c r="A6" s="112" t="s">
        <v>305</v>
      </c>
      <c r="B6" s="112" t="s">
        <v>306</v>
      </c>
      <c r="C6" s="35">
        <v>11</v>
      </c>
    </row>
    <row r="7" spans="1:3">
      <c r="A7" s="112" t="s">
        <v>307</v>
      </c>
      <c r="B7" s="112" t="s">
        <v>308</v>
      </c>
      <c r="C7" s="35">
        <v>4</v>
      </c>
    </row>
    <row r="8" spans="1:3">
      <c r="A8" s="112" t="s">
        <v>309</v>
      </c>
      <c r="B8" s="112" t="s">
        <v>310</v>
      </c>
      <c r="C8" s="35">
        <v>1</v>
      </c>
    </row>
    <row r="9" spans="1:3">
      <c r="A9" s="112" t="s">
        <v>311</v>
      </c>
      <c r="B9" s="112" t="s">
        <v>312</v>
      </c>
      <c r="C9" s="35">
        <v>15</v>
      </c>
    </row>
    <row r="10" spans="1:3">
      <c r="A10" s="112" t="s">
        <v>313</v>
      </c>
      <c r="B10" s="112" t="s">
        <v>314</v>
      </c>
      <c r="C10" s="35">
        <v>1</v>
      </c>
    </row>
    <row r="11" spans="1:3">
      <c r="A11" s="113" t="s">
        <v>315</v>
      </c>
      <c r="B11" s="113" t="s">
        <v>316</v>
      </c>
      <c r="C11" s="114">
        <v>13</v>
      </c>
    </row>
    <row r="12" spans="1:3">
      <c r="A12" s="112" t="s">
        <v>317</v>
      </c>
      <c r="B12" s="112" t="s">
        <v>318</v>
      </c>
      <c r="C12" s="35">
        <v>1</v>
      </c>
    </row>
    <row r="13" spans="1:3">
      <c r="A13" s="112" t="s">
        <v>319</v>
      </c>
      <c r="B13" s="112" t="s">
        <v>320</v>
      </c>
      <c r="C13" s="10">
        <v>3</v>
      </c>
    </row>
    <row r="14" spans="1:3">
      <c r="A14" s="269" t="s">
        <v>321</v>
      </c>
      <c r="B14" s="269"/>
      <c r="C14" s="115">
        <f>SUM(C2:C13)</f>
        <v>100</v>
      </c>
    </row>
    <row r="17" spans="1:9" ht="20">
      <c r="A17" s="110" t="s">
        <v>57</v>
      </c>
      <c r="B17" s="111" t="s">
        <v>296</v>
      </c>
      <c r="C17" s="111" t="s">
        <v>4</v>
      </c>
    </row>
    <row r="18" spans="1:9" ht="15" customHeight="1">
      <c r="A18" s="112" t="s">
        <v>297</v>
      </c>
      <c r="B18" s="112" t="s">
        <v>142</v>
      </c>
      <c r="C18" s="35">
        <v>62</v>
      </c>
    </row>
    <row r="19" spans="1:9">
      <c r="A19" s="112" t="s">
        <v>299</v>
      </c>
      <c r="B19" s="120" t="s">
        <v>166</v>
      </c>
      <c r="C19" s="35">
        <v>4</v>
      </c>
    </row>
    <row r="20" spans="1:9">
      <c r="A20" s="112" t="s">
        <v>301</v>
      </c>
      <c r="B20" s="120" t="s">
        <v>157</v>
      </c>
      <c r="C20" s="35">
        <v>6</v>
      </c>
    </row>
    <row r="21" spans="1:9">
      <c r="A21" s="121" t="s">
        <v>303</v>
      </c>
      <c r="B21" s="1" t="s">
        <v>164</v>
      </c>
      <c r="C21" s="104">
        <v>1</v>
      </c>
    </row>
    <row r="22" spans="1:9" ht="15" customHeight="1">
      <c r="A22" s="121" t="s">
        <v>305</v>
      </c>
      <c r="B22" s="121" t="s">
        <v>178</v>
      </c>
      <c r="C22" s="104">
        <v>2</v>
      </c>
    </row>
    <row r="23" spans="1:9">
      <c r="A23" s="269" t="s">
        <v>321</v>
      </c>
      <c r="B23" s="269"/>
      <c r="C23" s="115">
        <f>SUM(C18:C22)</f>
        <v>75</v>
      </c>
    </row>
    <row r="28" spans="1:9">
      <c r="E28">
        <v>14</v>
      </c>
      <c r="F28" s="270" t="s">
        <v>142</v>
      </c>
      <c r="G28" s="271"/>
      <c r="H28" s="272"/>
      <c r="I28" s="117">
        <v>6</v>
      </c>
    </row>
    <row r="29" spans="1:9">
      <c r="E29">
        <v>13</v>
      </c>
      <c r="F29" s="270" t="s">
        <v>142</v>
      </c>
      <c r="G29" s="271"/>
      <c r="H29" s="272"/>
      <c r="I29" s="117">
        <v>6</v>
      </c>
    </row>
    <row r="30" spans="1:9">
      <c r="E30">
        <v>12</v>
      </c>
      <c r="F30" s="270" t="s">
        <v>142</v>
      </c>
      <c r="G30" s="271"/>
      <c r="H30" s="272"/>
      <c r="I30" s="117">
        <v>6</v>
      </c>
    </row>
    <row r="31" spans="1:9">
      <c r="E31">
        <v>11</v>
      </c>
      <c r="F31" s="266" t="s">
        <v>142</v>
      </c>
      <c r="G31" s="267"/>
      <c r="H31" s="268"/>
      <c r="I31" s="117">
        <v>6</v>
      </c>
    </row>
    <row r="32" spans="1:9">
      <c r="E32">
        <v>10</v>
      </c>
      <c r="F32" s="266" t="s">
        <v>142</v>
      </c>
      <c r="G32" s="267"/>
      <c r="H32" s="268"/>
      <c r="I32" s="117">
        <v>6</v>
      </c>
    </row>
    <row r="33" spans="5:9">
      <c r="E33">
        <v>9</v>
      </c>
      <c r="F33" s="266" t="s">
        <v>142</v>
      </c>
      <c r="G33" s="267"/>
      <c r="H33" s="268"/>
      <c r="I33" s="117">
        <v>6</v>
      </c>
    </row>
    <row r="34" spans="5:9">
      <c r="E34">
        <v>8</v>
      </c>
      <c r="F34" s="266" t="s">
        <v>142</v>
      </c>
      <c r="G34" s="267"/>
      <c r="H34" s="268"/>
      <c r="I34" s="117">
        <v>6</v>
      </c>
    </row>
    <row r="35" spans="5:9">
      <c r="E35">
        <v>7</v>
      </c>
      <c r="F35" s="266" t="s">
        <v>142</v>
      </c>
      <c r="G35" s="267"/>
      <c r="H35" s="268"/>
      <c r="I35" s="117">
        <v>6</v>
      </c>
    </row>
    <row r="36" spans="5:9">
      <c r="E36">
        <v>6</v>
      </c>
      <c r="F36" s="266" t="s">
        <v>142</v>
      </c>
      <c r="G36" s="267"/>
      <c r="H36" s="268"/>
      <c r="I36" s="117">
        <v>3</v>
      </c>
    </row>
    <row r="37" spans="5:9">
      <c r="E37">
        <v>6</v>
      </c>
      <c r="F37" s="118" t="s">
        <v>166</v>
      </c>
      <c r="G37" s="118"/>
      <c r="H37" s="118"/>
      <c r="I37" s="118">
        <v>2</v>
      </c>
    </row>
    <row r="38" spans="5:9">
      <c r="E38">
        <v>6</v>
      </c>
      <c r="F38" s="119" t="s">
        <v>157</v>
      </c>
      <c r="G38" s="119"/>
      <c r="H38" s="119"/>
      <c r="I38" s="119">
        <v>1</v>
      </c>
    </row>
    <row r="39" spans="5:9">
      <c r="E39">
        <v>5</v>
      </c>
      <c r="F39" s="266" t="s">
        <v>142</v>
      </c>
      <c r="G39" s="267"/>
      <c r="H39" s="268"/>
      <c r="I39" s="117">
        <v>6</v>
      </c>
    </row>
    <row r="40" spans="5:9">
      <c r="E40">
        <v>4</v>
      </c>
      <c r="F40" s="117" t="s">
        <v>198</v>
      </c>
      <c r="G40" s="117"/>
      <c r="H40" s="117"/>
      <c r="I40" s="117">
        <v>2</v>
      </c>
    </row>
    <row r="41" spans="5:9">
      <c r="E41">
        <v>4</v>
      </c>
      <c r="F41" s="118" t="s">
        <v>166</v>
      </c>
      <c r="G41" s="118"/>
      <c r="H41" s="118"/>
      <c r="I41" s="118">
        <v>2</v>
      </c>
    </row>
    <row r="42" spans="5:9">
      <c r="E42">
        <v>4</v>
      </c>
      <c r="F42" s="119" t="s">
        <v>157</v>
      </c>
      <c r="G42" s="119"/>
      <c r="I42" s="119">
        <v>2</v>
      </c>
    </row>
    <row r="43" spans="5:9">
      <c r="E43">
        <v>3</v>
      </c>
      <c r="F43" s="117" t="s">
        <v>142</v>
      </c>
      <c r="G43" s="117"/>
      <c r="H43" s="117"/>
      <c r="I43">
        <v>3</v>
      </c>
    </row>
    <row r="44" spans="5:9">
      <c r="E44">
        <v>3</v>
      </c>
      <c r="F44" s="119" t="s">
        <v>157</v>
      </c>
      <c r="H44" s="119"/>
      <c r="I44" s="119">
        <v>3</v>
      </c>
    </row>
  </sheetData>
  <mergeCells count="12">
    <mergeCell ref="F34:H34"/>
    <mergeCell ref="F35:H35"/>
    <mergeCell ref="F36:H36"/>
    <mergeCell ref="F39:H39"/>
    <mergeCell ref="A14:B14"/>
    <mergeCell ref="A23:B23"/>
    <mergeCell ref="F28:H28"/>
    <mergeCell ref="F29:H29"/>
    <mergeCell ref="F30:H30"/>
    <mergeCell ref="F31:H31"/>
    <mergeCell ref="F32:H32"/>
    <mergeCell ref="F33:H33"/>
  </mergeCells>
  <phoneticPr fontId="9" type="noConversion"/>
  <pageMargins left="0.75" right="0.75" top="1" bottom="1" header="0.5" footer="0.5"/>
  <pageSetup scale="83" orientation="portrait" horizontalDpi="4294967292" verticalDpi="4294967292"/>
  <rowBreaks count="2" manualBreakCount="2">
    <brk id="14" max="16383" man="1"/>
    <brk id="23" max="16383" man="1"/>
  </rowBreaks>
  <colBreaks count="1" manualBreakCount="1">
    <brk id="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0"/>
  <sheetViews>
    <sheetView topLeftCell="AG17" workbookViewId="0">
      <selection activeCell="AX34" sqref="AX34"/>
    </sheetView>
  </sheetViews>
  <sheetFormatPr baseColWidth="10" defaultRowHeight="15" x14ac:dyDescent="0"/>
  <cols>
    <col min="1" max="1" width="2.5" customWidth="1"/>
    <col min="14" max="14" width="2.33203125" customWidth="1"/>
    <col min="22" max="22" width="2.1640625" customWidth="1"/>
    <col min="25" max="25" width="2.33203125" customWidth="1"/>
    <col min="30" max="30" width="2.33203125" customWidth="1"/>
    <col min="37" max="37" width="2.1640625" customWidth="1"/>
    <col min="40" max="40" width="2.33203125" customWidth="1"/>
    <col min="45" max="45" width="2" customWidth="1"/>
    <col min="48" max="48" width="2.5" customWidth="1"/>
    <col min="51" max="51" width="2" customWidth="1"/>
  </cols>
  <sheetData>
    <row r="1" spans="1:51" ht="25">
      <c r="A1" s="231" t="s">
        <v>56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3"/>
    </row>
    <row r="2" spans="1:51" ht="20">
      <c r="A2" s="165"/>
      <c r="B2" s="168" t="s">
        <v>137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9"/>
    </row>
    <row r="3" spans="1:51" ht="34" customHeight="1">
      <c r="A3" s="166"/>
      <c r="B3" s="35" t="s">
        <v>0</v>
      </c>
      <c r="C3" s="35" t="s">
        <v>1</v>
      </c>
      <c r="D3" s="35" t="s">
        <v>2</v>
      </c>
      <c r="E3" s="35" t="s">
        <v>3</v>
      </c>
      <c r="F3" s="170" t="s">
        <v>8</v>
      </c>
      <c r="G3" s="35" t="s">
        <v>0</v>
      </c>
      <c r="H3" s="35" t="s">
        <v>1</v>
      </c>
      <c r="I3" s="35" t="s">
        <v>2</v>
      </c>
      <c r="J3" s="35" t="s">
        <v>3</v>
      </c>
      <c r="K3" s="35" t="s">
        <v>4</v>
      </c>
      <c r="L3" s="10" t="s">
        <v>5</v>
      </c>
      <c r="M3" s="23"/>
      <c r="N3" s="46"/>
      <c r="O3" s="156" t="s">
        <v>114</v>
      </c>
      <c r="P3" s="157"/>
      <c r="Q3" s="3"/>
      <c r="R3" s="171" t="s">
        <v>46</v>
      </c>
      <c r="S3" s="172"/>
      <c r="T3" s="172"/>
      <c r="U3" s="173"/>
      <c r="V3" s="3"/>
      <c r="W3" s="174" t="s">
        <v>52</v>
      </c>
      <c r="X3" s="175"/>
      <c r="Y3" s="176"/>
      <c r="Z3" s="178" t="s">
        <v>48</v>
      </c>
      <c r="AA3" s="179"/>
      <c r="AB3" s="179"/>
      <c r="AC3" s="180"/>
      <c r="AD3" s="3"/>
      <c r="AE3" s="178" t="s">
        <v>54</v>
      </c>
      <c r="AF3" s="179"/>
      <c r="AG3" s="179"/>
      <c r="AH3" s="179"/>
      <c r="AI3" s="179"/>
      <c r="AJ3" s="180"/>
      <c r="AK3" s="3"/>
      <c r="AL3" s="174" t="s">
        <v>55</v>
      </c>
      <c r="AM3" s="175"/>
      <c r="AN3" s="176"/>
      <c r="AO3" s="178" t="s">
        <v>49</v>
      </c>
      <c r="AP3" s="179"/>
      <c r="AQ3" s="179"/>
      <c r="AR3" s="180"/>
      <c r="AS3" s="4"/>
      <c r="AT3" s="174" t="s">
        <v>51</v>
      </c>
      <c r="AU3" s="175"/>
      <c r="AV3" s="36"/>
      <c r="AW3" s="174" t="s">
        <v>27</v>
      </c>
      <c r="AX3" s="175"/>
      <c r="AY3" s="50"/>
    </row>
    <row r="4" spans="1:51" ht="30">
      <c r="A4" s="166"/>
      <c r="B4" s="35" t="s">
        <v>1</v>
      </c>
      <c r="C4" s="2">
        <v>1</v>
      </c>
      <c r="D4" s="37">
        <v>1</v>
      </c>
      <c r="E4" s="37">
        <v>1</v>
      </c>
      <c r="F4" s="170"/>
      <c r="G4" s="35" t="s">
        <v>1</v>
      </c>
      <c r="H4" s="38">
        <f>C4/C7</f>
        <v>0.33333333333333331</v>
      </c>
      <c r="I4" s="37">
        <f>D4/D7</f>
        <v>0.33333333333333331</v>
      </c>
      <c r="J4" s="37">
        <f>E4/E7</f>
        <v>0.33333333333333331</v>
      </c>
      <c r="K4" s="37">
        <f>SUM(H4:J4)</f>
        <v>1</v>
      </c>
      <c r="L4" s="2">
        <f>K4/C9</f>
        <v>0.33333333333333331</v>
      </c>
      <c r="M4" s="24"/>
      <c r="N4" s="46"/>
      <c r="O4" s="58" t="s">
        <v>17</v>
      </c>
      <c r="P4" s="56" t="s">
        <v>78</v>
      </c>
      <c r="Q4" s="18"/>
      <c r="R4" s="17" t="s">
        <v>26</v>
      </c>
      <c r="S4" s="35" t="s">
        <v>1</v>
      </c>
      <c r="T4" s="35" t="s">
        <v>2</v>
      </c>
      <c r="U4" s="35" t="s">
        <v>3</v>
      </c>
      <c r="V4" s="13"/>
      <c r="W4" s="32" t="s">
        <v>26</v>
      </c>
      <c r="X4" s="127" t="s">
        <v>53</v>
      </c>
      <c r="Y4" s="176"/>
      <c r="Z4" s="35" t="s">
        <v>32</v>
      </c>
      <c r="AA4" s="125" t="s">
        <v>47</v>
      </c>
      <c r="AB4" s="178" t="s">
        <v>43</v>
      </c>
      <c r="AC4" s="180"/>
      <c r="AD4" s="4"/>
      <c r="AE4" s="10" t="s">
        <v>26</v>
      </c>
      <c r="AF4" s="35" t="s">
        <v>35</v>
      </c>
      <c r="AG4" s="35" t="s">
        <v>36</v>
      </c>
      <c r="AH4" s="35" t="s">
        <v>37</v>
      </c>
      <c r="AI4" s="35" t="s">
        <v>97</v>
      </c>
      <c r="AJ4" s="35" t="s">
        <v>98</v>
      </c>
      <c r="AK4" s="4"/>
      <c r="AL4" s="10" t="s">
        <v>26</v>
      </c>
      <c r="AM4" s="127" t="s">
        <v>53</v>
      </c>
      <c r="AN4" s="176"/>
      <c r="AO4" s="10" t="s">
        <v>28</v>
      </c>
      <c r="AP4" s="10" t="s">
        <v>47</v>
      </c>
      <c r="AQ4" s="181" t="s">
        <v>43</v>
      </c>
      <c r="AR4" s="182"/>
      <c r="AS4" s="4"/>
      <c r="AT4" s="35" t="s">
        <v>26</v>
      </c>
      <c r="AU4" s="127" t="s">
        <v>53</v>
      </c>
      <c r="AV4" s="36"/>
      <c r="AW4" s="125" t="s">
        <v>26</v>
      </c>
      <c r="AX4" s="125" t="s">
        <v>50</v>
      </c>
      <c r="AY4" s="50"/>
    </row>
    <row r="5" spans="1:51">
      <c r="A5" s="166"/>
      <c r="B5" s="35" t="s">
        <v>2</v>
      </c>
      <c r="C5" s="37">
        <f>1/D4</f>
        <v>1</v>
      </c>
      <c r="D5" s="2">
        <v>1</v>
      </c>
      <c r="E5" s="37">
        <v>1</v>
      </c>
      <c r="F5" s="170"/>
      <c r="G5" s="35" t="s">
        <v>2</v>
      </c>
      <c r="H5" s="37">
        <f>C5/C7</f>
        <v>0.33333333333333331</v>
      </c>
      <c r="I5" s="38">
        <f>D5/D7</f>
        <v>0.33333333333333331</v>
      </c>
      <c r="J5" s="37">
        <f>E5/E7</f>
        <v>0.33333333333333331</v>
      </c>
      <c r="K5" s="37">
        <f>SUM(H5:J5)</f>
        <v>1</v>
      </c>
      <c r="L5" s="2">
        <f>K5/C9</f>
        <v>0.33333333333333331</v>
      </c>
      <c r="M5" s="24"/>
      <c r="N5" s="46"/>
      <c r="O5" s="58" t="s">
        <v>18</v>
      </c>
      <c r="P5" s="56" t="s">
        <v>77</v>
      </c>
      <c r="Q5" s="18"/>
      <c r="R5" s="11" t="s">
        <v>17</v>
      </c>
      <c r="S5" s="9">
        <v>1</v>
      </c>
      <c r="T5" s="9">
        <v>-0.5</v>
      </c>
      <c r="U5" s="9">
        <v>0</v>
      </c>
      <c r="V5" s="3"/>
      <c r="W5" s="11" t="s">
        <v>17</v>
      </c>
      <c r="X5" s="1">
        <f>(S5*L4)+(T5*L5)+(U5*L6)</f>
        <v>0.16666666666666666</v>
      </c>
      <c r="Y5" s="176"/>
      <c r="Z5" s="15" t="s">
        <v>34</v>
      </c>
      <c r="AA5" s="15">
        <v>1</v>
      </c>
      <c r="AB5" s="15">
        <f>1/(1+AA5)</f>
        <v>0.5</v>
      </c>
      <c r="AC5" s="15"/>
      <c r="AD5" s="4"/>
      <c r="AE5" s="11" t="s">
        <v>17</v>
      </c>
      <c r="AF5" s="28">
        <v>1</v>
      </c>
      <c r="AG5" s="28">
        <v>0</v>
      </c>
      <c r="AH5" s="28">
        <v>0</v>
      </c>
      <c r="AI5" s="28">
        <v>0</v>
      </c>
      <c r="AJ5" s="28">
        <v>1</v>
      </c>
      <c r="AK5" s="4"/>
      <c r="AL5" s="11" t="s">
        <v>17</v>
      </c>
      <c r="AM5" s="1">
        <f>(AC8*AH5)+(AC11*AJ5)</f>
        <v>0.5</v>
      </c>
      <c r="AN5" s="176"/>
      <c r="AO5" s="15" t="s">
        <v>29</v>
      </c>
      <c r="AP5" s="15">
        <v>1</v>
      </c>
      <c r="AQ5" s="15">
        <f>1/(1+AP5)</f>
        <v>0.5</v>
      </c>
      <c r="AR5" s="15"/>
      <c r="AS5" s="4"/>
      <c r="AT5" s="11" t="s">
        <v>17</v>
      </c>
      <c r="AU5" s="1">
        <f>AR6</f>
        <v>0.5</v>
      </c>
      <c r="AV5" s="36"/>
      <c r="AW5" s="40" t="s">
        <v>63</v>
      </c>
      <c r="AX5" s="40">
        <v>0</v>
      </c>
      <c r="AY5" s="50"/>
    </row>
    <row r="6" spans="1:51" ht="30">
      <c r="A6" s="166"/>
      <c r="B6" s="35" t="s">
        <v>3</v>
      </c>
      <c r="C6" s="37">
        <f>1/E4</f>
        <v>1</v>
      </c>
      <c r="D6" s="37">
        <f>1/E5</f>
        <v>1</v>
      </c>
      <c r="E6" s="2">
        <v>1</v>
      </c>
      <c r="F6" s="170"/>
      <c r="G6" s="35" t="s">
        <v>3</v>
      </c>
      <c r="H6" s="37">
        <f>C6/C7</f>
        <v>0.33333333333333331</v>
      </c>
      <c r="I6" s="37">
        <f>D6/D7</f>
        <v>0.33333333333333331</v>
      </c>
      <c r="J6" s="38">
        <f>E6/E7</f>
        <v>0.33333333333333331</v>
      </c>
      <c r="K6" s="37">
        <f>SUM(H6:J6)</f>
        <v>1</v>
      </c>
      <c r="L6" s="2">
        <f>K6/C9</f>
        <v>0.33333333333333331</v>
      </c>
      <c r="M6" s="24"/>
      <c r="N6" s="46"/>
      <c r="O6" s="58" t="s">
        <v>20</v>
      </c>
      <c r="P6" s="56" t="s">
        <v>80</v>
      </c>
      <c r="Q6" s="18"/>
      <c r="R6" s="11" t="s">
        <v>18</v>
      </c>
      <c r="S6" s="9">
        <v>-0.5</v>
      </c>
      <c r="T6" s="9">
        <v>1</v>
      </c>
      <c r="U6" s="9">
        <v>0</v>
      </c>
      <c r="V6" s="19"/>
      <c r="W6" s="11" t="s">
        <v>18</v>
      </c>
      <c r="X6" s="1">
        <f>(S6*L4)+(T6*L5)+(U6*L6)</f>
        <v>0.16666666666666666</v>
      </c>
      <c r="Y6" s="176"/>
      <c r="Z6" s="16" t="s">
        <v>35</v>
      </c>
      <c r="AA6" s="16" t="s">
        <v>44</v>
      </c>
      <c r="AB6" s="16">
        <v>1</v>
      </c>
      <c r="AC6" s="16">
        <f>AB6*AB5</f>
        <v>0.5</v>
      </c>
      <c r="AD6" s="4"/>
      <c r="AE6" s="11" t="s">
        <v>18</v>
      </c>
      <c r="AF6" s="28">
        <v>-1</v>
      </c>
      <c r="AG6" s="28">
        <v>0</v>
      </c>
      <c r="AH6" s="28">
        <v>0</v>
      </c>
      <c r="AI6" s="28">
        <v>0</v>
      </c>
      <c r="AJ6" s="28">
        <v>-1</v>
      </c>
      <c r="AK6" s="4"/>
      <c r="AL6" s="11" t="s">
        <v>18</v>
      </c>
      <c r="AM6" s="1">
        <f>(AC8*AH6)+(AC11*AJ6)</f>
        <v>-0.5</v>
      </c>
      <c r="AN6" s="176"/>
      <c r="AO6" s="16" t="s">
        <v>45</v>
      </c>
      <c r="AP6" s="16" t="s">
        <v>44</v>
      </c>
      <c r="AQ6" s="16">
        <v>1</v>
      </c>
      <c r="AR6" s="16">
        <f>AQ6*AQ5</f>
        <v>0.5</v>
      </c>
      <c r="AS6" s="4"/>
      <c r="AT6" s="11" t="s">
        <v>18</v>
      </c>
      <c r="AU6" s="1">
        <f>AR7</f>
        <v>0.5</v>
      </c>
      <c r="AV6" s="36"/>
      <c r="AW6" s="40" t="s">
        <v>16</v>
      </c>
      <c r="AX6" s="41">
        <v>0</v>
      </c>
      <c r="AY6" s="50"/>
    </row>
    <row r="7" spans="1:51">
      <c r="A7" s="166"/>
      <c r="B7" s="127" t="s">
        <v>4</v>
      </c>
      <c r="C7" s="39">
        <f>SUM(C4:C6)</f>
        <v>3</v>
      </c>
      <c r="D7" s="39">
        <f>SUM(D4:D6)</f>
        <v>3</v>
      </c>
      <c r="E7" s="39">
        <f>SUM(E4:E6)</f>
        <v>3</v>
      </c>
      <c r="F7" s="170"/>
      <c r="G7" s="127" t="s">
        <v>4</v>
      </c>
      <c r="H7" s="39">
        <f>SUM(H4:H6)</f>
        <v>1</v>
      </c>
      <c r="I7" s="39">
        <f>SUM(I4:I6)</f>
        <v>1</v>
      </c>
      <c r="J7" s="39">
        <f>SUM(J4:J6)</f>
        <v>1</v>
      </c>
      <c r="K7" s="39">
        <f>SUM(K4:K6)</f>
        <v>3</v>
      </c>
      <c r="L7" s="39">
        <f>SUM(L4:L6)</f>
        <v>1</v>
      </c>
      <c r="M7" s="25"/>
      <c r="N7" s="46"/>
      <c r="O7" s="58" t="s">
        <v>21</v>
      </c>
      <c r="P7" s="56" t="s">
        <v>81</v>
      </c>
      <c r="Q7" s="18"/>
      <c r="R7" s="11" t="s">
        <v>20</v>
      </c>
      <c r="S7" s="9">
        <v>0</v>
      </c>
      <c r="T7" s="9">
        <v>1</v>
      </c>
      <c r="U7" s="9">
        <v>0</v>
      </c>
      <c r="V7" s="19"/>
      <c r="W7" s="11" t="s">
        <v>20</v>
      </c>
      <c r="X7" s="1">
        <f>(S7*L4)+(T7*L5)+(U7*L6)</f>
        <v>0.33333333333333331</v>
      </c>
      <c r="Y7" s="176"/>
      <c r="Z7" s="16" t="s">
        <v>36</v>
      </c>
      <c r="AA7" s="16" t="s">
        <v>44</v>
      </c>
      <c r="AB7" s="16">
        <v>1</v>
      </c>
      <c r="AC7" s="16">
        <f>AB7*AB5</f>
        <v>0.5</v>
      </c>
      <c r="AD7" s="4"/>
      <c r="AE7" s="11" t="s">
        <v>20</v>
      </c>
      <c r="AF7" s="28">
        <v>0</v>
      </c>
      <c r="AG7" s="28">
        <v>0</v>
      </c>
      <c r="AH7" s="28">
        <v>0</v>
      </c>
      <c r="AI7" s="28">
        <v>0</v>
      </c>
      <c r="AJ7" s="28"/>
      <c r="AK7" s="4"/>
      <c r="AL7" s="11" t="s">
        <v>20</v>
      </c>
      <c r="AM7" s="1">
        <v>0</v>
      </c>
      <c r="AN7" s="176"/>
      <c r="AO7" s="16" t="s">
        <v>58</v>
      </c>
      <c r="AP7" s="16" t="s">
        <v>44</v>
      </c>
      <c r="AQ7" s="16">
        <v>1</v>
      </c>
      <c r="AR7" s="16">
        <f>AQ7*AQ5</f>
        <v>0.5</v>
      </c>
      <c r="AS7" s="4"/>
      <c r="AT7" s="11" t="s">
        <v>20</v>
      </c>
      <c r="AU7" s="1">
        <f>AR9</f>
        <v>0.5</v>
      </c>
      <c r="AV7" s="36"/>
      <c r="AW7" s="42" t="s">
        <v>17</v>
      </c>
      <c r="AX7" s="42">
        <f>X5+AM5+AU5</f>
        <v>1.1666666666666665</v>
      </c>
      <c r="AY7" s="50"/>
    </row>
    <row r="8" spans="1:51" ht="45">
      <c r="A8" s="166"/>
      <c r="B8" s="54"/>
      <c r="C8" s="54"/>
      <c r="D8" s="54"/>
      <c r="E8" s="54"/>
      <c r="F8" s="54"/>
      <c r="G8" s="54"/>
      <c r="H8" s="54"/>
      <c r="I8" s="54"/>
      <c r="J8" s="54"/>
      <c r="M8" s="47"/>
      <c r="N8" s="46"/>
      <c r="O8" s="58" t="s">
        <v>23</v>
      </c>
      <c r="P8" s="56" t="s">
        <v>83</v>
      </c>
      <c r="Q8" s="4"/>
      <c r="R8" s="11" t="s">
        <v>21</v>
      </c>
      <c r="S8" s="9">
        <v>0</v>
      </c>
      <c r="T8" s="9">
        <v>-0.5</v>
      </c>
      <c r="U8" s="9">
        <v>0</v>
      </c>
      <c r="V8" s="19"/>
      <c r="W8" s="11" t="s">
        <v>21</v>
      </c>
      <c r="X8" s="1">
        <f>(S8*L4)+(T8*L5)+(U8*L6)</f>
        <v>-0.16666666666666666</v>
      </c>
      <c r="Y8" s="176"/>
      <c r="Z8" s="16" t="s">
        <v>37</v>
      </c>
      <c r="AA8" s="16" t="s">
        <v>44</v>
      </c>
      <c r="AB8" s="16">
        <v>1</v>
      </c>
      <c r="AC8" s="16">
        <f>AB8*AB5</f>
        <v>0.5</v>
      </c>
      <c r="AD8" s="4"/>
      <c r="AE8" s="11" t="s">
        <v>21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4"/>
      <c r="AL8" s="11" t="s">
        <v>21</v>
      </c>
      <c r="AM8" s="1">
        <v>0</v>
      </c>
      <c r="AN8" s="176"/>
      <c r="AO8" s="15" t="s">
        <v>30</v>
      </c>
      <c r="AP8" s="15">
        <v>1</v>
      </c>
      <c r="AQ8" s="15">
        <f>1/(1+AP8)</f>
        <v>0.5</v>
      </c>
      <c r="AR8" s="15"/>
      <c r="AS8" s="4"/>
      <c r="AT8" s="11" t="s">
        <v>21</v>
      </c>
      <c r="AU8" s="1">
        <f>AR10</f>
        <v>0.5</v>
      </c>
      <c r="AV8" s="36"/>
      <c r="AW8" s="42" t="s">
        <v>18</v>
      </c>
      <c r="AX8" s="42">
        <f>X6+AM6++AU6</f>
        <v>0.16666666666666663</v>
      </c>
      <c r="AY8" s="50"/>
    </row>
    <row r="9" spans="1:51" ht="30">
      <c r="A9" s="166"/>
      <c r="B9" s="125" t="s">
        <v>6</v>
      </c>
      <c r="C9" s="35">
        <v>3</v>
      </c>
      <c r="D9" s="4"/>
      <c r="E9" s="4"/>
      <c r="F9" s="4"/>
      <c r="G9" s="4"/>
      <c r="H9" s="4"/>
      <c r="I9" s="4"/>
      <c r="J9" s="4"/>
      <c r="M9" s="4"/>
      <c r="N9" s="46"/>
      <c r="O9" s="58" t="s">
        <v>24</v>
      </c>
      <c r="P9" s="56" t="s">
        <v>84</v>
      </c>
      <c r="Q9" s="4"/>
      <c r="R9" s="11" t="s">
        <v>23</v>
      </c>
      <c r="S9" s="9">
        <v>1</v>
      </c>
      <c r="T9" s="9">
        <v>0</v>
      </c>
      <c r="U9" s="9">
        <v>-0.5</v>
      </c>
      <c r="V9" s="19"/>
      <c r="W9" s="11" t="s">
        <v>23</v>
      </c>
      <c r="X9" s="1">
        <f>(S9*L4)+(T9*L5)+(U9*L6)</f>
        <v>0.16666666666666666</v>
      </c>
      <c r="Y9" s="176"/>
      <c r="Z9" s="31" t="s">
        <v>96</v>
      </c>
      <c r="AA9" s="31">
        <v>1</v>
      </c>
      <c r="AB9" s="31">
        <f>1/(1+AA9)</f>
        <v>0.5</v>
      </c>
      <c r="AC9" s="31"/>
      <c r="AD9" s="4"/>
      <c r="AE9" s="11" t="s">
        <v>23</v>
      </c>
      <c r="AF9" s="28">
        <v>1</v>
      </c>
      <c r="AG9" s="28">
        <v>0</v>
      </c>
      <c r="AH9" s="28">
        <v>0</v>
      </c>
      <c r="AI9" s="28">
        <v>0</v>
      </c>
      <c r="AJ9" s="28">
        <v>1</v>
      </c>
      <c r="AK9" s="4"/>
      <c r="AL9" s="11" t="s">
        <v>23</v>
      </c>
      <c r="AM9" s="1">
        <f>(AC6*AF9)+(AC8*AH9)+(AC11*AJ9)</f>
        <v>1</v>
      </c>
      <c r="AN9" s="176"/>
      <c r="AO9" s="16" t="s">
        <v>59</v>
      </c>
      <c r="AP9" s="16" t="s">
        <v>44</v>
      </c>
      <c r="AQ9" s="16">
        <v>1</v>
      </c>
      <c r="AR9" s="16">
        <f>AQ9*AQ8</f>
        <v>0.5</v>
      </c>
      <c r="AS9" s="4"/>
      <c r="AT9" s="11" t="s">
        <v>23</v>
      </c>
      <c r="AU9" s="1">
        <f>AR12</f>
        <v>0.5</v>
      </c>
      <c r="AV9" s="36"/>
      <c r="AW9" s="41" t="s">
        <v>19</v>
      </c>
      <c r="AX9" s="41">
        <v>0</v>
      </c>
      <c r="AY9" s="50"/>
    </row>
    <row r="10" spans="1:51">
      <c r="A10" s="166"/>
      <c r="B10" s="53"/>
      <c r="C10" s="53"/>
      <c r="D10" s="53"/>
      <c r="E10" s="53"/>
      <c r="F10" s="53"/>
      <c r="G10" s="53"/>
      <c r="H10" s="53"/>
      <c r="I10" s="53"/>
      <c r="J10" s="53"/>
      <c r="M10" s="26"/>
      <c r="N10" s="46"/>
      <c r="O10" s="4"/>
      <c r="P10" s="4"/>
      <c r="Q10" s="4"/>
      <c r="R10" s="11" t="s">
        <v>24</v>
      </c>
      <c r="S10" s="9">
        <v>-0.5</v>
      </c>
      <c r="T10" s="9">
        <v>0</v>
      </c>
      <c r="U10" s="9">
        <v>1</v>
      </c>
      <c r="V10" s="19"/>
      <c r="W10" s="11" t="s">
        <v>24</v>
      </c>
      <c r="X10" s="1">
        <f>(S10*L4)+(T10*67)+(U10*L6)</f>
        <v>0.16666666666666666</v>
      </c>
      <c r="Y10" s="176"/>
      <c r="Z10" s="16" t="s">
        <v>97</v>
      </c>
      <c r="AA10" s="16" t="s">
        <v>44</v>
      </c>
      <c r="AB10" s="16">
        <v>1</v>
      </c>
      <c r="AC10" s="16">
        <f>AB10*AB9</f>
        <v>0.5</v>
      </c>
      <c r="AD10" s="4"/>
      <c r="AE10" s="11" t="s">
        <v>24</v>
      </c>
      <c r="AF10" s="28">
        <v>-1</v>
      </c>
      <c r="AG10" s="28">
        <v>0</v>
      </c>
      <c r="AH10" s="28">
        <v>0</v>
      </c>
      <c r="AI10" s="28">
        <v>0</v>
      </c>
      <c r="AJ10" s="28">
        <v>-1</v>
      </c>
      <c r="AK10" s="4"/>
      <c r="AL10" s="11" t="s">
        <v>24</v>
      </c>
      <c r="AM10" s="1">
        <f>(AC6*AF10)+(AC7*AG10)+(AC8*AH10)+(AC11*AJ10)</f>
        <v>-1</v>
      </c>
      <c r="AN10" s="176"/>
      <c r="AO10" s="16" t="s">
        <v>60</v>
      </c>
      <c r="AP10" s="16" t="s">
        <v>44</v>
      </c>
      <c r="AQ10" s="16">
        <v>1</v>
      </c>
      <c r="AR10" s="16">
        <f>AQ10*AQ8</f>
        <v>0.5</v>
      </c>
      <c r="AS10" s="4"/>
      <c r="AT10" s="11" t="s">
        <v>24</v>
      </c>
      <c r="AU10" s="1">
        <f>AR13</f>
        <v>0.5</v>
      </c>
      <c r="AV10" s="36"/>
      <c r="AW10" s="42" t="s">
        <v>20</v>
      </c>
      <c r="AX10" s="42">
        <f>X7+AM7+AU7</f>
        <v>0.83333333333333326</v>
      </c>
      <c r="AY10" s="50"/>
    </row>
    <row r="11" spans="1:51">
      <c r="A11" s="166"/>
      <c r="B11" s="183" t="s">
        <v>14</v>
      </c>
      <c r="C11" s="183"/>
      <c r="D11" s="4"/>
      <c r="E11" s="35" t="s">
        <v>38</v>
      </c>
      <c r="F11" s="35" t="s">
        <v>39</v>
      </c>
      <c r="G11" s="35" t="s">
        <v>40</v>
      </c>
      <c r="H11" s="10" t="s">
        <v>41</v>
      </c>
      <c r="I11" s="10" t="s">
        <v>42</v>
      </c>
      <c r="J11" s="4"/>
      <c r="M11" s="4"/>
      <c r="N11" s="46"/>
      <c r="O11" s="156" t="s">
        <v>112</v>
      </c>
      <c r="P11" s="157"/>
      <c r="Q11" s="4"/>
      <c r="R11" s="33"/>
      <c r="S11" s="25"/>
      <c r="T11" s="25"/>
      <c r="U11" s="25"/>
      <c r="V11" s="30"/>
      <c r="W11" s="29"/>
      <c r="X11" s="29"/>
      <c r="Y11" s="176"/>
      <c r="Z11" s="16" t="s">
        <v>98</v>
      </c>
      <c r="AA11" s="16" t="s">
        <v>44</v>
      </c>
      <c r="AB11" s="16">
        <v>1</v>
      </c>
      <c r="AC11" s="16">
        <f>AB11*AB9</f>
        <v>0.5</v>
      </c>
      <c r="AD11" s="4"/>
      <c r="AE11" s="29"/>
      <c r="AF11" s="25"/>
      <c r="AG11" s="25"/>
      <c r="AH11" s="25"/>
      <c r="AI11" s="25"/>
      <c r="AJ11" s="25"/>
      <c r="AK11" s="4"/>
      <c r="AL11" s="29"/>
      <c r="AM11" s="29"/>
      <c r="AN11" s="176"/>
      <c r="AO11" s="15" t="s">
        <v>31</v>
      </c>
      <c r="AP11" s="15">
        <v>1</v>
      </c>
      <c r="AQ11" s="15">
        <f>1/(1+AP11)</f>
        <v>0.5</v>
      </c>
      <c r="AR11" s="15"/>
      <c r="AS11" s="4"/>
      <c r="AT11" s="29"/>
      <c r="AU11" s="29"/>
      <c r="AV11" s="46"/>
      <c r="AW11" s="42" t="s">
        <v>21</v>
      </c>
      <c r="AX11" s="42">
        <f>X8+AM8+AU8</f>
        <v>0.33333333333333337</v>
      </c>
      <c r="AY11" s="50"/>
    </row>
    <row r="12" spans="1:51" ht="30">
      <c r="A12" s="166"/>
      <c r="B12" s="125" t="s">
        <v>7</v>
      </c>
      <c r="C12" s="76">
        <f>SUM(L4*C7,L5*D7,L6*E7)</f>
        <v>3</v>
      </c>
      <c r="D12" s="4"/>
      <c r="E12" s="35">
        <v>1</v>
      </c>
      <c r="F12" s="35">
        <v>3</v>
      </c>
      <c r="G12" s="35">
        <v>5</v>
      </c>
      <c r="H12" s="35">
        <v>7</v>
      </c>
      <c r="I12" s="35">
        <v>9</v>
      </c>
      <c r="J12" s="4"/>
      <c r="M12" s="4"/>
      <c r="N12" s="46"/>
      <c r="O12" s="57" t="s">
        <v>99</v>
      </c>
      <c r="P12" s="56" t="s">
        <v>102</v>
      </c>
      <c r="Q12" s="4"/>
      <c r="R12" s="33"/>
      <c r="S12" s="25"/>
      <c r="T12" s="25"/>
      <c r="U12" s="25"/>
      <c r="V12" s="30"/>
      <c r="W12" s="29"/>
      <c r="X12" s="29"/>
      <c r="Y12" s="176"/>
      <c r="Z12" s="30"/>
      <c r="AA12" s="30"/>
      <c r="AB12" s="30"/>
      <c r="AC12" s="30"/>
      <c r="AD12" s="4"/>
      <c r="AE12" s="29"/>
      <c r="AF12" s="25"/>
      <c r="AG12" s="25"/>
      <c r="AH12" s="25"/>
      <c r="AI12" s="25"/>
      <c r="AJ12" s="25"/>
      <c r="AK12" s="4"/>
      <c r="AL12" s="156" t="s">
        <v>115</v>
      </c>
      <c r="AM12" s="157"/>
      <c r="AN12" s="176"/>
      <c r="AO12" s="16" t="s">
        <v>61</v>
      </c>
      <c r="AP12" s="16" t="s">
        <v>44</v>
      </c>
      <c r="AQ12" s="16">
        <v>1</v>
      </c>
      <c r="AR12" s="16">
        <f>AQ12*AQ11</f>
        <v>0.5</v>
      </c>
      <c r="AS12" s="4"/>
      <c r="AT12" s="29"/>
      <c r="AU12" s="29"/>
      <c r="AV12" s="46"/>
      <c r="AW12" s="41" t="s">
        <v>22</v>
      </c>
      <c r="AX12" s="41">
        <v>0</v>
      </c>
      <c r="AY12" s="50"/>
    </row>
    <row r="13" spans="1:51" ht="30">
      <c r="A13" s="166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26"/>
      <c r="N13" s="46"/>
      <c r="O13" s="57" t="s">
        <v>100</v>
      </c>
      <c r="P13" s="56" t="s">
        <v>103</v>
      </c>
      <c r="Q13" s="4"/>
      <c r="R13" s="4"/>
      <c r="S13" s="18"/>
      <c r="T13" s="18"/>
      <c r="U13" s="18"/>
      <c r="V13" s="19"/>
      <c r="W13" s="4"/>
      <c r="X13" s="4"/>
      <c r="Y13" s="176"/>
      <c r="Z13" s="30"/>
      <c r="AA13" s="30"/>
      <c r="AB13" s="30"/>
      <c r="AC13" s="30"/>
      <c r="AD13" s="4"/>
      <c r="AE13" s="29"/>
      <c r="AF13" s="25"/>
      <c r="AG13" s="25"/>
      <c r="AH13" s="25"/>
      <c r="AI13" s="25"/>
      <c r="AJ13" s="25"/>
      <c r="AK13" s="4"/>
      <c r="AL13" s="58" t="s">
        <v>34</v>
      </c>
      <c r="AM13" s="56" t="s">
        <v>87</v>
      </c>
      <c r="AN13" s="176"/>
      <c r="AO13" s="16" t="s">
        <v>62</v>
      </c>
      <c r="AP13" s="16" t="s">
        <v>44</v>
      </c>
      <c r="AQ13" s="16">
        <v>1</v>
      </c>
      <c r="AR13" s="16">
        <f>AQ13*AQ11</f>
        <v>0.5</v>
      </c>
      <c r="AS13" s="4"/>
      <c r="AT13" s="29"/>
      <c r="AU13" s="29"/>
      <c r="AV13" s="46"/>
      <c r="AW13" s="42" t="s">
        <v>23</v>
      </c>
      <c r="AX13" s="42">
        <f>X9+AM9+AU9</f>
        <v>1.6666666666666667</v>
      </c>
      <c r="AY13" s="50"/>
    </row>
    <row r="14" spans="1:51" ht="30">
      <c r="A14" s="166"/>
      <c r="B14" s="185" t="s">
        <v>11</v>
      </c>
      <c r="C14" s="186"/>
      <c r="D14" s="6" t="s">
        <v>12</v>
      </c>
      <c r="E14" s="6">
        <v>1</v>
      </c>
      <c r="F14" s="6">
        <v>2</v>
      </c>
      <c r="G14" s="6">
        <v>3</v>
      </c>
      <c r="H14" s="6">
        <v>4</v>
      </c>
      <c r="I14" s="6">
        <v>5</v>
      </c>
      <c r="J14" s="6">
        <v>6</v>
      </c>
      <c r="K14" s="6">
        <v>7</v>
      </c>
      <c r="L14" s="6">
        <v>9</v>
      </c>
      <c r="M14" s="6">
        <v>10</v>
      </c>
      <c r="N14" s="46"/>
      <c r="O14" s="57" t="s">
        <v>101</v>
      </c>
      <c r="P14" s="56" t="s">
        <v>104</v>
      </c>
      <c r="Q14" s="4"/>
      <c r="R14" s="4"/>
      <c r="S14" s="18"/>
      <c r="T14" s="18"/>
      <c r="U14" s="18"/>
      <c r="V14" s="4"/>
      <c r="W14" s="4"/>
      <c r="X14" s="4"/>
      <c r="Y14" s="176"/>
      <c r="AB14" s="30"/>
      <c r="AC14" s="30"/>
      <c r="AD14" s="4"/>
      <c r="AE14" s="29"/>
      <c r="AF14" s="25"/>
      <c r="AG14" s="25"/>
      <c r="AH14" s="25"/>
      <c r="AI14" s="25"/>
      <c r="AJ14" s="25"/>
      <c r="AK14" s="4"/>
      <c r="AL14" s="58" t="s">
        <v>35</v>
      </c>
      <c r="AM14" s="56" t="s">
        <v>88</v>
      </c>
      <c r="AN14" s="176"/>
      <c r="AO14" s="19"/>
      <c r="AP14" s="19"/>
      <c r="AQ14" s="19"/>
      <c r="AR14" s="19"/>
      <c r="AS14" s="4"/>
      <c r="AT14" s="29"/>
      <c r="AU14" s="29"/>
      <c r="AV14" s="46"/>
      <c r="AW14" s="42" t="s">
        <v>24</v>
      </c>
      <c r="AX14" s="42">
        <f>X10+AM10+AU10</f>
        <v>-0.33333333333333337</v>
      </c>
      <c r="AY14" s="50"/>
    </row>
    <row r="15" spans="1:51">
      <c r="A15" s="166"/>
      <c r="B15" s="187"/>
      <c r="C15" s="188"/>
      <c r="D15" s="6" t="s">
        <v>13</v>
      </c>
      <c r="E15" s="35">
        <v>0</v>
      </c>
      <c r="F15" s="35">
        <v>0</v>
      </c>
      <c r="G15" s="35">
        <v>0.57999999999999996</v>
      </c>
      <c r="H15" s="35">
        <v>0.9</v>
      </c>
      <c r="I15" s="35">
        <v>1.1200000000000001</v>
      </c>
      <c r="J15" s="35">
        <v>1.24</v>
      </c>
      <c r="K15" s="35">
        <v>1.32</v>
      </c>
      <c r="L15" s="35">
        <v>1.46</v>
      </c>
      <c r="M15" s="35">
        <v>1.49</v>
      </c>
      <c r="N15" s="46"/>
      <c r="Q15" s="4"/>
      <c r="R15" s="4"/>
      <c r="S15" s="18"/>
      <c r="T15" s="18"/>
      <c r="U15" s="18"/>
      <c r="V15" s="4"/>
      <c r="W15" s="4"/>
      <c r="X15" s="4"/>
      <c r="Y15" s="176"/>
      <c r="AB15" s="30"/>
      <c r="AC15" s="30"/>
      <c r="AD15" s="4"/>
      <c r="AE15" s="29"/>
      <c r="AF15" s="25"/>
      <c r="AG15" s="25"/>
      <c r="AH15" s="25"/>
      <c r="AI15" s="25"/>
      <c r="AJ15" s="25"/>
      <c r="AK15" s="4"/>
      <c r="AL15" s="58" t="s">
        <v>36</v>
      </c>
      <c r="AM15" s="56" t="s">
        <v>89</v>
      </c>
      <c r="AN15" s="176"/>
      <c r="AO15" s="30"/>
      <c r="AP15" s="30"/>
      <c r="AQ15" s="30"/>
      <c r="AR15" s="30"/>
      <c r="AS15" s="4"/>
      <c r="AT15" s="29"/>
      <c r="AU15" s="29"/>
      <c r="AV15" s="46"/>
      <c r="AW15" s="41" t="s">
        <v>25</v>
      </c>
      <c r="AX15" s="41">
        <v>0</v>
      </c>
      <c r="AY15" s="50"/>
    </row>
    <row r="16" spans="1:51">
      <c r="A16" s="166"/>
      <c r="B16" s="189" t="s">
        <v>9</v>
      </c>
      <c r="C16" s="190"/>
      <c r="D16" s="7">
        <v>0.57999999999999996</v>
      </c>
      <c r="E16" s="191"/>
      <c r="F16" s="192"/>
      <c r="G16" s="192"/>
      <c r="H16" s="192"/>
      <c r="I16" s="192"/>
      <c r="J16" s="192"/>
      <c r="K16" s="48"/>
      <c r="L16" s="48"/>
      <c r="M16" s="48"/>
      <c r="N16" s="46"/>
      <c r="Q16" s="4"/>
      <c r="R16" s="4"/>
      <c r="S16" s="18"/>
      <c r="T16" s="18"/>
      <c r="U16" s="18"/>
      <c r="V16" s="4"/>
      <c r="W16" s="4"/>
      <c r="X16" s="4"/>
      <c r="Y16" s="17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58" t="s">
        <v>37</v>
      </c>
      <c r="AM16" s="56" t="s">
        <v>90</v>
      </c>
      <c r="AN16" s="176"/>
      <c r="AO16" s="156" t="s">
        <v>113</v>
      </c>
      <c r="AP16" s="157"/>
      <c r="AQ16" s="4"/>
      <c r="AR16" s="4"/>
      <c r="AS16" s="4"/>
      <c r="AT16" s="4"/>
      <c r="AU16" s="4"/>
      <c r="AV16" s="46"/>
      <c r="AW16" s="4"/>
      <c r="AX16" s="4"/>
      <c r="AY16" s="50"/>
    </row>
    <row r="17" spans="1:51" ht="30">
      <c r="A17" s="166"/>
      <c r="B17" s="52"/>
      <c r="C17" s="52"/>
      <c r="D17" s="52"/>
      <c r="E17" s="52"/>
      <c r="H17" s="52"/>
      <c r="I17" s="52"/>
      <c r="J17" s="52"/>
      <c r="K17" s="52"/>
      <c r="L17" s="52"/>
      <c r="M17" s="47"/>
      <c r="N17" s="46"/>
      <c r="Q17" s="4"/>
      <c r="R17" s="4"/>
      <c r="S17" s="18"/>
      <c r="T17" s="18"/>
      <c r="U17" s="18"/>
      <c r="V17" s="4"/>
      <c r="W17" s="4"/>
      <c r="X17" s="4"/>
      <c r="Y17" s="176"/>
      <c r="Z17" s="4"/>
      <c r="AC17" s="4"/>
      <c r="AD17" s="4"/>
      <c r="AE17" s="4"/>
      <c r="AF17" s="4"/>
      <c r="AG17" s="4"/>
      <c r="AH17" s="4"/>
      <c r="AI17" s="4"/>
      <c r="AJ17" s="4"/>
      <c r="AK17" s="4"/>
      <c r="AL17" s="58" t="s">
        <v>96</v>
      </c>
      <c r="AM17" s="56" t="s">
        <v>91</v>
      </c>
      <c r="AN17" s="176"/>
      <c r="AO17" s="44" t="s">
        <v>29</v>
      </c>
      <c r="AP17" s="44" t="s">
        <v>76</v>
      </c>
      <c r="AQ17" s="4"/>
      <c r="AR17" s="4"/>
      <c r="AS17" s="4"/>
      <c r="AT17" s="4"/>
      <c r="AU17" s="4"/>
      <c r="AV17" s="46"/>
      <c r="AW17" s="4"/>
      <c r="AX17" s="4"/>
      <c r="AY17" s="50"/>
    </row>
    <row r="18" spans="1:51" ht="30">
      <c r="A18" s="166"/>
      <c r="B18" s="161" t="s">
        <v>15</v>
      </c>
      <c r="C18" s="161"/>
      <c r="D18" s="161"/>
      <c r="E18" s="4"/>
      <c r="H18" s="4"/>
      <c r="I18" s="4"/>
      <c r="J18" s="4"/>
      <c r="K18" s="4"/>
      <c r="L18" s="4"/>
      <c r="M18" s="4"/>
      <c r="N18" s="46"/>
      <c r="Q18" s="4"/>
      <c r="R18" s="4"/>
      <c r="S18" s="18"/>
      <c r="T18" s="18"/>
      <c r="U18" s="18"/>
      <c r="V18" s="4"/>
      <c r="W18" s="4"/>
      <c r="X18" s="4"/>
      <c r="Y18" s="176"/>
      <c r="Z18" s="162" t="s">
        <v>138</v>
      </c>
      <c r="AA18" s="163"/>
      <c r="AC18" s="4"/>
      <c r="AD18" s="4"/>
      <c r="AE18" s="4"/>
      <c r="AF18" s="4"/>
      <c r="AG18" s="4"/>
      <c r="AH18" s="4"/>
      <c r="AI18" s="4"/>
      <c r="AJ18" s="4"/>
      <c r="AK18" s="4"/>
      <c r="AL18" s="58" t="s">
        <v>97</v>
      </c>
      <c r="AM18" s="56" t="s">
        <v>92</v>
      </c>
      <c r="AN18" s="176"/>
      <c r="AO18" s="44" t="s">
        <v>30</v>
      </c>
      <c r="AP18" s="44" t="s">
        <v>79</v>
      </c>
      <c r="AQ18" s="4"/>
      <c r="AR18" s="4"/>
      <c r="AS18" s="4"/>
      <c r="AT18" s="4"/>
      <c r="AU18" s="4"/>
      <c r="AV18" s="46"/>
      <c r="AW18" s="4"/>
      <c r="AX18" s="4"/>
      <c r="AY18" s="50"/>
    </row>
    <row r="19" spans="1:51" ht="30">
      <c r="A19" s="166"/>
      <c r="B19" s="5" t="s">
        <v>10</v>
      </c>
      <c r="C19" s="8">
        <f>(C12-3)/3</f>
        <v>0</v>
      </c>
      <c r="D19" s="77">
        <f>C19*100</f>
        <v>0</v>
      </c>
      <c r="E19" s="4"/>
      <c r="H19" s="4"/>
      <c r="I19" s="4"/>
      <c r="J19" s="4"/>
      <c r="K19" s="4"/>
      <c r="L19" s="4"/>
      <c r="M19" s="4"/>
      <c r="N19" s="46"/>
      <c r="Q19" s="4"/>
      <c r="R19" s="4"/>
      <c r="S19" s="18"/>
      <c r="T19" s="18"/>
      <c r="U19" s="18"/>
      <c r="V19" s="4"/>
      <c r="W19" s="4"/>
      <c r="X19" s="4"/>
      <c r="Y19" s="176"/>
      <c r="Z19" s="14" t="s">
        <v>139</v>
      </c>
      <c r="AA19" s="14" t="s">
        <v>141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58" t="s">
        <v>98</v>
      </c>
      <c r="AM19" s="56" t="s">
        <v>93</v>
      </c>
      <c r="AN19" s="176"/>
      <c r="AO19" s="44" t="s">
        <v>31</v>
      </c>
      <c r="AP19" s="44" t="s">
        <v>82</v>
      </c>
      <c r="AQ19" s="4"/>
      <c r="AR19" s="4"/>
      <c r="AS19" s="4"/>
      <c r="AT19" s="4"/>
      <c r="AU19" s="4"/>
      <c r="AV19" s="46"/>
      <c r="AW19" s="4"/>
      <c r="AX19" s="4"/>
      <c r="AY19" s="50"/>
    </row>
    <row r="20" spans="1:51">
      <c r="A20" s="167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26"/>
      <c r="N20" s="49"/>
      <c r="O20" s="126"/>
      <c r="P20" s="126"/>
      <c r="Q20" s="126"/>
      <c r="R20" s="126"/>
      <c r="S20" s="79"/>
      <c r="T20" s="79"/>
      <c r="U20" s="79"/>
      <c r="V20" s="126"/>
      <c r="W20" s="126"/>
      <c r="X20" s="126"/>
      <c r="Y20" s="177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51"/>
    </row>
    <row r="21" spans="1:51">
      <c r="S21" s="22"/>
      <c r="T21" s="22"/>
      <c r="U21" s="22"/>
    </row>
    <row r="22" spans="1:51" ht="20">
      <c r="A22" s="165"/>
      <c r="B22" s="168" t="s">
        <v>140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9"/>
    </row>
    <row r="23" spans="1:51" ht="41" customHeight="1">
      <c r="A23" s="166"/>
      <c r="B23" s="35" t="s">
        <v>0</v>
      </c>
      <c r="C23" s="35" t="s">
        <v>1</v>
      </c>
      <c r="D23" s="35" t="s">
        <v>2</v>
      </c>
      <c r="E23" s="35" t="s">
        <v>3</v>
      </c>
      <c r="F23" s="170" t="s">
        <v>8</v>
      </c>
      <c r="G23" s="35" t="s">
        <v>0</v>
      </c>
      <c r="H23" s="35" t="s">
        <v>1</v>
      </c>
      <c r="I23" s="35" t="s">
        <v>2</v>
      </c>
      <c r="J23" s="35" t="s">
        <v>3</v>
      </c>
      <c r="K23" s="35" t="s">
        <v>4</v>
      </c>
      <c r="L23" s="10" t="s">
        <v>5</v>
      </c>
      <c r="M23" s="23"/>
      <c r="N23" s="46"/>
      <c r="O23" s="156" t="s">
        <v>114</v>
      </c>
      <c r="P23" s="157"/>
      <c r="Q23" s="3"/>
      <c r="R23" s="171" t="s">
        <v>46</v>
      </c>
      <c r="S23" s="172"/>
      <c r="T23" s="172"/>
      <c r="U23" s="173"/>
      <c r="V23" s="3"/>
      <c r="W23" s="174" t="s">
        <v>52</v>
      </c>
      <c r="X23" s="175"/>
      <c r="Y23" s="176"/>
      <c r="Z23" s="178" t="s">
        <v>48</v>
      </c>
      <c r="AA23" s="179"/>
      <c r="AB23" s="179"/>
      <c r="AC23" s="180"/>
      <c r="AD23" s="3"/>
      <c r="AE23" s="178" t="s">
        <v>54</v>
      </c>
      <c r="AF23" s="179"/>
      <c r="AG23" s="179"/>
      <c r="AH23" s="179"/>
      <c r="AI23" s="179"/>
      <c r="AJ23" s="180"/>
      <c r="AK23" s="3"/>
      <c r="AL23" s="174" t="s">
        <v>55</v>
      </c>
      <c r="AM23" s="175"/>
      <c r="AN23" s="176"/>
      <c r="AO23" s="178" t="s">
        <v>49</v>
      </c>
      <c r="AP23" s="179"/>
      <c r="AQ23" s="179"/>
      <c r="AR23" s="180"/>
      <c r="AS23" s="4"/>
      <c r="AT23" s="174" t="s">
        <v>51</v>
      </c>
      <c r="AU23" s="175"/>
      <c r="AV23" s="36"/>
      <c r="AW23" s="174" t="s">
        <v>27</v>
      </c>
      <c r="AX23" s="175"/>
      <c r="AY23" s="50"/>
    </row>
    <row r="24" spans="1:51" ht="30">
      <c r="A24" s="166"/>
      <c r="B24" s="35" t="s">
        <v>1</v>
      </c>
      <c r="C24" s="2">
        <v>1</v>
      </c>
      <c r="D24" s="37">
        <v>1</v>
      </c>
      <c r="E24" s="37">
        <v>1</v>
      </c>
      <c r="F24" s="170"/>
      <c r="G24" s="35" t="s">
        <v>1</v>
      </c>
      <c r="H24" s="38">
        <f>C24/C27</f>
        <v>0.33333333333333331</v>
      </c>
      <c r="I24" s="37">
        <f>D24/D27</f>
        <v>0.33333333333333331</v>
      </c>
      <c r="J24" s="37">
        <f>E24/E27</f>
        <v>0.33333333333333331</v>
      </c>
      <c r="K24" s="37">
        <f>SUM(H24:J24)</f>
        <v>1</v>
      </c>
      <c r="L24" s="2">
        <f>K24/C29</f>
        <v>0.33333333333333331</v>
      </c>
      <c r="M24" s="24"/>
      <c r="N24" s="46"/>
      <c r="O24" s="58" t="s">
        <v>17</v>
      </c>
      <c r="P24" s="56" t="s">
        <v>78</v>
      </c>
      <c r="Q24" s="18"/>
      <c r="R24" s="17" t="s">
        <v>26</v>
      </c>
      <c r="S24" s="35" t="s">
        <v>1</v>
      </c>
      <c r="T24" s="35" t="s">
        <v>2</v>
      </c>
      <c r="U24" s="35" t="s">
        <v>3</v>
      </c>
      <c r="V24" s="13"/>
      <c r="W24" s="32" t="s">
        <v>26</v>
      </c>
      <c r="X24" s="127" t="s">
        <v>53</v>
      </c>
      <c r="Y24" s="176"/>
      <c r="Z24" s="35" t="s">
        <v>32</v>
      </c>
      <c r="AA24" s="125" t="s">
        <v>47</v>
      </c>
      <c r="AB24" s="178" t="s">
        <v>43</v>
      </c>
      <c r="AC24" s="180"/>
      <c r="AD24" s="4"/>
      <c r="AE24" s="10" t="s">
        <v>26</v>
      </c>
      <c r="AF24" s="35" t="s">
        <v>35</v>
      </c>
      <c r="AG24" s="35" t="s">
        <v>36</v>
      </c>
      <c r="AH24" s="35" t="s">
        <v>37</v>
      </c>
      <c r="AI24" s="35" t="s">
        <v>97</v>
      </c>
      <c r="AJ24" s="35" t="s">
        <v>98</v>
      </c>
      <c r="AK24" s="4"/>
      <c r="AL24" s="10" t="s">
        <v>26</v>
      </c>
      <c r="AM24" s="127" t="s">
        <v>53</v>
      </c>
      <c r="AN24" s="176"/>
      <c r="AO24" s="10" t="s">
        <v>28</v>
      </c>
      <c r="AP24" s="10" t="s">
        <v>47</v>
      </c>
      <c r="AQ24" s="181" t="s">
        <v>43</v>
      </c>
      <c r="AR24" s="182"/>
      <c r="AS24" s="4"/>
      <c r="AT24" s="35" t="s">
        <v>26</v>
      </c>
      <c r="AU24" s="127" t="s">
        <v>53</v>
      </c>
      <c r="AV24" s="36"/>
      <c r="AW24" s="125" t="s">
        <v>26</v>
      </c>
      <c r="AX24" s="125" t="s">
        <v>50</v>
      </c>
      <c r="AY24" s="50"/>
    </row>
    <row r="25" spans="1:51">
      <c r="A25" s="166"/>
      <c r="B25" s="35" t="s">
        <v>2</v>
      </c>
      <c r="C25" s="37">
        <f>1/D24</f>
        <v>1</v>
      </c>
      <c r="D25" s="2">
        <v>1</v>
      </c>
      <c r="E25" s="37">
        <v>1</v>
      </c>
      <c r="F25" s="170"/>
      <c r="G25" s="35" t="s">
        <v>2</v>
      </c>
      <c r="H25" s="37">
        <f>C25/C27</f>
        <v>0.33333333333333331</v>
      </c>
      <c r="I25" s="38">
        <f>D25/D27</f>
        <v>0.33333333333333331</v>
      </c>
      <c r="J25" s="37">
        <f>E25/E27</f>
        <v>0.33333333333333331</v>
      </c>
      <c r="K25" s="37">
        <f>SUM(H25:J25)</f>
        <v>1</v>
      </c>
      <c r="L25" s="2">
        <f>K25/C29</f>
        <v>0.33333333333333331</v>
      </c>
      <c r="M25" s="24"/>
      <c r="N25" s="46"/>
      <c r="O25" s="58" t="s">
        <v>18</v>
      </c>
      <c r="P25" s="56" t="s">
        <v>77</v>
      </c>
      <c r="Q25" s="18"/>
      <c r="R25" s="11" t="s">
        <v>17</v>
      </c>
      <c r="S25" s="9">
        <v>1</v>
      </c>
      <c r="T25" s="9">
        <v>-0.5</v>
      </c>
      <c r="U25" s="9">
        <v>0</v>
      </c>
      <c r="V25" s="3"/>
      <c r="W25" s="11" t="s">
        <v>17</v>
      </c>
      <c r="X25" s="1">
        <f>(S25*L24)+(T25*L25)+(U25*L26)</f>
        <v>0.16666666666666666</v>
      </c>
      <c r="Y25" s="176"/>
      <c r="Z25" s="15" t="s">
        <v>34</v>
      </c>
      <c r="AA25" s="15">
        <v>1</v>
      </c>
      <c r="AB25" s="15">
        <f>1/(1+AA25)</f>
        <v>0.5</v>
      </c>
      <c r="AC25" s="15"/>
      <c r="AD25" s="4"/>
      <c r="AE25" s="11" t="s">
        <v>17</v>
      </c>
      <c r="AF25" s="28">
        <v>1</v>
      </c>
      <c r="AG25" s="28">
        <v>0</v>
      </c>
      <c r="AH25" s="28">
        <v>0</v>
      </c>
      <c r="AI25" s="28">
        <v>0</v>
      </c>
      <c r="AJ25" s="28">
        <v>1</v>
      </c>
      <c r="AK25" s="4"/>
      <c r="AL25" s="11" t="s">
        <v>17</v>
      </c>
      <c r="AM25" s="1">
        <f>(AC28*AH25)+(AC31*AJ25)</f>
        <v>0.5</v>
      </c>
      <c r="AN25" s="176"/>
      <c r="AO25" s="15" t="s">
        <v>29</v>
      </c>
      <c r="AP25" s="15">
        <v>1</v>
      </c>
      <c r="AQ25" s="15">
        <f>1/(1+AP25)</f>
        <v>0.5</v>
      </c>
      <c r="AR25" s="15"/>
      <c r="AS25" s="4"/>
      <c r="AT25" s="11" t="s">
        <v>17</v>
      </c>
      <c r="AU25" s="1">
        <f>AR26</f>
        <v>0.5</v>
      </c>
      <c r="AV25" s="36"/>
      <c r="AW25" s="40" t="s">
        <v>63</v>
      </c>
      <c r="AX25" s="40">
        <v>0</v>
      </c>
      <c r="AY25" s="50"/>
    </row>
    <row r="26" spans="1:51" ht="30">
      <c r="A26" s="166"/>
      <c r="B26" s="35" t="s">
        <v>3</v>
      </c>
      <c r="C26" s="37">
        <f>1/E24</f>
        <v>1</v>
      </c>
      <c r="D26" s="37">
        <f>1/E25</f>
        <v>1</v>
      </c>
      <c r="E26" s="2">
        <v>1</v>
      </c>
      <c r="F26" s="170"/>
      <c r="G26" s="35" t="s">
        <v>3</v>
      </c>
      <c r="H26" s="37">
        <f>C26/C27</f>
        <v>0.33333333333333331</v>
      </c>
      <c r="I26" s="37">
        <f>D26/D27</f>
        <v>0.33333333333333331</v>
      </c>
      <c r="J26" s="38">
        <f>E26/E27</f>
        <v>0.33333333333333331</v>
      </c>
      <c r="K26" s="37">
        <f>SUM(H26:J26)</f>
        <v>1</v>
      </c>
      <c r="L26" s="2">
        <f>K26/C29</f>
        <v>0.33333333333333331</v>
      </c>
      <c r="M26" s="24"/>
      <c r="N26" s="46"/>
      <c r="O26" s="58" t="s">
        <v>20</v>
      </c>
      <c r="P26" s="56" t="s">
        <v>80</v>
      </c>
      <c r="Q26" s="18"/>
      <c r="R26" s="11" t="s">
        <v>18</v>
      </c>
      <c r="S26" s="9">
        <v>0.5</v>
      </c>
      <c r="T26" s="9">
        <v>1</v>
      </c>
      <c r="U26" s="9">
        <v>0</v>
      </c>
      <c r="V26" s="19"/>
      <c r="W26" s="11" t="s">
        <v>18</v>
      </c>
      <c r="X26" s="1">
        <f>(S26*L24)+(T26*L25)+(U26*L26)</f>
        <v>0.5</v>
      </c>
      <c r="Y26" s="176"/>
      <c r="Z26" s="16" t="s">
        <v>35</v>
      </c>
      <c r="AA26" s="16" t="s">
        <v>44</v>
      </c>
      <c r="AB26" s="16">
        <v>1</v>
      </c>
      <c r="AC26" s="16">
        <f>AB26*AB25</f>
        <v>0.5</v>
      </c>
      <c r="AD26" s="4"/>
      <c r="AE26" s="11" t="s">
        <v>18</v>
      </c>
      <c r="AF26" s="28">
        <v>-1</v>
      </c>
      <c r="AG26" s="28">
        <v>0</v>
      </c>
      <c r="AH26" s="28">
        <v>0</v>
      </c>
      <c r="AI26" s="28">
        <v>0</v>
      </c>
      <c r="AJ26" s="28">
        <v>-1</v>
      </c>
      <c r="AK26" s="4"/>
      <c r="AL26" s="11" t="s">
        <v>18</v>
      </c>
      <c r="AM26" s="1">
        <f>(AC28*AH26)+(AC31*AJ26)</f>
        <v>-0.5</v>
      </c>
      <c r="AN26" s="176"/>
      <c r="AO26" s="16" t="s">
        <v>45</v>
      </c>
      <c r="AP26" s="16" t="s">
        <v>44</v>
      </c>
      <c r="AQ26" s="16">
        <v>1</v>
      </c>
      <c r="AR26" s="16">
        <f>AQ26*AQ25</f>
        <v>0.5</v>
      </c>
      <c r="AS26" s="4"/>
      <c r="AT26" s="11" t="s">
        <v>18</v>
      </c>
      <c r="AU26" s="1">
        <f>AR27</f>
        <v>0.5</v>
      </c>
      <c r="AV26" s="36"/>
      <c r="AW26" s="40" t="s">
        <v>16</v>
      </c>
      <c r="AX26" s="41">
        <v>0</v>
      </c>
      <c r="AY26" s="50"/>
    </row>
    <row r="27" spans="1:51">
      <c r="A27" s="166"/>
      <c r="B27" s="127" t="s">
        <v>4</v>
      </c>
      <c r="C27" s="39">
        <f>SUM(C24:C26)</f>
        <v>3</v>
      </c>
      <c r="D27" s="39">
        <f>SUM(D24:D26)</f>
        <v>3</v>
      </c>
      <c r="E27" s="39">
        <f>SUM(E24:E26)</f>
        <v>3</v>
      </c>
      <c r="F27" s="170"/>
      <c r="G27" s="127" t="s">
        <v>4</v>
      </c>
      <c r="H27" s="39">
        <f>SUM(H24:H26)</f>
        <v>1</v>
      </c>
      <c r="I27" s="39">
        <f>SUM(I24:I26)</f>
        <v>1</v>
      </c>
      <c r="J27" s="39">
        <f>SUM(J24:J26)</f>
        <v>1</v>
      </c>
      <c r="K27" s="39">
        <f>SUM(K24:K26)</f>
        <v>3</v>
      </c>
      <c r="L27" s="39">
        <f>SUM(L24:L26)</f>
        <v>1</v>
      </c>
      <c r="M27" s="25"/>
      <c r="N27" s="46"/>
      <c r="O27" s="58" t="s">
        <v>21</v>
      </c>
      <c r="P27" s="56" t="s">
        <v>81</v>
      </c>
      <c r="Q27" s="18"/>
      <c r="R27" s="11" t="s">
        <v>20</v>
      </c>
      <c r="S27" s="9">
        <v>0</v>
      </c>
      <c r="T27" s="9">
        <v>1</v>
      </c>
      <c r="U27" s="9">
        <v>0</v>
      </c>
      <c r="V27" s="19"/>
      <c r="W27" s="11" t="s">
        <v>20</v>
      </c>
      <c r="X27" s="1">
        <f>(S27*L24)+(T27*L25)+(U27*L26)</f>
        <v>0.33333333333333331</v>
      </c>
      <c r="Y27" s="176"/>
      <c r="Z27" s="16" t="s">
        <v>36</v>
      </c>
      <c r="AA27" s="16" t="s">
        <v>44</v>
      </c>
      <c r="AB27" s="16">
        <v>1</v>
      </c>
      <c r="AC27" s="16">
        <f>AB27*AB25</f>
        <v>0.5</v>
      </c>
      <c r="AD27" s="4"/>
      <c r="AE27" s="11" t="s">
        <v>20</v>
      </c>
      <c r="AF27" s="28">
        <v>0</v>
      </c>
      <c r="AG27" s="28">
        <v>0</v>
      </c>
      <c r="AH27" s="28">
        <v>0</v>
      </c>
      <c r="AI27" s="28">
        <v>0</v>
      </c>
      <c r="AJ27" s="28"/>
      <c r="AK27" s="4"/>
      <c r="AL27" s="11" t="s">
        <v>20</v>
      </c>
      <c r="AM27" s="1">
        <v>0</v>
      </c>
      <c r="AN27" s="176"/>
      <c r="AO27" s="16" t="s">
        <v>58</v>
      </c>
      <c r="AP27" s="16" t="s">
        <v>44</v>
      </c>
      <c r="AQ27" s="16">
        <v>1</v>
      </c>
      <c r="AR27" s="16">
        <f>AQ27*AQ25</f>
        <v>0.5</v>
      </c>
      <c r="AS27" s="4"/>
      <c r="AT27" s="11" t="s">
        <v>20</v>
      </c>
      <c r="AU27" s="1">
        <f>AR29</f>
        <v>0.5</v>
      </c>
      <c r="AV27" s="36"/>
      <c r="AW27" s="42" t="s">
        <v>17</v>
      </c>
      <c r="AX27" s="42">
        <f>X25+AM25+AU25</f>
        <v>1.1666666666666665</v>
      </c>
      <c r="AY27" s="50"/>
    </row>
    <row r="28" spans="1:51" ht="45">
      <c r="A28" s="166"/>
      <c r="B28" s="54"/>
      <c r="C28" s="54"/>
      <c r="D28" s="54"/>
      <c r="E28" s="54"/>
      <c r="F28" s="54"/>
      <c r="G28" s="54"/>
      <c r="H28" s="54"/>
      <c r="I28" s="54"/>
      <c r="J28" s="54"/>
      <c r="M28" s="47"/>
      <c r="N28" s="46"/>
      <c r="O28" s="58" t="s">
        <v>23</v>
      </c>
      <c r="P28" s="56" t="s">
        <v>83</v>
      </c>
      <c r="Q28" s="4"/>
      <c r="R28" s="11" t="s">
        <v>21</v>
      </c>
      <c r="S28" s="9">
        <v>0</v>
      </c>
      <c r="T28" s="9">
        <v>-0.5</v>
      </c>
      <c r="U28" s="9">
        <v>0</v>
      </c>
      <c r="V28" s="19"/>
      <c r="W28" s="11" t="s">
        <v>21</v>
      </c>
      <c r="X28" s="1">
        <f>(S28*L24)+(T28*L25)+(U28*L26)</f>
        <v>-0.16666666666666666</v>
      </c>
      <c r="Y28" s="176"/>
      <c r="Z28" s="16" t="s">
        <v>37</v>
      </c>
      <c r="AA28" s="16" t="s">
        <v>44</v>
      </c>
      <c r="AB28" s="16">
        <v>1</v>
      </c>
      <c r="AC28" s="16">
        <f>AB28*AB25</f>
        <v>0.5</v>
      </c>
      <c r="AD28" s="4"/>
      <c r="AE28" s="11" t="s">
        <v>21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4"/>
      <c r="AL28" s="11" t="s">
        <v>21</v>
      </c>
      <c r="AM28" s="1">
        <v>0</v>
      </c>
      <c r="AN28" s="176"/>
      <c r="AO28" s="15" t="s">
        <v>30</v>
      </c>
      <c r="AP28" s="15">
        <v>1</v>
      </c>
      <c r="AQ28" s="15">
        <f>1/(1+AP28)</f>
        <v>0.5</v>
      </c>
      <c r="AR28" s="15"/>
      <c r="AS28" s="4"/>
      <c r="AT28" s="11" t="s">
        <v>21</v>
      </c>
      <c r="AU28" s="1">
        <f>AR30</f>
        <v>0.5</v>
      </c>
      <c r="AV28" s="36"/>
      <c r="AW28" s="42" t="s">
        <v>18</v>
      </c>
      <c r="AX28" s="42">
        <f>X26+AM26++AU26</f>
        <v>0.5</v>
      </c>
      <c r="AY28" s="50"/>
    </row>
    <row r="29" spans="1:51" ht="30">
      <c r="A29" s="166"/>
      <c r="B29" s="125" t="s">
        <v>6</v>
      </c>
      <c r="C29" s="35">
        <v>3</v>
      </c>
      <c r="D29" s="4"/>
      <c r="E29" s="4"/>
      <c r="F29" s="4"/>
      <c r="G29" s="4"/>
      <c r="H29" s="4"/>
      <c r="I29" s="4"/>
      <c r="J29" s="4"/>
      <c r="M29" s="4"/>
      <c r="N29" s="46"/>
      <c r="O29" s="58" t="s">
        <v>24</v>
      </c>
      <c r="P29" s="56" t="s">
        <v>84</v>
      </c>
      <c r="Q29" s="4"/>
      <c r="R29" s="11" t="s">
        <v>23</v>
      </c>
      <c r="S29" s="9">
        <v>1</v>
      </c>
      <c r="T29" s="9">
        <v>0</v>
      </c>
      <c r="U29" s="9">
        <v>-0.5</v>
      </c>
      <c r="V29" s="19"/>
      <c r="W29" s="11" t="s">
        <v>23</v>
      </c>
      <c r="X29" s="1">
        <f>(S29*L24)+(T29*L25)+(U29*L26)</f>
        <v>0.16666666666666666</v>
      </c>
      <c r="Y29" s="176"/>
      <c r="Z29" s="31" t="s">
        <v>96</v>
      </c>
      <c r="AA29" s="31">
        <v>1</v>
      </c>
      <c r="AB29" s="31">
        <f>1/(1+AA29)</f>
        <v>0.5</v>
      </c>
      <c r="AC29" s="31"/>
      <c r="AD29" s="4"/>
      <c r="AE29" s="11" t="s">
        <v>23</v>
      </c>
      <c r="AF29" s="28">
        <v>1</v>
      </c>
      <c r="AG29" s="28">
        <v>0</v>
      </c>
      <c r="AH29" s="28">
        <v>0</v>
      </c>
      <c r="AI29" s="28">
        <v>0</v>
      </c>
      <c r="AJ29" s="28">
        <v>1</v>
      </c>
      <c r="AK29" s="4"/>
      <c r="AL29" s="11" t="s">
        <v>23</v>
      </c>
      <c r="AM29" s="1">
        <f>(AC26*AF29)+(AC28*AH29)+(AC31*AJ29)</f>
        <v>1</v>
      </c>
      <c r="AN29" s="176"/>
      <c r="AO29" s="16" t="s">
        <v>59</v>
      </c>
      <c r="AP29" s="16" t="s">
        <v>44</v>
      </c>
      <c r="AQ29" s="16">
        <v>1</v>
      </c>
      <c r="AR29" s="16">
        <f>AQ29*AQ28</f>
        <v>0.5</v>
      </c>
      <c r="AS29" s="4"/>
      <c r="AT29" s="11" t="s">
        <v>23</v>
      </c>
      <c r="AU29" s="1">
        <f>AR32</f>
        <v>0.5</v>
      </c>
      <c r="AV29" s="36"/>
      <c r="AW29" s="41" t="s">
        <v>19</v>
      </c>
      <c r="AX29" s="41">
        <v>0</v>
      </c>
      <c r="AY29" s="50"/>
    </row>
    <row r="30" spans="1:51">
      <c r="A30" s="166"/>
      <c r="B30" s="53"/>
      <c r="C30" s="53"/>
      <c r="D30" s="53"/>
      <c r="E30" s="53"/>
      <c r="F30" s="53"/>
      <c r="G30" s="53"/>
      <c r="H30" s="53"/>
      <c r="I30" s="53"/>
      <c r="J30" s="53"/>
      <c r="M30" s="26"/>
      <c r="N30" s="46"/>
      <c r="O30" s="4"/>
      <c r="P30" s="4"/>
      <c r="Q30" s="4"/>
      <c r="R30" s="11" t="s">
        <v>24</v>
      </c>
      <c r="S30" s="9">
        <v>-0.5</v>
      </c>
      <c r="T30" s="9">
        <v>0</v>
      </c>
      <c r="U30" s="9">
        <v>1</v>
      </c>
      <c r="V30" s="19"/>
      <c r="W30" s="11" t="s">
        <v>24</v>
      </c>
      <c r="X30" s="1">
        <f>(S30*L24)+(T30*67)+(U30*L26)</f>
        <v>0.16666666666666666</v>
      </c>
      <c r="Y30" s="176"/>
      <c r="Z30" s="16" t="s">
        <v>97</v>
      </c>
      <c r="AA30" s="16" t="s">
        <v>44</v>
      </c>
      <c r="AB30" s="16">
        <v>1</v>
      </c>
      <c r="AC30" s="16">
        <f>AB30*AB29</f>
        <v>0.5</v>
      </c>
      <c r="AD30" s="4"/>
      <c r="AE30" s="11" t="s">
        <v>24</v>
      </c>
      <c r="AF30" s="28">
        <v>-1</v>
      </c>
      <c r="AG30" s="28">
        <v>0</v>
      </c>
      <c r="AH30" s="28">
        <v>0</v>
      </c>
      <c r="AI30" s="28">
        <v>0</v>
      </c>
      <c r="AJ30" s="28">
        <v>-1</v>
      </c>
      <c r="AK30" s="4"/>
      <c r="AL30" s="11" t="s">
        <v>24</v>
      </c>
      <c r="AM30" s="1">
        <f>(AC26*AF30)+(AC27*AG30)+(AC28*AH30)+(AC31*AJ30)</f>
        <v>-1</v>
      </c>
      <c r="AN30" s="176"/>
      <c r="AO30" s="16" t="s">
        <v>60</v>
      </c>
      <c r="AP30" s="16" t="s">
        <v>44</v>
      </c>
      <c r="AQ30" s="16">
        <v>1</v>
      </c>
      <c r="AR30" s="16">
        <f>AQ30*AQ28</f>
        <v>0.5</v>
      </c>
      <c r="AS30" s="4"/>
      <c r="AT30" s="11" t="s">
        <v>24</v>
      </c>
      <c r="AU30" s="1">
        <f>AR33</f>
        <v>0.5</v>
      </c>
      <c r="AV30" s="36"/>
      <c r="AW30" s="42" t="s">
        <v>20</v>
      </c>
      <c r="AX30" s="42">
        <f>X27+AM27+AU27</f>
        <v>0.83333333333333326</v>
      </c>
      <c r="AY30" s="50"/>
    </row>
    <row r="31" spans="1:51" ht="15" customHeight="1">
      <c r="A31" s="166"/>
      <c r="B31" s="183" t="s">
        <v>14</v>
      </c>
      <c r="C31" s="183"/>
      <c r="D31" s="4"/>
      <c r="E31" s="35" t="s">
        <v>38</v>
      </c>
      <c r="F31" s="35" t="s">
        <v>39</v>
      </c>
      <c r="G31" s="35" t="s">
        <v>40</v>
      </c>
      <c r="H31" s="10" t="s">
        <v>41</v>
      </c>
      <c r="I31" s="10" t="s">
        <v>42</v>
      </c>
      <c r="J31" s="4"/>
      <c r="M31" s="4"/>
      <c r="N31" s="46"/>
      <c r="O31" s="156" t="s">
        <v>112</v>
      </c>
      <c r="P31" s="157"/>
      <c r="Q31" s="4"/>
      <c r="R31" s="33"/>
      <c r="S31" s="25"/>
      <c r="T31" s="25"/>
      <c r="U31" s="25"/>
      <c r="V31" s="30"/>
      <c r="W31" s="29"/>
      <c r="X31" s="29"/>
      <c r="Y31" s="176"/>
      <c r="Z31" s="16" t="s">
        <v>98</v>
      </c>
      <c r="AA31" s="16" t="s">
        <v>44</v>
      </c>
      <c r="AB31" s="16">
        <v>1</v>
      </c>
      <c r="AC31" s="16">
        <f>AB31*AB29</f>
        <v>0.5</v>
      </c>
      <c r="AD31" s="4"/>
      <c r="AE31" s="29"/>
      <c r="AF31" s="25"/>
      <c r="AG31" s="25"/>
      <c r="AH31" s="25"/>
      <c r="AI31" s="25"/>
      <c r="AJ31" s="25"/>
      <c r="AK31" s="4"/>
      <c r="AL31" s="29"/>
      <c r="AM31" s="29"/>
      <c r="AN31" s="176"/>
      <c r="AO31" s="15" t="s">
        <v>31</v>
      </c>
      <c r="AP31" s="15">
        <v>1</v>
      </c>
      <c r="AQ31" s="15">
        <f>1/(1+AP31)</f>
        <v>0.5</v>
      </c>
      <c r="AR31" s="15"/>
      <c r="AS31" s="4"/>
      <c r="AT31" s="29"/>
      <c r="AU31" s="29"/>
      <c r="AV31" s="46"/>
      <c r="AW31" s="42" t="s">
        <v>21</v>
      </c>
      <c r="AX31" s="42">
        <f>X28+AM28+AU28</f>
        <v>0.33333333333333337</v>
      </c>
      <c r="AY31" s="50"/>
    </row>
    <row r="32" spans="1:51" ht="30">
      <c r="A32" s="166"/>
      <c r="B32" s="125" t="s">
        <v>7</v>
      </c>
      <c r="C32" s="76">
        <f>SUM(L24*C27,L25*D27,L26*E27)</f>
        <v>3</v>
      </c>
      <c r="D32" s="4"/>
      <c r="E32" s="35">
        <v>1</v>
      </c>
      <c r="F32" s="35">
        <v>3</v>
      </c>
      <c r="G32" s="35">
        <v>5</v>
      </c>
      <c r="H32" s="35">
        <v>7</v>
      </c>
      <c r="I32" s="35">
        <v>9</v>
      </c>
      <c r="J32" s="4"/>
      <c r="M32" s="4"/>
      <c r="N32" s="46"/>
      <c r="O32" s="57" t="s">
        <v>99</v>
      </c>
      <c r="P32" s="56" t="s">
        <v>102</v>
      </c>
      <c r="Q32" s="4"/>
      <c r="R32" s="33"/>
      <c r="S32" s="25"/>
      <c r="T32" s="25"/>
      <c r="U32" s="25"/>
      <c r="V32" s="30"/>
      <c r="W32" s="29"/>
      <c r="X32" s="29"/>
      <c r="Y32" s="176"/>
      <c r="Z32" s="30"/>
      <c r="AA32" s="30"/>
      <c r="AB32" s="30"/>
      <c r="AC32" s="30"/>
      <c r="AD32" s="4"/>
      <c r="AE32" s="29"/>
      <c r="AF32" s="25"/>
      <c r="AG32" s="25"/>
      <c r="AH32" s="25"/>
      <c r="AI32" s="25"/>
      <c r="AJ32" s="25"/>
      <c r="AK32" s="4"/>
      <c r="AL32" s="156" t="s">
        <v>115</v>
      </c>
      <c r="AM32" s="157"/>
      <c r="AN32" s="176"/>
      <c r="AO32" s="16" t="s">
        <v>61</v>
      </c>
      <c r="AP32" s="16" t="s">
        <v>44</v>
      </c>
      <c r="AQ32" s="16">
        <v>1</v>
      </c>
      <c r="AR32" s="16">
        <f>AQ32*AQ31</f>
        <v>0.5</v>
      </c>
      <c r="AS32" s="4"/>
      <c r="AT32" s="29"/>
      <c r="AU32" s="29"/>
      <c r="AV32" s="46"/>
      <c r="AW32" s="41" t="s">
        <v>22</v>
      </c>
      <c r="AX32" s="41">
        <v>0</v>
      </c>
      <c r="AY32" s="50"/>
    </row>
    <row r="33" spans="1:51" ht="30">
      <c r="A33" s="166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26"/>
      <c r="N33" s="46"/>
      <c r="O33" s="57" t="s">
        <v>100</v>
      </c>
      <c r="P33" s="56" t="s">
        <v>103</v>
      </c>
      <c r="Q33" s="4"/>
      <c r="R33" s="4"/>
      <c r="S33" s="18"/>
      <c r="T33" s="18"/>
      <c r="U33" s="18"/>
      <c r="V33" s="19"/>
      <c r="W33" s="4"/>
      <c r="X33" s="4"/>
      <c r="Y33" s="176"/>
      <c r="Z33" s="30"/>
      <c r="AA33" s="30"/>
      <c r="AB33" s="30"/>
      <c r="AC33" s="30"/>
      <c r="AD33" s="4"/>
      <c r="AE33" s="29"/>
      <c r="AF33" s="25"/>
      <c r="AG33" s="25"/>
      <c r="AH33" s="25"/>
      <c r="AI33" s="25"/>
      <c r="AJ33" s="25"/>
      <c r="AK33" s="4"/>
      <c r="AL33" s="58" t="s">
        <v>34</v>
      </c>
      <c r="AM33" s="56" t="s">
        <v>87</v>
      </c>
      <c r="AN33" s="176"/>
      <c r="AO33" s="16" t="s">
        <v>62</v>
      </c>
      <c r="AP33" s="16" t="s">
        <v>44</v>
      </c>
      <c r="AQ33" s="16">
        <v>1</v>
      </c>
      <c r="AR33" s="16">
        <f>AQ33*AQ31</f>
        <v>0.5</v>
      </c>
      <c r="AS33" s="4"/>
      <c r="AT33" s="29"/>
      <c r="AU33" s="29"/>
      <c r="AV33" s="46"/>
      <c r="AW33" s="42" t="s">
        <v>23</v>
      </c>
      <c r="AX33" s="42">
        <f>X29+AM29+AU29</f>
        <v>1.6666666666666667</v>
      </c>
      <c r="AY33" s="50"/>
    </row>
    <row r="34" spans="1:51" ht="30" customHeight="1">
      <c r="A34" s="166"/>
      <c r="B34" s="185" t="s">
        <v>11</v>
      </c>
      <c r="C34" s="186"/>
      <c r="D34" s="6" t="s">
        <v>12</v>
      </c>
      <c r="E34" s="6">
        <v>1</v>
      </c>
      <c r="F34" s="6">
        <v>2</v>
      </c>
      <c r="G34" s="6">
        <v>3</v>
      </c>
      <c r="H34" s="6">
        <v>4</v>
      </c>
      <c r="I34" s="6">
        <v>5</v>
      </c>
      <c r="J34" s="6">
        <v>6</v>
      </c>
      <c r="K34" s="6">
        <v>7</v>
      </c>
      <c r="L34" s="6">
        <v>9</v>
      </c>
      <c r="M34" s="6">
        <v>10</v>
      </c>
      <c r="N34" s="46"/>
      <c r="O34" s="57" t="s">
        <v>101</v>
      </c>
      <c r="P34" s="56" t="s">
        <v>104</v>
      </c>
      <c r="Q34" s="4"/>
      <c r="R34" s="4"/>
      <c r="S34" s="18"/>
      <c r="T34" s="18"/>
      <c r="U34" s="18"/>
      <c r="V34" s="4"/>
      <c r="W34" s="4"/>
      <c r="X34" s="4"/>
      <c r="Y34" s="176"/>
      <c r="AB34" s="30"/>
      <c r="AC34" s="30"/>
      <c r="AD34" s="4"/>
      <c r="AE34" s="29"/>
      <c r="AF34" s="25"/>
      <c r="AG34" s="25"/>
      <c r="AH34" s="25"/>
      <c r="AI34" s="25"/>
      <c r="AJ34" s="25"/>
      <c r="AK34" s="4"/>
      <c r="AL34" s="58" t="s">
        <v>35</v>
      </c>
      <c r="AM34" s="56" t="s">
        <v>88</v>
      </c>
      <c r="AN34" s="176"/>
      <c r="AO34" s="19"/>
      <c r="AP34" s="19"/>
      <c r="AQ34" s="19"/>
      <c r="AR34" s="19"/>
      <c r="AS34" s="4"/>
      <c r="AT34" s="29"/>
      <c r="AU34" s="29"/>
      <c r="AV34" s="46"/>
      <c r="AW34" s="42" t="s">
        <v>24</v>
      </c>
      <c r="AX34" s="42">
        <f>X30+AM30+AU30</f>
        <v>-0.33333333333333337</v>
      </c>
      <c r="AY34" s="50"/>
    </row>
    <row r="35" spans="1:51">
      <c r="A35" s="166"/>
      <c r="B35" s="187"/>
      <c r="C35" s="188"/>
      <c r="D35" s="6" t="s">
        <v>13</v>
      </c>
      <c r="E35" s="35">
        <v>0</v>
      </c>
      <c r="F35" s="35">
        <v>0</v>
      </c>
      <c r="G35" s="35">
        <v>0.57999999999999996</v>
      </c>
      <c r="H35" s="35">
        <v>0.9</v>
      </c>
      <c r="I35" s="35">
        <v>1.1200000000000001</v>
      </c>
      <c r="J35" s="35">
        <v>1.24</v>
      </c>
      <c r="K35" s="35">
        <v>1.32</v>
      </c>
      <c r="L35" s="35">
        <v>1.46</v>
      </c>
      <c r="M35" s="35">
        <v>1.49</v>
      </c>
      <c r="N35" s="46"/>
      <c r="Q35" s="4"/>
      <c r="R35" s="4"/>
      <c r="S35" s="18"/>
      <c r="T35" s="18"/>
      <c r="U35" s="18"/>
      <c r="V35" s="4"/>
      <c r="W35" s="4"/>
      <c r="X35" s="4"/>
      <c r="Y35" s="176"/>
      <c r="AB35" s="30"/>
      <c r="AC35" s="30"/>
      <c r="AD35" s="4"/>
      <c r="AE35" s="29"/>
      <c r="AF35" s="25"/>
      <c r="AG35" s="25"/>
      <c r="AH35" s="25"/>
      <c r="AI35" s="25"/>
      <c r="AJ35" s="25"/>
      <c r="AK35" s="4"/>
      <c r="AL35" s="58" t="s">
        <v>36</v>
      </c>
      <c r="AM35" s="56" t="s">
        <v>89</v>
      </c>
      <c r="AN35" s="176"/>
      <c r="AO35" s="30"/>
      <c r="AP35" s="30"/>
      <c r="AQ35" s="30"/>
      <c r="AR35" s="30"/>
      <c r="AS35" s="4"/>
      <c r="AT35" s="29"/>
      <c r="AU35" s="29"/>
      <c r="AV35" s="46"/>
      <c r="AW35" s="41" t="s">
        <v>25</v>
      </c>
      <c r="AX35" s="41">
        <v>0</v>
      </c>
      <c r="AY35" s="50"/>
    </row>
    <row r="36" spans="1:51" ht="15" customHeight="1">
      <c r="A36" s="166"/>
      <c r="B36" s="189" t="s">
        <v>9</v>
      </c>
      <c r="C36" s="190"/>
      <c r="D36" s="7">
        <v>0.57999999999999996</v>
      </c>
      <c r="E36" s="191"/>
      <c r="F36" s="192"/>
      <c r="G36" s="192"/>
      <c r="H36" s="192"/>
      <c r="I36" s="192"/>
      <c r="J36" s="192"/>
      <c r="K36" s="48"/>
      <c r="L36" s="48"/>
      <c r="M36" s="48"/>
      <c r="N36" s="46"/>
      <c r="Q36" s="4"/>
      <c r="R36" s="4"/>
      <c r="S36" s="18"/>
      <c r="T36" s="18"/>
      <c r="U36" s="18"/>
      <c r="V36" s="4"/>
      <c r="W36" s="4"/>
      <c r="X36" s="4"/>
      <c r="Y36" s="176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58" t="s">
        <v>37</v>
      </c>
      <c r="AM36" s="56" t="s">
        <v>90</v>
      </c>
      <c r="AN36" s="176"/>
      <c r="AO36" s="156" t="s">
        <v>113</v>
      </c>
      <c r="AP36" s="157"/>
      <c r="AQ36" s="4"/>
      <c r="AR36" s="4"/>
      <c r="AS36" s="4"/>
      <c r="AT36" s="4"/>
      <c r="AU36" s="4"/>
      <c r="AV36" s="46"/>
      <c r="AW36" s="4"/>
      <c r="AX36" s="4"/>
      <c r="AY36" s="50"/>
    </row>
    <row r="37" spans="1:51" ht="30">
      <c r="A37" s="166"/>
      <c r="B37" s="52"/>
      <c r="C37" s="52"/>
      <c r="D37" s="52"/>
      <c r="E37" s="52"/>
      <c r="H37" s="52"/>
      <c r="I37" s="52"/>
      <c r="J37" s="52"/>
      <c r="K37" s="52"/>
      <c r="L37" s="52"/>
      <c r="M37" s="47"/>
      <c r="N37" s="46"/>
      <c r="Q37" s="4"/>
      <c r="R37" s="4"/>
      <c r="S37" s="18"/>
      <c r="T37" s="18"/>
      <c r="U37" s="18"/>
      <c r="V37" s="4"/>
      <c r="W37" s="4"/>
      <c r="X37" s="4"/>
      <c r="Y37" s="176"/>
      <c r="Z37" s="4"/>
      <c r="AC37" s="4"/>
      <c r="AD37" s="4"/>
      <c r="AE37" s="4"/>
      <c r="AF37" s="4"/>
      <c r="AG37" s="4"/>
      <c r="AH37" s="4"/>
      <c r="AI37" s="4"/>
      <c r="AJ37" s="4"/>
      <c r="AK37" s="4"/>
      <c r="AL37" s="58" t="s">
        <v>96</v>
      </c>
      <c r="AM37" s="56" t="s">
        <v>91</v>
      </c>
      <c r="AN37" s="176"/>
      <c r="AO37" s="44" t="s">
        <v>29</v>
      </c>
      <c r="AP37" s="44" t="s">
        <v>76</v>
      </c>
      <c r="AQ37" s="4"/>
      <c r="AR37" s="4"/>
      <c r="AS37" s="4"/>
      <c r="AT37" s="4"/>
      <c r="AU37" s="4"/>
      <c r="AV37" s="46"/>
      <c r="AW37" s="4"/>
      <c r="AX37" s="4"/>
      <c r="AY37" s="50"/>
    </row>
    <row r="38" spans="1:51" ht="30" customHeight="1">
      <c r="A38" s="166"/>
      <c r="B38" s="161" t="s">
        <v>15</v>
      </c>
      <c r="C38" s="161"/>
      <c r="D38" s="161"/>
      <c r="E38" s="4"/>
      <c r="H38" s="4"/>
      <c r="I38" s="4"/>
      <c r="J38" s="4"/>
      <c r="K38" s="4"/>
      <c r="L38" s="4"/>
      <c r="M38" s="4"/>
      <c r="N38" s="46"/>
      <c r="Q38" s="4"/>
      <c r="R38" s="4"/>
      <c r="S38" s="18"/>
      <c r="T38" s="18"/>
      <c r="U38" s="18"/>
      <c r="V38" s="4"/>
      <c r="W38" s="4"/>
      <c r="X38" s="4"/>
      <c r="Y38" s="176"/>
      <c r="Z38" s="162" t="s">
        <v>138</v>
      </c>
      <c r="AA38" s="163"/>
      <c r="AC38" s="4"/>
      <c r="AD38" s="4"/>
      <c r="AE38" s="4"/>
      <c r="AF38" s="4"/>
      <c r="AG38" s="4"/>
      <c r="AH38" s="4"/>
      <c r="AI38" s="4"/>
      <c r="AJ38" s="4"/>
      <c r="AK38" s="4"/>
      <c r="AL38" s="58" t="s">
        <v>97</v>
      </c>
      <c r="AM38" s="56" t="s">
        <v>92</v>
      </c>
      <c r="AN38" s="176"/>
      <c r="AO38" s="44" t="s">
        <v>30</v>
      </c>
      <c r="AP38" s="44" t="s">
        <v>79</v>
      </c>
      <c r="AQ38" s="4"/>
      <c r="AR38" s="4"/>
      <c r="AS38" s="4"/>
      <c r="AT38" s="4"/>
      <c r="AU38" s="4"/>
      <c r="AV38" s="46"/>
      <c r="AW38" s="4"/>
      <c r="AX38" s="4"/>
      <c r="AY38" s="50"/>
    </row>
    <row r="39" spans="1:51" ht="30">
      <c r="A39" s="166"/>
      <c r="B39" s="5" t="s">
        <v>10</v>
      </c>
      <c r="C39" s="8">
        <f>(C32-3)/3</f>
        <v>0</v>
      </c>
      <c r="D39" s="77">
        <f>C39*100</f>
        <v>0</v>
      </c>
      <c r="E39" s="4"/>
      <c r="H39" s="4"/>
      <c r="I39" s="4"/>
      <c r="J39" s="4"/>
      <c r="K39" s="4"/>
      <c r="L39" s="4"/>
      <c r="M39" s="4"/>
      <c r="N39" s="46"/>
      <c r="Q39" s="4"/>
      <c r="R39" s="4"/>
      <c r="S39" s="18"/>
      <c r="T39" s="18"/>
      <c r="U39" s="18"/>
      <c r="V39" s="4"/>
      <c r="W39" s="4"/>
      <c r="X39" s="4"/>
      <c r="Y39" s="176"/>
      <c r="Z39" s="14" t="s">
        <v>139</v>
      </c>
      <c r="AA39" s="14" t="s">
        <v>141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58" t="s">
        <v>98</v>
      </c>
      <c r="AM39" s="56" t="s">
        <v>93</v>
      </c>
      <c r="AN39" s="176"/>
      <c r="AO39" s="44" t="s">
        <v>31</v>
      </c>
      <c r="AP39" s="44" t="s">
        <v>82</v>
      </c>
      <c r="AQ39" s="4"/>
      <c r="AR39" s="4"/>
      <c r="AS39" s="4"/>
      <c r="AT39" s="4"/>
      <c r="AU39" s="4"/>
      <c r="AV39" s="46"/>
      <c r="AW39" s="4"/>
      <c r="AX39" s="4"/>
      <c r="AY39" s="50"/>
    </row>
    <row r="40" spans="1:51">
      <c r="A40" s="167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26"/>
      <c r="N40" s="49"/>
      <c r="O40" s="126"/>
      <c r="P40" s="126"/>
      <c r="Q40" s="126"/>
      <c r="R40" s="126"/>
      <c r="S40" s="79"/>
      <c r="T40" s="79"/>
      <c r="U40" s="79"/>
      <c r="V40" s="126"/>
      <c r="W40" s="126"/>
      <c r="X40" s="126"/>
      <c r="Y40" s="177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26"/>
      <c r="AU40" s="126"/>
      <c r="AV40" s="126"/>
      <c r="AW40" s="126"/>
      <c r="AX40" s="126"/>
      <c r="AY40" s="51"/>
    </row>
    <row r="41" spans="1:51">
      <c r="S41" s="22"/>
      <c r="T41" s="22"/>
      <c r="U41" s="22"/>
    </row>
    <row r="42" spans="1:51" ht="20">
      <c r="A42" s="165"/>
      <c r="B42" s="168" t="s">
        <v>160</v>
      </c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9"/>
    </row>
    <row r="43" spans="1:51" ht="44" customHeight="1">
      <c r="A43" s="166"/>
      <c r="B43" s="35" t="s">
        <v>0</v>
      </c>
      <c r="C43" s="35" t="s">
        <v>1</v>
      </c>
      <c r="D43" s="35" t="s">
        <v>2</v>
      </c>
      <c r="E43" s="35" t="s">
        <v>3</v>
      </c>
      <c r="F43" s="170" t="s">
        <v>8</v>
      </c>
      <c r="G43" s="35" t="s">
        <v>0</v>
      </c>
      <c r="H43" s="35" t="s">
        <v>1</v>
      </c>
      <c r="I43" s="35" t="s">
        <v>2</v>
      </c>
      <c r="J43" s="35" t="s">
        <v>3</v>
      </c>
      <c r="K43" s="35" t="s">
        <v>4</v>
      </c>
      <c r="L43" s="10" t="s">
        <v>5</v>
      </c>
      <c r="M43" s="23"/>
      <c r="N43" s="46"/>
      <c r="O43" s="156" t="s">
        <v>114</v>
      </c>
      <c r="P43" s="157"/>
      <c r="Q43" s="3"/>
      <c r="R43" s="171" t="s">
        <v>46</v>
      </c>
      <c r="S43" s="172"/>
      <c r="T43" s="172"/>
      <c r="U43" s="173"/>
      <c r="V43" s="3"/>
      <c r="W43" s="174" t="s">
        <v>52</v>
      </c>
      <c r="X43" s="175"/>
      <c r="Y43" s="176"/>
      <c r="Z43" s="178" t="s">
        <v>48</v>
      </c>
      <c r="AA43" s="179"/>
      <c r="AB43" s="179"/>
      <c r="AC43" s="180"/>
      <c r="AD43" s="3"/>
      <c r="AE43" s="178" t="s">
        <v>54</v>
      </c>
      <c r="AF43" s="179"/>
      <c r="AG43" s="179"/>
      <c r="AH43" s="179"/>
      <c r="AI43" s="179"/>
      <c r="AJ43" s="180"/>
      <c r="AK43" s="3"/>
      <c r="AL43" s="174" t="s">
        <v>55</v>
      </c>
      <c r="AM43" s="175"/>
      <c r="AN43" s="176"/>
      <c r="AO43" s="178" t="s">
        <v>49</v>
      </c>
      <c r="AP43" s="179"/>
      <c r="AQ43" s="179"/>
      <c r="AR43" s="180"/>
      <c r="AS43" s="4"/>
      <c r="AT43" s="174" t="s">
        <v>51</v>
      </c>
      <c r="AU43" s="175"/>
      <c r="AV43" s="36"/>
      <c r="AW43" s="174" t="s">
        <v>27</v>
      </c>
      <c r="AX43" s="175"/>
      <c r="AY43" s="50"/>
    </row>
    <row r="44" spans="1:51" ht="30">
      <c r="A44" s="166"/>
      <c r="B44" s="35" t="s">
        <v>1</v>
      </c>
      <c r="C44" s="2">
        <v>1</v>
      </c>
      <c r="D44" s="37">
        <v>1</v>
      </c>
      <c r="E44" s="37">
        <v>1</v>
      </c>
      <c r="F44" s="170"/>
      <c r="G44" s="35" t="s">
        <v>1</v>
      </c>
      <c r="H44" s="38">
        <f>C44/C47</f>
        <v>0.33333333333333331</v>
      </c>
      <c r="I44" s="37">
        <f>D44/D47</f>
        <v>0.33333333333333331</v>
      </c>
      <c r="J44" s="37">
        <f>E44/E47</f>
        <v>0.33333333333333331</v>
      </c>
      <c r="K44" s="37">
        <f>SUM(H44:J44)</f>
        <v>1</v>
      </c>
      <c r="L44" s="2">
        <f>K44/C49</f>
        <v>0.33333333333333331</v>
      </c>
      <c r="M44" s="24"/>
      <c r="N44" s="46"/>
      <c r="O44" s="58" t="s">
        <v>17</v>
      </c>
      <c r="P44" s="56" t="s">
        <v>78</v>
      </c>
      <c r="Q44" s="18"/>
      <c r="R44" s="17" t="s">
        <v>26</v>
      </c>
      <c r="S44" s="35" t="s">
        <v>1</v>
      </c>
      <c r="T44" s="35" t="s">
        <v>2</v>
      </c>
      <c r="U44" s="35" t="s">
        <v>3</v>
      </c>
      <c r="V44" s="13"/>
      <c r="W44" s="32" t="s">
        <v>26</v>
      </c>
      <c r="X44" s="127" t="s">
        <v>53</v>
      </c>
      <c r="Y44" s="176"/>
      <c r="Z44" s="35" t="s">
        <v>32</v>
      </c>
      <c r="AA44" s="125" t="s">
        <v>47</v>
      </c>
      <c r="AB44" s="178" t="s">
        <v>43</v>
      </c>
      <c r="AC44" s="180"/>
      <c r="AD44" s="4"/>
      <c r="AE44" s="10" t="s">
        <v>26</v>
      </c>
      <c r="AF44" s="35" t="s">
        <v>35</v>
      </c>
      <c r="AG44" s="35" t="s">
        <v>36</v>
      </c>
      <c r="AH44" s="35" t="s">
        <v>37</v>
      </c>
      <c r="AI44" s="35" t="s">
        <v>97</v>
      </c>
      <c r="AJ44" s="35" t="s">
        <v>98</v>
      </c>
      <c r="AK44" s="4"/>
      <c r="AL44" s="10" t="s">
        <v>26</v>
      </c>
      <c r="AM44" s="127" t="s">
        <v>53</v>
      </c>
      <c r="AN44" s="176"/>
      <c r="AO44" s="10" t="s">
        <v>28</v>
      </c>
      <c r="AP44" s="10" t="s">
        <v>47</v>
      </c>
      <c r="AQ44" s="181" t="s">
        <v>43</v>
      </c>
      <c r="AR44" s="182"/>
      <c r="AS44" s="4"/>
      <c r="AT44" s="35" t="s">
        <v>26</v>
      </c>
      <c r="AU44" s="127" t="s">
        <v>53</v>
      </c>
      <c r="AV44" s="36"/>
      <c r="AW44" s="125" t="s">
        <v>26</v>
      </c>
      <c r="AX44" s="125" t="s">
        <v>50</v>
      </c>
      <c r="AY44" s="50"/>
    </row>
    <row r="45" spans="1:51">
      <c r="A45" s="166"/>
      <c r="B45" s="35" t="s">
        <v>2</v>
      </c>
      <c r="C45" s="37">
        <f>1/D44</f>
        <v>1</v>
      </c>
      <c r="D45" s="2">
        <v>1</v>
      </c>
      <c r="E45" s="37">
        <v>1</v>
      </c>
      <c r="F45" s="170"/>
      <c r="G45" s="35" t="s">
        <v>2</v>
      </c>
      <c r="H45" s="37">
        <f>C45/C47</f>
        <v>0.33333333333333331</v>
      </c>
      <c r="I45" s="38">
        <f>D45/D47</f>
        <v>0.33333333333333331</v>
      </c>
      <c r="J45" s="37">
        <f>E45/E47</f>
        <v>0.33333333333333331</v>
      </c>
      <c r="K45" s="37">
        <f>SUM(H45:J45)</f>
        <v>1</v>
      </c>
      <c r="L45" s="2">
        <f>K45/C49</f>
        <v>0.33333333333333331</v>
      </c>
      <c r="M45" s="24"/>
      <c r="N45" s="46"/>
      <c r="O45" s="58" t="s">
        <v>18</v>
      </c>
      <c r="P45" s="56" t="s">
        <v>77</v>
      </c>
      <c r="Q45" s="18"/>
      <c r="R45" s="11" t="s">
        <v>17</v>
      </c>
      <c r="S45" s="9">
        <v>1</v>
      </c>
      <c r="T45" s="9">
        <v>-0.5</v>
      </c>
      <c r="U45" s="9">
        <v>0</v>
      </c>
      <c r="V45" s="3"/>
      <c r="W45" s="11" t="s">
        <v>17</v>
      </c>
      <c r="X45" s="1">
        <f>(S45*L44)+(T45*L45)+(U45*L46)</f>
        <v>0.16666666666666666</v>
      </c>
      <c r="Y45" s="176"/>
      <c r="Z45" s="15" t="s">
        <v>34</v>
      </c>
      <c r="AA45" s="15">
        <v>1</v>
      </c>
      <c r="AB45" s="15">
        <f>1/(1+AA45)</f>
        <v>0.5</v>
      </c>
      <c r="AC45" s="15"/>
      <c r="AD45" s="4"/>
      <c r="AE45" s="11" t="s">
        <v>17</v>
      </c>
      <c r="AF45" s="28">
        <v>1</v>
      </c>
      <c r="AG45" s="28">
        <v>0</v>
      </c>
      <c r="AH45" s="28">
        <v>0</v>
      </c>
      <c r="AI45" s="28">
        <v>0</v>
      </c>
      <c r="AJ45" s="28">
        <v>1</v>
      </c>
      <c r="AK45" s="4"/>
      <c r="AL45" s="11" t="s">
        <v>17</v>
      </c>
      <c r="AM45" s="1">
        <f>(AC48*AH45)+(AC51*AJ45)</f>
        <v>0.5</v>
      </c>
      <c r="AN45" s="176"/>
      <c r="AO45" s="15" t="s">
        <v>29</v>
      </c>
      <c r="AP45" s="15">
        <v>1</v>
      </c>
      <c r="AQ45" s="15">
        <f>1/(1+AP45)</f>
        <v>0.5</v>
      </c>
      <c r="AR45" s="15"/>
      <c r="AS45" s="4"/>
      <c r="AT45" s="11" t="s">
        <v>17</v>
      </c>
      <c r="AU45" s="1">
        <f>AR46</f>
        <v>0.5</v>
      </c>
      <c r="AV45" s="36"/>
      <c r="AW45" s="40" t="s">
        <v>63</v>
      </c>
      <c r="AX45" s="40">
        <v>0</v>
      </c>
      <c r="AY45" s="50"/>
    </row>
    <row r="46" spans="1:51" ht="30">
      <c r="A46" s="166"/>
      <c r="B46" s="35" t="s">
        <v>3</v>
      </c>
      <c r="C46" s="37">
        <f>1/E44</f>
        <v>1</v>
      </c>
      <c r="D46" s="37">
        <f>1/E45</f>
        <v>1</v>
      </c>
      <c r="E46" s="2">
        <v>1</v>
      </c>
      <c r="F46" s="170"/>
      <c r="G46" s="35" t="s">
        <v>3</v>
      </c>
      <c r="H46" s="37">
        <f>C46/C47</f>
        <v>0.33333333333333331</v>
      </c>
      <c r="I46" s="37">
        <f>D46/D47</f>
        <v>0.33333333333333331</v>
      </c>
      <c r="J46" s="38">
        <f>E46/E47</f>
        <v>0.33333333333333331</v>
      </c>
      <c r="K46" s="37">
        <f>SUM(H46:J46)</f>
        <v>1</v>
      </c>
      <c r="L46" s="2">
        <f>K46/C49</f>
        <v>0.33333333333333331</v>
      </c>
      <c r="M46" s="24"/>
      <c r="N46" s="46"/>
      <c r="O46" s="58" t="s">
        <v>20</v>
      </c>
      <c r="P46" s="56" t="s">
        <v>80</v>
      </c>
      <c r="Q46" s="18"/>
      <c r="R46" s="11" t="s">
        <v>18</v>
      </c>
      <c r="S46" s="9">
        <v>0.5</v>
      </c>
      <c r="T46" s="9">
        <v>1</v>
      </c>
      <c r="U46" s="9">
        <v>0</v>
      </c>
      <c r="V46" s="19"/>
      <c r="W46" s="11" t="s">
        <v>18</v>
      </c>
      <c r="X46" s="1">
        <f>(S46*L44)+(T46*L45)+(U46*L46)</f>
        <v>0.5</v>
      </c>
      <c r="Y46" s="176"/>
      <c r="Z46" s="16" t="s">
        <v>35</v>
      </c>
      <c r="AA46" s="16" t="s">
        <v>44</v>
      </c>
      <c r="AB46" s="16">
        <v>1</v>
      </c>
      <c r="AC46" s="16">
        <f>AB46*AB45</f>
        <v>0.5</v>
      </c>
      <c r="AD46" s="4"/>
      <c r="AE46" s="11" t="s">
        <v>18</v>
      </c>
      <c r="AF46" s="28">
        <v>-1</v>
      </c>
      <c r="AG46" s="28">
        <v>0</v>
      </c>
      <c r="AH46" s="28">
        <v>0</v>
      </c>
      <c r="AI46" s="28">
        <v>0</v>
      </c>
      <c r="AJ46" s="28">
        <v>-1</v>
      </c>
      <c r="AK46" s="4"/>
      <c r="AL46" s="11" t="s">
        <v>18</v>
      </c>
      <c r="AM46" s="1">
        <f>(AC48*AH46)+(AC51*AJ46)</f>
        <v>-0.5</v>
      </c>
      <c r="AN46" s="176"/>
      <c r="AO46" s="16" t="s">
        <v>45</v>
      </c>
      <c r="AP46" s="16" t="s">
        <v>44</v>
      </c>
      <c r="AQ46" s="16">
        <v>1</v>
      </c>
      <c r="AR46" s="16">
        <f>AQ46*AQ45</f>
        <v>0.5</v>
      </c>
      <c r="AS46" s="4"/>
      <c r="AT46" s="11" t="s">
        <v>18</v>
      </c>
      <c r="AU46" s="1">
        <f>AR47</f>
        <v>0.5</v>
      </c>
      <c r="AV46" s="36"/>
      <c r="AW46" s="40" t="s">
        <v>16</v>
      </c>
      <c r="AX46" s="41">
        <v>0</v>
      </c>
      <c r="AY46" s="50"/>
    </row>
    <row r="47" spans="1:51">
      <c r="A47" s="166"/>
      <c r="B47" s="127" t="s">
        <v>4</v>
      </c>
      <c r="C47" s="39">
        <f>SUM(C44:C46)</f>
        <v>3</v>
      </c>
      <c r="D47" s="39">
        <f>SUM(D44:D46)</f>
        <v>3</v>
      </c>
      <c r="E47" s="39">
        <f>SUM(E44:E46)</f>
        <v>3</v>
      </c>
      <c r="F47" s="170"/>
      <c r="G47" s="127" t="s">
        <v>4</v>
      </c>
      <c r="H47" s="39">
        <f>SUM(H44:H46)</f>
        <v>1</v>
      </c>
      <c r="I47" s="39">
        <f>SUM(I44:I46)</f>
        <v>1</v>
      </c>
      <c r="J47" s="39">
        <f>SUM(J44:J46)</f>
        <v>1</v>
      </c>
      <c r="K47" s="39">
        <f>SUM(K44:K46)</f>
        <v>3</v>
      </c>
      <c r="L47" s="39">
        <f>SUM(L44:L46)</f>
        <v>1</v>
      </c>
      <c r="M47" s="25"/>
      <c r="N47" s="46"/>
      <c r="O47" s="58" t="s">
        <v>21</v>
      </c>
      <c r="P47" s="56" t="s">
        <v>81</v>
      </c>
      <c r="Q47" s="18"/>
      <c r="R47" s="11" t="s">
        <v>20</v>
      </c>
      <c r="S47" s="9">
        <v>0</v>
      </c>
      <c r="T47" s="9">
        <v>1</v>
      </c>
      <c r="U47" s="9">
        <v>0</v>
      </c>
      <c r="V47" s="19"/>
      <c r="W47" s="11" t="s">
        <v>20</v>
      </c>
      <c r="X47" s="1">
        <f>(S47*L44)+(T47*L45)+(U47*L46)</f>
        <v>0.33333333333333331</v>
      </c>
      <c r="Y47" s="176"/>
      <c r="Z47" s="16" t="s">
        <v>36</v>
      </c>
      <c r="AA47" s="16" t="s">
        <v>44</v>
      </c>
      <c r="AB47" s="16">
        <v>1</v>
      </c>
      <c r="AC47" s="16">
        <f>AB47*AB45</f>
        <v>0.5</v>
      </c>
      <c r="AD47" s="4"/>
      <c r="AE47" s="11" t="s">
        <v>20</v>
      </c>
      <c r="AF47" s="28">
        <v>0</v>
      </c>
      <c r="AG47" s="28">
        <v>0</v>
      </c>
      <c r="AH47" s="28">
        <v>0</v>
      </c>
      <c r="AI47" s="28">
        <v>0</v>
      </c>
      <c r="AJ47" s="28"/>
      <c r="AK47" s="4"/>
      <c r="AL47" s="11" t="s">
        <v>20</v>
      </c>
      <c r="AM47" s="1">
        <v>0</v>
      </c>
      <c r="AN47" s="176"/>
      <c r="AO47" s="16" t="s">
        <v>58</v>
      </c>
      <c r="AP47" s="16" t="s">
        <v>44</v>
      </c>
      <c r="AQ47" s="16">
        <v>1</v>
      </c>
      <c r="AR47" s="16">
        <f>AQ47*AQ45</f>
        <v>0.5</v>
      </c>
      <c r="AS47" s="4"/>
      <c r="AT47" s="11" t="s">
        <v>20</v>
      </c>
      <c r="AU47" s="1">
        <f>AR49</f>
        <v>0.5</v>
      </c>
      <c r="AV47" s="36"/>
      <c r="AW47" s="42" t="s">
        <v>17</v>
      </c>
      <c r="AX47" s="42">
        <f>X45+AM45+AU45</f>
        <v>1.1666666666666665</v>
      </c>
      <c r="AY47" s="50"/>
    </row>
    <row r="48" spans="1:51" ht="45">
      <c r="A48" s="166"/>
      <c r="B48" s="54"/>
      <c r="C48" s="54"/>
      <c r="D48" s="54"/>
      <c r="E48" s="54"/>
      <c r="F48" s="54"/>
      <c r="G48" s="54"/>
      <c r="H48" s="54"/>
      <c r="I48" s="54"/>
      <c r="J48" s="54"/>
      <c r="M48" s="47"/>
      <c r="N48" s="46"/>
      <c r="O48" s="58" t="s">
        <v>23</v>
      </c>
      <c r="P48" s="56" t="s">
        <v>83</v>
      </c>
      <c r="Q48" s="4"/>
      <c r="R48" s="11" t="s">
        <v>21</v>
      </c>
      <c r="S48" s="9">
        <v>0</v>
      </c>
      <c r="T48" s="9">
        <v>0.5</v>
      </c>
      <c r="U48" s="9">
        <v>0</v>
      </c>
      <c r="V48" s="19"/>
      <c r="W48" s="11" t="s">
        <v>21</v>
      </c>
      <c r="X48" s="1">
        <f>(S48*L44)+(T48*L45)+(U48*L46)</f>
        <v>0.16666666666666666</v>
      </c>
      <c r="Y48" s="176"/>
      <c r="Z48" s="16" t="s">
        <v>37</v>
      </c>
      <c r="AA48" s="16" t="s">
        <v>44</v>
      </c>
      <c r="AB48" s="16">
        <v>1</v>
      </c>
      <c r="AC48" s="16">
        <f>AB48*AB45</f>
        <v>0.5</v>
      </c>
      <c r="AD48" s="4"/>
      <c r="AE48" s="11" t="s">
        <v>21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4"/>
      <c r="AL48" s="11" t="s">
        <v>21</v>
      </c>
      <c r="AM48" s="1">
        <v>0</v>
      </c>
      <c r="AN48" s="176"/>
      <c r="AO48" s="15" t="s">
        <v>30</v>
      </c>
      <c r="AP48" s="15">
        <v>1</v>
      </c>
      <c r="AQ48" s="15">
        <f>1/(1+AP48)</f>
        <v>0.5</v>
      </c>
      <c r="AR48" s="15"/>
      <c r="AS48" s="4"/>
      <c r="AT48" s="11" t="s">
        <v>21</v>
      </c>
      <c r="AU48" s="1">
        <f>AR50</f>
        <v>0.5</v>
      </c>
      <c r="AV48" s="36"/>
      <c r="AW48" s="42" t="s">
        <v>18</v>
      </c>
      <c r="AX48" s="42">
        <f>X46+AM46++AU46</f>
        <v>0.5</v>
      </c>
      <c r="AY48" s="50"/>
    </row>
    <row r="49" spans="1:51" ht="30">
      <c r="A49" s="166"/>
      <c r="B49" s="125" t="s">
        <v>6</v>
      </c>
      <c r="C49" s="35">
        <v>3</v>
      </c>
      <c r="D49" s="4"/>
      <c r="E49" s="4"/>
      <c r="F49" s="4"/>
      <c r="G49" s="4"/>
      <c r="H49" s="4"/>
      <c r="I49" s="4"/>
      <c r="J49" s="4"/>
      <c r="M49" s="4"/>
      <c r="N49" s="46"/>
      <c r="O49" s="58" t="s">
        <v>24</v>
      </c>
      <c r="P49" s="56" t="s">
        <v>84</v>
      </c>
      <c r="Q49" s="4"/>
      <c r="R49" s="11" t="s">
        <v>23</v>
      </c>
      <c r="S49" s="9">
        <v>1</v>
      </c>
      <c r="T49" s="9">
        <v>0</v>
      </c>
      <c r="U49" s="9">
        <v>-0.5</v>
      </c>
      <c r="V49" s="19"/>
      <c r="W49" s="11" t="s">
        <v>23</v>
      </c>
      <c r="X49" s="1">
        <f>(S49*L44)+(T49*L45)+(U49*L46)</f>
        <v>0.16666666666666666</v>
      </c>
      <c r="Y49" s="176"/>
      <c r="Z49" s="31" t="s">
        <v>96</v>
      </c>
      <c r="AA49" s="31">
        <v>1</v>
      </c>
      <c r="AB49" s="31">
        <f>1/(1+AA49)</f>
        <v>0.5</v>
      </c>
      <c r="AC49" s="31"/>
      <c r="AD49" s="4"/>
      <c r="AE49" s="11" t="s">
        <v>23</v>
      </c>
      <c r="AF49" s="28">
        <v>1</v>
      </c>
      <c r="AG49" s="28">
        <v>0</v>
      </c>
      <c r="AH49" s="28">
        <v>0</v>
      </c>
      <c r="AI49" s="28">
        <v>0</v>
      </c>
      <c r="AJ49" s="28">
        <v>1</v>
      </c>
      <c r="AK49" s="4"/>
      <c r="AL49" s="11" t="s">
        <v>23</v>
      </c>
      <c r="AM49" s="1">
        <f>(AC46*AF49)+(AC48*AH49)+(AC51*AJ49)</f>
        <v>1</v>
      </c>
      <c r="AN49" s="176"/>
      <c r="AO49" s="16" t="s">
        <v>59</v>
      </c>
      <c r="AP49" s="16" t="s">
        <v>44</v>
      </c>
      <c r="AQ49" s="16">
        <v>1</v>
      </c>
      <c r="AR49" s="16">
        <f>AQ49*AQ48</f>
        <v>0.5</v>
      </c>
      <c r="AS49" s="4"/>
      <c r="AT49" s="11" t="s">
        <v>23</v>
      </c>
      <c r="AU49" s="1">
        <f>AR52</f>
        <v>0.5</v>
      </c>
      <c r="AV49" s="36"/>
      <c r="AW49" s="41" t="s">
        <v>19</v>
      </c>
      <c r="AX49" s="41">
        <v>0</v>
      </c>
      <c r="AY49" s="50"/>
    </row>
    <row r="50" spans="1:51">
      <c r="A50" s="166"/>
      <c r="B50" s="53"/>
      <c r="C50" s="53"/>
      <c r="D50" s="53"/>
      <c r="E50" s="53"/>
      <c r="F50" s="53"/>
      <c r="G50" s="53"/>
      <c r="H50" s="53"/>
      <c r="I50" s="53"/>
      <c r="J50" s="53"/>
      <c r="M50" s="26"/>
      <c r="N50" s="46"/>
      <c r="O50" s="4"/>
      <c r="P50" s="4"/>
      <c r="Q50" s="4"/>
      <c r="R50" s="11" t="s">
        <v>24</v>
      </c>
      <c r="S50" s="9">
        <v>-0.5</v>
      </c>
      <c r="T50" s="9">
        <v>0</v>
      </c>
      <c r="U50" s="9">
        <v>-0.5</v>
      </c>
      <c r="V50" s="19"/>
      <c r="W50" s="11" t="s">
        <v>24</v>
      </c>
      <c r="X50" s="1">
        <f>(S50*L44)+(T50*67)+(U50*L46)</f>
        <v>-0.33333333333333331</v>
      </c>
      <c r="Y50" s="176"/>
      <c r="Z50" s="16" t="s">
        <v>97</v>
      </c>
      <c r="AA50" s="16" t="s">
        <v>44</v>
      </c>
      <c r="AB50" s="16">
        <v>1</v>
      </c>
      <c r="AC50" s="16">
        <f>AB50*AB49</f>
        <v>0.5</v>
      </c>
      <c r="AD50" s="4"/>
      <c r="AE50" s="11" t="s">
        <v>24</v>
      </c>
      <c r="AF50" s="28">
        <v>-1</v>
      </c>
      <c r="AG50" s="28">
        <v>0</v>
      </c>
      <c r="AH50" s="28">
        <v>0</v>
      </c>
      <c r="AI50" s="28">
        <v>0</v>
      </c>
      <c r="AJ50" s="28">
        <v>-1</v>
      </c>
      <c r="AK50" s="4"/>
      <c r="AL50" s="11" t="s">
        <v>24</v>
      </c>
      <c r="AM50" s="1">
        <f>(AC46*AF50)+(AC47*AG50)+(AC48*AH50)+(AC51*AJ50)</f>
        <v>-1</v>
      </c>
      <c r="AN50" s="176"/>
      <c r="AO50" s="16" t="s">
        <v>60</v>
      </c>
      <c r="AP50" s="16" t="s">
        <v>44</v>
      </c>
      <c r="AQ50" s="16">
        <v>1</v>
      </c>
      <c r="AR50" s="16">
        <f>AQ50*AQ48</f>
        <v>0.5</v>
      </c>
      <c r="AS50" s="4"/>
      <c r="AT50" s="11" t="s">
        <v>24</v>
      </c>
      <c r="AU50" s="1">
        <f>AR53</f>
        <v>0.5</v>
      </c>
      <c r="AV50" s="36"/>
      <c r="AW50" s="42" t="s">
        <v>20</v>
      </c>
      <c r="AX50" s="42">
        <f>X47+AM47+AU47</f>
        <v>0.83333333333333326</v>
      </c>
      <c r="AY50" s="50"/>
    </row>
    <row r="51" spans="1:51" ht="15" customHeight="1">
      <c r="A51" s="166"/>
      <c r="B51" s="183" t="s">
        <v>14</v>
      </c>
      <c r="C51" s="183"/>
      <c r="D51" s="4"/>
      <c r="E51" s="35" t="s">
        <v>38</v>
      </c>
      <c r="F51" s="35" t="s">
        <v>39</v>
      </c>
      <c r="G51" s="35" t="s">
        <v>40</v>
      </c>
      <c r="H51" s="10" t="s">
        <v>41</v>
      </c>
      <c r="I51" s="10" t="s">
        <v>42</v>
      </c>
      <c r="J51" s="4"/>
      <c r="M51" s="4"/>
      <c r="N51" s="46"/>
      <c r="O51" s="156" t="s">
        <v>112</v>
      </c>
      <c r="P51" s="157"/>
      <c r="Q51" s="4"/>
      <c r="R51" s="33"/>
      <c r="S51" s="25"/>
      <c r="T51" s="25"/>
      <c r="U51" s="25"/>
      <c r="V51" s="30"/>
      <c r="W51" s="29"/>
      <c r="X51" s="29"/>
      <c r="Y51" s="176"/>
      <c r="Z51" s="16" t="s">
        <v>98</v>
      </c>
      <c r="AA51" s="16" t="s">
        <v>44</v>
      </c>
      <c r="AB51" s="16">
        <v>1</v>
      </c>
      <c r="AC51" s="16">
        <f>AB51*AB49</f>
        <v>0.5</v>
      </c>
      <c r="AD51" s="4"/>
      <c r="AE51" s="29"/>
      <c r="AF51" s="25"/>
      <c r="AG51" s="25"/>
      <c r="AH51" s="25"/>
      <c r="AI51" s="25"/>
      <c r="AJ51" s="25"/>
      <c r="AK51" s="4"/>
      <c r="AL51" s="29"/>
      <c r="AM51" s="29"/>
      <c r="AN51" s="176"/>
      <c r="AO51" s="15" t="s">
        <v>31</v>
      </c>
      <c r="AP51" s="15">
        <v>1</v>
      </c>
      <c r="AQ51" s="15">
        <f>1/(1+AP51)</f>
        <v>0.5</v>
      </c>
      <c r="AR51" s="15"/>
      <c r="AS51" s="4"/>
      <c r="AT51" s="29"/>
      <c r="AU51" s="29"/>
      <c r="AV51" s="46"/>
      <c r="AW51" s="42" t="s">
        <v>21</v>
      </c>
      <c r="AX51" s="42">
        <f>X48+AM48+AU48</f>
        <v>0.66666666666666663</v>
      </c>
      <c r="AY51" s="50"/>
    </row>
    <row r="52" spans="1:51" ht="30">
      <c r="A52" s="166"/>
      <c r="B52" s="125" t="s">
        <v>7</v>
      </c>
      <c r="C52" s="76">
        <f>SUM(L44*C47,L45*D47,L46*E47)</f>
        <v>3</v>
      </c>
      <c r="D52" s="4"/>
      <c r="E52" s="35">
        <v>1</v>
      </c>
      <c r="F52" s="35">
        <v>3</v>
      </c>
      <c r="G52" s="35">
        <v>5</v>
      </c>
      <c r="H52" s="35">
        <v>7</v>
      </c>
      <c r="I52" s="35">
        <v>9</v>
      </c>
      <c r="J52" s="4"/>
      <c r="M52" s="4"/>
      <c r="N52" s="46"/>
      <c r="O52" s="57" t="s">
        <v>99</v>
      </c>
      <c r="P52" s="56" t="s">
        <v>102</v>
      </c>
      <c r="Q52" s="4"/>
      <c r="R52" s="33"/>
      <c r="S52" s="25"/>
      <c r="T52" s="25"/>
      <c r="U52" s="25"/>
      <c r="V52" s="30"/>
      <c r="W52" s="29"/>
      <c r="X52" s="29"/>
      <c r="Y52" s="176"/>
      <c r="Z52" s="30"/>
      <c r="AA52" s="30"/>
      <c r="AB52" s="30"/>
      <c r="AC52" s="30"/>
      <c r="AD52" s="4"/>
      <c r="AE52" s="29"/>
      <c r="AF52" s="25"/>
      <c r="AG52" s="25"/>
      <c r="AH52" s="25"/>
      <c r="AI52" s="25"/>
      <c r="AJ52" s="25"/>
      <c r="AK52" s="4"/>
      <c r="AL52" s="156" t="s">
        <v>115</v>
      </c>
      <c r="AM52" s="157"/>
      <c r="AN52" s="176"/>
      <c r="AO52" s="16" t="s">
        <v>61</v>
      </c>
      <c r="AP52" s="16" t="s">
        <v>44</v>
      </c>
      <c r="AQ52" s="16">
        <v>1</v>
      </c>
      <c r="AR52" s="16">
        <f>AQ52*AQ51</f>
        <v>0.5</v>
      </c>
      <c r="AS52" s="4"/>
      <c r="AT52" s="29"/>
      <c r="AU52" s="29"/>
      <c r="AV52" s="46"/>
      <c r="AW52" s="41" t="s">
        <v>22</v>
      </c>
      <c r="AX52" s="41">
        <v>0</v>
      </c>
      <c r="AY52" s="50"/>
    </row>
    <row r="53" spans="1:51" ht="30">
      <c r="A53" s="166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26"/>
      <c r="N53" s="46"/>
      <c r="O53" s="57" t="s">
        <v>100</v>
      </c>
      <c r="P53" s="56" t="s">
        <v>103</v>
      </c>
      <c r="Q53" s="4"/>
      <c r="R53" s="4"/>
      <c r="S53" s="18"/>
      <c r="T53" s="18"/>
      <c r="U53" s="18"/>
      <c r="V53" s="19"/>
      <c r="W53" s="4"/>
      <c r="X53" s="4"/>
      <c r="Y53" s="176"/>
      <c r="Z53" s="30"/>
      <c r="AA53" s="30"/>
      <c r="AB53" s="30"/>
      <c r="AC53" s="30"/>
      <c r="AD53" s="4"/>
      <c r="AE53" s="29"/>
      <c r="AF53" s="25"/>
      <c r="AG53" s="25"/>
      <c r="AH53" s="25"/>
      <c r="AI53" s="25"/>
      <c r="AJ53" s="25"/>
      <c r="AK53" s="4"/>
      <c r="AL53" s="58" t="s">
        <v>34</v>
      </c>
      <c r="AM53" s="56" t="s">
        <v>87</v>
      </c>
      <c r="AN53" s="176"/>
      <c r="AO53" s="16" t="s">
        <v>62</v>
      </c>
      <c r="AP53" s="16" t="s">
        <v>44</v>
      </c>
      <c r="AQ53" s="16">
        <v>1</v>
      </c>
      <c r="AR53" s="16">
        <f>AQ53*AQ51</f>
        <v>0.5</v>
      </c>
      <c r="AS53" s="4"/>
      <c r="AT53" s="29"/>
      <c r="AU53" s="29"/>
      <c r="AV53" s="46"/>
      <c r="AW53" s="42" t="s">
        <v>23</v>
      </c>
      <c r="AX53" s="42">
        <f>X49+AM49+AU49</f>
        <v>1.6666666666666667</v>
      </c>
      <c r="AY53" s="50"/>
    </row>
    <row r="54" spans="1:51" ht="30" customHeight="1">
      <c r="A54" s="166"/>
      <c r="B54" s="185" t="s">
        <v>11</v>
      </c>
      <c r="C54" s="186"/>
      <c r="D54" s="6" t="s">
        <v>12</v>
      </c>
      <c r="E54" s="6">
        <v>1</v>
      </c>
      <c r="F54" s="6">
        <v>2</v>
      </c>
      <c r="G54" s="6">
        <v>3</v>
      </c>
      <c r="H54" s="6">
        <v>4</v>
      </c>
      <c r="I54" s="6">
        <v>5</v>
      </c>
      <c r="J54" s="6">
        <v>6</v>
      </c>
      <c r="K54" s="6">
        <v>7</v>
      </c>
      <c r="L54" s="6">
        <v>9</v>
      </c>
      <c r="M54" s="6">
        <v>10</v>
      </c>
      <c r="N54" s="46"/>
      <c r="O54" s="57" t="s">
        <v>101</v>
      </c>
      <c r="P54" s="56" t="s">
        <v>104</v>
      </c>
      <c r="Q54" s="4"/>
      <c r="R54" s="4"/>
      <c r="S54" s="18"/>
      <c r="T54" s="18"/>
      <c r="U54" s="18"/>
      <c r="V54" s="4"/>
      <c r="W54" s="4"/>
      <c r="X54" s="4"/>
      <c r="Y54" s="176"/>
      <c r="AB54" s="30"/>
      <c r="AC54" s="30"/>
      <c r="AD54" s="4"/>
      <c r="AE54" s="29"/>
      <c r="AF54" s="25"/>
      <c r="AG54" s="25"/>
      <c r="AH54" s="25"/>
      <c r="AI54" s="25"/>
      <c r="AJ54" s="25"/>
      <c r="AK54" s="4"/>
      <c r="AL54" s="58" t="s">
        <v>35</v>
      </c>
      <c r="AM54" s="56" t="s">
        <v>88</v>
      </c>
      <c r="AN54" s="176"/>
      <c r="AO54" s="19"/>
      <c r="AP54" s="19"/>
      <c r="AQ54" s="19"/>
      <c r="AR54" s="19"/>
      <c r="AS54" s="4"/>
      <c r="AT54" s="29"/>
      <c r="AU54" s="29"/>
      <c r="AV54" s="46"/>
      <c r="AW54" s="42" t="s">
        <v>24</v>
      </c>
      <c r="AX54" s="42">
        <f>X50+AM50+AU50</f>
        <v>-0.83333333333333326</v>
      </c>
      <c r="AY54" s="50"/>
    </row>
    <row r="55" spans="1:51">
      <c r="A55" s="166"/>
      <c r="B55" s="187"/>
      <c r="C55" s="188"/>
      <c r="D55" s="6" t="s">
        <v>13</v>
      </c>
      <c r="E55" s="35">
        <v>0</v>
      </c>
      <c r="F55" s="35">
        <v>0</v>
      </c>
      <c r="G55" s="35">
        <v>0.57999999999999996</v>
      </c>
      <c r="H55" s="35">
        <v>0.9</v>
      </c>
      <c r="I55" s="35">
        <v>1.1200000000000001</v>
      </c>
      <c r="J55" s="35">
        <v>1.24</v>
      </c>
      <c r="K55" s="35">
        <v>1.32</v>
      </c>
      <c r="L55" s="35">
        <v>1.46</v>
      </c>
      <c r="M55" s="35">
        <v>1.49</v>
      </c>
      <c r="N55" s="46"/>
      <c r="Q55" s="4"/>
      <c r="R55" s="4"/>
      <c r="S55" s="18"/>
      <c r="T55" s="18"/>
      <c r="U55" s="18"/>
      <c r="V55" s="4"/>
      <c r="W55" s="4"/>
      <c r="X55" s="4"/>
      <c r="Y55" s="176"/>
      <c r="AB55" s="30"/>
      <c r="AC55" s="30"/>
      <c r="AD55" s="4"/>
      <c r="AE55" s="29"/>
      <c r="AF55" s="25"/>
      <c r="AG55" s="25"/>
      <c r="AH55" s="25"/>
      <c r="AI55" s="25"/>
      <c r="AJ55" s="25"/>
      <c r="AK55" s="4"/>
      <c r="AL55" s="58" t="s">
        <v>36</v>
      </c>
      <c r="AM55" s="56" t="s">
        <v>89</v>
      </c>
      <c r="AN55" s="176"/>
      <c r="AO55" s="30"/>
      <c r="AP55" s="30"/>
      <c r="AQ55" s="30"/>
      <c r="AR55" s="30"/>
      <c r="AS55" s="4"/>
      <c r="AT55" s="29"/>
      <c r="AU55" s="29"/>
      <c r="AV55" s="46"/>
      <c r="AW55" s="41" t="s">
        <v>25</v>
      </c>
      <c r="AX55" s="41">
        <v>0</v>
      </c>
      <c r="AY55" s="50"/>
    </row>
    <row r="56" spans="1:51" ht="15" customHeight="1">
      <c r="A56" s="166"/>
      <c r="B56" s="189" t="s">
        <v>9</v>
      </c>
      <c r="C56" s="190"/>
      <c r="D56" s="7">
        <v>0.57999999999999996</v>
      </c>
      <c r="E56" s="191"/>
      <c r="F56" s="192"/>
      <c r="G56" s="192"/>
      <c r="H56" s="192"/>
      <c r="I56" s="192"/>
      <c r="J56" s="192"/>
      <c r="K56" s="48"/>
      <c r="L56" s="48"/>
      <c r="M56" s="48"/>
      <c r="N56" s="46"/>
      <c r="Q56" s="4"/>
      <c r="R56" s="4"/>
      <c r="S56" s="18"/>
      <c r="T56" s="18"/>
      <c r="U56" s="18"/>
      <c r="V56" s="4"/>
      <c r="W56" s="4"/>
      <c r="X56" s="4"/>
      <c r="Y56" s="176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58" t="s">
        <v>37</v>
      </c>
      <c r="AM56" s="56" t="s">
        <v>90</v>
      </c>
      <c r="AN56" s="176"/>
      <c r="AO56" s="156" t="s">
        <v>113</v>
      </c>
      <c r="AP56" s="157"/>
      <c r="AQ56" s="4"/>
      <c r="AR56" s="4"/>
      <c r="AS56" s="4"/>
      <c r="AT56" s="4"/>
      <c r="AU56" s="4"/>
      <c r="AV56" s="46"/>
      <c r="AW56" s="4"/>
      <c r="AX56" s="4"/>
      <c r="AY56" s="50"/>
    </row>
    <row r="57" spans="1:51" ht="30">
      <c r="A57" s="166"/>
      <c r="B57" s="52"/>
      <c r="C57" s="52"/>
      <c r="D57" s="52"/>
      <c r="E57" s="52"/>
      <c r="H57" s="52"/>
      <c r="I57" s="52"/>
      <c r="J57" s="52"/>
      <c r="K57" s="52"/>
      <c r="L57" s="52"/>
      <c r="M57" s="47"/>
      <c r="N57" s="46"/>
      <c r="Q57" s="4"/>
      <c r="R57" s="4"/>
      <c r="S57" s="18"/>
      <c r="T57" s="18"/>
      <c r="U57" s="18"/>
      <c r="V57" s="4"/>
      <c r="W57" s="4"/>
      <c r="X57" s="4"/>
      <c r="Y57" s="176"/>
      <c r="Z57" s="4"/>
      <c r="AC57" s="4"/>
      <c r="AD57" s="4"/>
      <c r="AE57" s="4"/>
      <c r="AF57" s="4"/>
      <c r="AG57" s="4"/>
      <c r="AH57" s="4"/>
      <c r="AI57" s="4"/>
      <c r="AJ57" s="4"/>
      <c r="AK57" s="4"/>
      <c r="AL57" s="58" t="s">
        <v>96</v>
      </c>
      <c r="AM57" s="56" t="s">
        <v>91</v>
      </c>
      <c r="AN57" s="176"/>
      <c r="AO57" s="44" t="s">
        <v>29</v>
      </c>
      <c r="AP57" s="44" t="s">
        <v>76</v>
      </c>
      <c r="AQ57" s="4"/>
      <c r="AR57" s="4"/>
      <c r="AS57" s="4"/>
      <c r="AT57" s="4"/>
      <c r="AU57" s="4"/>
      <c r="AV57" s="46"/>
      <c r="AW57" s="4"/>
      <c r="AX57" s="4"/>
      <c r="AY57" s="50"/>
    </row>
    <row r="58" spans="1:51" ht="30" customHeight="1">
      <c r="A58" s="166"/>
      <c r="B58" s="161" t="s">
        <v>15</v>
      </c>
      <c r="C58" s="161"/>
      <c r="D58" s="161"/>
      <c r="E58" s="4"/>
      <c r="H58" s="4"/>
      <c r="I58" s="4"/>
      <c r="J58" s="4"/>
      <c r="K58" s="4"/>
      <c r="L58" s="4"/>
      <c r="M58" s="4"/>
      <c r="N58" s="46"/>
      <c r="Q58" s="4"/>
      <c r="R58" s="4"/>
      <c r="S58" s="18"/>
      <c r="T58" s="18"/>
      <c r="U58" s="18"/>
      <c r="V58" s="4"/>
      <c r="W58" s="4"/>
      <c r="X58" s="4"/>
      <c r="Y58" s="176"/>
      <c r="Z58" s="162" t="s">
        <v>138</v>
      </c>
      <c r="AA58" s="163"/>
      <c r="AC58" s="4"/>
      <c r="AD58" s="4"/>
      <c r="AE58" s="4"/>
      <c r="AF58" s="4"/>
      <c r="AG58" s="4"/>
      <c r="AH58" s="4"/>
      <c r="AI58" s="4"/>
      <c r="AJ58" s="4"/>
      <c r="AK58" s="4"/>
      <c r="AL58" s="58" t="s">
        <v>97</v>
      </c>
      <c r="AM58" s="56" t="s">
        <v>92</v>
      </c>
      <c r="AN58" s="176"/>
      <c r="AO58" s="44" t="s">
        <v>30</v>
      </c>
      <c r="AP58" s="44" t="s">
        <v>79</v>
      </c>
      <c r="AQ58" s="4"/>
      <c r="AR58" s="4"/>
      <c r="AS58" s="4"/>
      <c r="AT58" s="4"/>
      <c r="AU58" s="4"/>
      <c r="AV58" s="46"/>
      <c r="AW58" s="4"/>
      <c r="AX58" s="4"/>
      <c r="AY58" s="50"/>
    </row>
    <row r="59" spans="1:51" ht="30">
      <c r="A59" s="166"/>
      <c r="B59" s="5" t="s">
        <v>10</v>
      </c>
      <c r="C59" s="8">
        <f>(C52-3)/3</f>
        <v>0</v>
      </c>
      <c r="D59" s="77">
        <f>C59*100</f>
        <v>0</v>
      </c>
      <c r="E59" s="4"/>
      <c r="H59" s="4"/>
      <c r="I59" s="4"/>
      <c r="J59" s="4"/>
      <c r="K59" s="4"/>
      <c r="L59" s="4"/>
      <c r="M59" s="4"/>
      <c r="N59" s="46"/>
      <c r="Q59" s="4"/>
      <c r="R59" s="4"/>
      <c r="S59" s="18"/>
      <c r="T59" s="18"/>
      <c r="U59" s="18"/>
      <c r="V59" s="4"/>
      <c r="W59" s="4"/>
      <c r="X59" s="4"/>
      <c r="Y59" s="176"/>
      <c r="Z59" s="14" t="s">
        <v>139</v>
      </c>
      <c r="AA59" s="14" t="s">
        <v>141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58" t="s">
        <v>98</v>
      </c>
      <c r="AM59" s="56" t="s">
        <v>93</v>
      </c>
      <c r="AN59" s="176"/>
      <c r="AO59" s="44" t="s">
        <v>31</v>
      </c>
      <c r="AP59" s="44" t="s">
        <v>82</v>
      </c>
      <c r="AQ59" s="4"/>
      <c r="AR59" s="4"/>
      <c r="AS59" s="4"/>
      <c r="AT59" s="4"/>
      <c r="AU59" s="4"/>
      <c r="AV59" s="46"/>
      <c r="AW59" s="4"/>
      <c r="AX59" s="4"/>
      <c r="AY59" s="50"/>
    </row>
    <row r="60" spans="1:51">
      <c r="A60" s="167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26"/>
      <c r="N60" s="49"/>
      <c r="O60" s="126"/>
      <c r="P60" s="126"/>
      <c r="Q60" s="126"/>
      <c r="R60" s="126"/>
      <c r="S60" s="79"/>
      <c r="T60" s="79"/>
      <c r="U60" s="79"/>
      <c r="V60" s="126"/>
      <c r="W60" s="126"/>
      <c r="X60" s="126"/>
      <c r="Y60" s="177"/>
      <c r="Z60" s="126"/>
      <c r="AA60" s="126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126"/>
      <c r="AN60" s="126"/>
      <c r="AO60" s="126"/>
      <c r="AP60" s="126"/>
      <c r="AQ60" s="126"/>
      <c r="AR60" s="126"/>
      <c r="AS60" s="126"/>
      <c r="AT60" s="126"/>
      <c r="AU60" s="126"/>
      <c r="AV60" s="126"/>
      <c r="AW60" s="126"/>
      <c r="AX60" s="126"/>
      <c r="AY60" s="51"/>
    </row>
    <row r="61" spans="1:51">
      <c r="S61" s="22"/>
      <c r="T61" s="22"/>
      <c r="U61" s="22"/>
    </row>
    <row r="62" spans="1:51" ht="20">
      <c r="A62" s="165"/>
      <c r="B62" s="168" t="s">
        <v>162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9"/>
    </row>
    <row r="63" spans="1:51" ht="46" customHeight="1">
      <c r="A63" s="166"/>
      <c r="B63" s="35" t="s">
        <v>0</v>
      </c>
      <c r="C63" s="35" t="s">
        <v>1</v>
      </c>
      <c r="D63" s="35" t="s">
        <v>2</v>
      </c>
      <c r="E63" s="35" t="s">
        <v>3</v>
      </c>
      <c r="F63" s="170" t="s">
        <v>8</v>
      </c>
      <c r="G63" s="35" t="s">
        <v>0</v>
      </c>
      <c r="H63" s="35" t="s">
        <v>1</v>
      </c>
      <c r="I63" s="35" t="s">
        <v>2</v>
      </c>
      <c r="J63" s="35" t="s">
        <v>3</v>
      </c>
      <c r="K63" s="35" t="s">
        <v>4</v>
      </c>
      <c r="L63" s="10" t="s">
        <v>5</v>
      </c>
      <c r="M63" s="23"/>
      <c r="N63" s="46"/>
      <c r="O63" s="156" t="s">
        <v>114</v>
      </c>
      <c r="P63" s="157"/>
      <c r="Q63" s="3"/>
      <c r="R63" s="171" t="s">
        <v>46</v>
      </c>
      <c r="S63" s="172"/>
      <c r="T63" s="172"/>
      <c r="U63" s="173"/>
      <c r="V63" s="3"/>
      <c r="W63" s="174" t="s">
        <v>52</v>
      </c>
      <c r="X63" s="175"/>
      <c r="Y63" s="176"/>
      <c r="Z63" s="178" t="s">
        <v>48</v>
      </c>
      <c r="AA63" s="179"/>
      <c r="AB63" s="179"/>
      <c r="AC63" s="180"/>
      <c r="AD63" s="3"/>
      <c r="AE63" s="178" t="s">
        <v>54</v>
      </c>
      <c r="AF63" s="179"/>
      <c r="AG63" s="179"/>
      <c r="AH63" s="179"/>
      <c r="AI63" s="179"/>
      <c r="AJ63" s="180"/>
      <c r="AK63" s="3"/>
      <c r="AL63" s="174" t="s">
        <v>55</v>
      </c>
      <c r="AM63" s="175"/>
      <c r="AN63" s="176"/>
      <c r="AO63" s="178" t="s">
        <v>49</v>
      </c>
      <c r="AP63" s="179"/>
      <c r="AQ63" s="179"/>
      <c r="AR63" s="180"/>
      <c r="AS63" s="4"/>
      <c r="AT63" s="174" t="s">
        <v>51</v>
      </c>
      <c r="AU63" s="175"/>
      <c r="AV63" s="36"/>
      <c r="AW63" s="174" t="s">
        <v>27</v>
      </c>
      <c r="AX63" s="175"/>
      <c r="AY63" s="50"/>
    </row>
    <row r="64" spans="1:51" ht="30">
      <c r="A64" s="166"/>
      <c r="B64" s="35" t="s">
        <v>1</v>
      </c>
      <c r="C64" s="2">
        <v>1</v>
      </c>
      <c r="D64" s="37">
        <v>1</v>
      </c>
      <c r="E64" s="37">
        <v>1</v>
      </c>
      <c r="F64" s="170"/>
      <c r="G64" s="35" t="s">
        <v>1</v>
      </c>
      <c r="H64" s="38">
        <f>C64/C67</f>
        <v>0.33333333333333331</v>
      </c>
      <c r="I64" s="37">
        <f>D64/D67</f>
        <v>0.33333333333333331</v>
      </c>
      <c r="J64" s="37">
        <f>E64/E67</f>
        <v>0.33333333333333331</v>
      </c>
      <c r="K64" s="37">
        <f>SUM(H64:J64)</f>
        <v>1</v>
      </c>
      <c r="L64" s="2">
        <f>K64/C69</f>
        <v>0.33333333333333331</v>
      </c>
      <c r="M64" s="24"/>
      <c r="N64" s="46"/>
      <c r="O64" s="58" t="s">
        <v>17</v>
      </c>
      <c r="P64" s="56" t="s">
        <v>78</v>
      </c>
      <c r="Q64" s="18"/>
      <c r="R64" s="17" t="s">
        <v>26</v>
      </c>
      <c r="S64" s="35" t="s">
        <v>1</v>
      </c>
      <c r="T64" s="35" t="s">
        <v>2</v>
      </c>
      <c r="U64" s="35" t="s">
        <v>3</v>
      </c>
      <c r="V64" s="13"/>
      <c r="W64" s="32" t="s">
        <v>26</v>
      </c>
      <c r="X64" s="127" t="s">
        <v>53</v>
      </c>
      <c r="Y64" s="176"/>
      <c r="Z64" s="35" t="s">
        <v>32</v>
      </c>
      <c r="AA64" s="125" t="s">
        <v>47</v>
      </c>
      <c r="AB64" s="178" t="s">
        <v>43</v>
      </c>
      <c r="AC64" s="180"/>
      <c r="AD64" s="4"/>
      <c r="AE64" s="10" t="s">
        <v>26</v>
      </c>
      <c r="AF64" s="35" t="s">
        <v>35</v>
      </c>
      <c r="AG64" s="35" t="s">
        <v>36</v>
      </c>
      <c r="AH64" s="35" t="s">
        <v>37</v>
      </c>
      <c r="AI64" s="35" t="s">
        <v>97</v>
      </c>
      <c r="AJ64" s="35" t="s">
        <v>98</v>
      </c>
      <c r="AK64" s="4"/>
      <c r="AL64" s="10" t="s">
        <v>26</v>
      </c>
      <c r="AM64" s="127" t="s">
        <v>53</v>
      </c>
      <c r="AN64" s="176"/>
      <c r="AO64" s="10" t="s">
        <v>28</v>
      </c>
      <c r="AP64" s="10" t="s">
        <v>47</v>
      </c>
      <c r="AQ64" s="181" t="s">
        <v>43</v>
      </c>
      <c r="AR64" s="182"/>
      <c r="AS64" s="4"/>
      <c r="AT64" s="35" t="s">
        <v>26</v>
      </c>
      <c r="AU64" s="127" t="s">
        <v>53</v>
      </c>
      <c r="AV64" s="36"/>
      <c r="AW64" s="125" t="s">
        <v>26</v>
      </c>
      <c r="AX64" s="125" t="s">
        <v>50</v>
      </c>
      <c r="AY64" s="50"/>
    </row>
    <row r="65" spans="1:51">
      <c r="A65" s="166"/>
      <c r="B65" s="35" t="s">
        <v>2</v>
      </c>
      <c r="C65" s="37">
        <f>1/D64</f>
        <v>1</v>
      </c>
      <c r="D65" s="2">
        <v>1</v>
      </c>
      <c r="E65" s="37">
        <v>1</v>
      </c>
      <c r="F65" s="170"/>
      <c r="G65" s="35" t="s">
        <v>2</v>
      </c>
      <c r="H65" s="37">
        <f>C65/C67</f>
        <v>0.33333333333333331</v>
      </c>
      <c r="I65" s="38">
        <f>D65/D67</f>
        <v>0.33333333333333331</v>
      </c>
      <c r="J65" s="37">
        <f>E65/E67</f>
        <v>0.33333333333333331</v>
      </c>
      <c r="K65" s="37">
        <f>SUM(H65:J65)</f>
        <v>1</v>
      </c>
      <c r="L65" s="2">
        <f>K65/C69</f>
        <v>0.33333333333333331</v>
      </c>
      <c r="M65" s="24"/>
      <c r="N65" s="46"/>
      <c r="O65" s="58" t="s">
        <v>18</v>
      </c>
      <c r="P65" s="56" t="s">
        <v>77</v>
      </c>
      <c r="Q65" s="18"/>
      <c r="R65" s="11" t="s">
        <v>17</v>
      </c>
      <c r="S65" s="9">
        <v>1</v>
      </c>
      <c r="T65" s="9">
        <v>-0.5</v>
      </c>
      <c r="U65" s="9">
        <v>0</v>
      </c>
      <c r="V65" s="3"/>
      <c r="W65" s="11" t="s">
        <v>17</v>
      </c>
      <c r="X65" s="1">
        <f>(S65*L64)+(T65*L65)+(U65*L66)</f>
        <v>0.16666666666666666</v>
      </c>
      <c r="Y65" s="176"/>
      <c r="Z65" s="15" t="s">
        <v>34</v>
      </c>
      <c r="AA65" s="15">
        <v>1</v>
      </c>
      <c r="AB65" s="15">
        <f>1/(1+AA65)</f>
        <v>0.5</v>
      </c>
      <c r="AC65" s="15"/>
      <c r="AD65" s="4"/>
      <c r="AE65" s="11" t="s">
        <v>17</v>
      </c>
      <c r="AF65" s="28">
        <v>1</v>
      </c>
      <c r="AG65" s="28">
        <v>0</v>
      </c>
      <c r="AH65" s="28">
        <v>0</v>
      </c>
      <c r="AI65" s="28">
        <v>0</v>
      </c>
      <c r="AJ65" s="28">
        <v>1</v>
      </c>
      <c r="AK65" s="4"/>
      <c r="AL65" s="11" t="s">
        <v>17</v>
      </c>
      <c r="AM65" s="1">
        <f>(AC68*AH65)+(AC71*AJ65)</f>
        <v>0.5</v>
      </c>
      <c r="AN65" s="176"/>
      <c r="AO65" s="15" t="s">
        <v>29</v>
      </c>
      <c r="AP65" s="15">
        <v>1</v>
      </c>
      <c r="AQ65" s="15">
        <f>1/(1+AP65)</f>
        <v>0.5</v>
      </c>
      <c r="AR65" s="15"/>
      <c r="AS65" s="4"/>
      <c r="AT65" s="11" t="s">
        <v>17</v>
      </c>
      <c r="AU65" s="1">
        <f>AR66</f>
        <v>0.5</v>
      </c>
      <c r="AV65" s="36"/>
      <c r="AW65" s="40" t="s">
        <v>63</v>
      </c>
      <c r="AX65" s="40">
        <v>0</v>
      </c>
      <c r="AY65" s="50"/>
    </row>
    <row r="66" spans="1:51" ht="30">
      <c r="A66" s="166"/>
      <c r="B66" s="35" t="s">
        <v>3</v>
      </c>
      <c r="C66" s="37">
        <f>1/E64</f>
        <v>1</v>
      </c>
      <c r="D66" s="37">
        <f>1/E65</f>
        <v>1</v>
      </c>
      <c r="E66" s="2">
        <v>1</v>
      </c>
      <c r="F66" s="170"/>
      <c r="G66" s="35" t="s">
        <v>3</v>
      </c>
      <c r="H66" s="37">
        <f>C66/C67</f>
        <v>0.33333333333333331</v>
      </c>
      <c r="I66" s="37">
        <f>D66/D67</f>
        <v>0.33333333333333331</v>
      </c>
      <c r="J66" s="38">
        <f>E66/E67</f>
        <v>0.33333333333333331</v>
      </c>
      <c r="K66" s="37">
        <f>SUM(H66:J66)</f>
        <v>1</v>
      </c>
      <c r="L66" s="2">
        <f>K66/C69</f>
        <v>0.33333333333333331</v>
      </c>
      <c r="M66" s="24"/>
      <c r="N66" s="46"/>
      <c r="O66" s="58" t="s">
        <v>20</v>
      </c>
      <c r="P66" s="56" t="s">
        <v>80</v>
      </c>
      <c r="Q66" s="18"/>
      <c r="R66" s="11" t="s">
        <v>18</v>
      </c>
      <c r="S66" s="9">
        <v>-0.5</v>
      </c>
      <c r="T66" s="9">
        <v>1</v>
      </c>
      <c r="U66" s="9">
        <v>0</v>
      </c>
      <c r="V66" s="19"/>
      <c r="W66" s="11" t="s">
        <v>18</v>
      </c>
      <c r="X66" s="1">
        <f>(S66*L64)+(T66*L65)+(U66*L66)</f>
        <v>0.16666666666666666</v>
      </c>
      <c r="Y66" s="176"/>
      <c r="Z66" s="16" t="s">
        <v>35</v>
      </c>
      <c r="AA66" s="16" t="s">
        <v>44</v>
      </c>
      <c r="AB66" s="16">
        <v>1</v>
      </c>
      <c r="AC66" s="16">
        <f>AB66*AB65</f>
        <v>0.5</v>
      </c>
      <c r="AD66" s="4"/>
      <c r="AE66" s="11" t="s">
        <v>18</v>
      </c>
      <c r="AF66" s="28">
        <v>-1</v>
      </c>
      <c r="AG66" s="28">
        <v>0</v>
      </c>
      <c r="AH66" s="28">
        <v>0</v>
      </c>
      <c r="AI66" s="28">
        <v>0</v>
      </c>
      <c r="AJ66" s="28">
        <v>-1</v>
      </c>
      <c r="AK66" s="4"/>
      <c r="AL66" s="11" t="s">
        <v>18</v>
      </c>
      <c r="AM66" s="1">
        <f>(AC68*AH66)+(AC71*AJ66)</f>
        <v>-0.5</v>
      </c>
      <c r="AN66" s="176"/>
      <c r="AO66" s="16" t="s">
        <v>45</v>
      </c>
      <c r="AP66" s="16" t="s">
        <v>44</v>
      </c>
      <c r="AQ66" s="16">
        <v>1</v>
      </c>
      <c r="AR66" s="16">
        <f>AQ66*AQ65</f>
        <v>0.5</v>
      </c>
      <c r="AS66" s="4"/>
      <c r="AT66" s="11" t="s">
        <v>18</v>
      </c>
      <c r="AU66" s="1">
        <f>AR67</f>
        <v>0.5</v>
      </c>
      <c r="AV66" s="36"/>
      <c r="AW66" s="40" t="s">
        <v>16</v>
      </c>
      <c r="AX66" s="41">
        <v>0</v>
      </c>
      <c r="AY66" s="50"/>
    </row>
    <row r="67" spans="1:51">
      <c r="A67" s="166"/>
      <c r="B67" s="127" t="s">
        <v>4</v>
      </c>
      <c r="C67" s="39">
        <f>SUM(C64:C66)</f>
        <v>3</v>
      </c>
      <c r="D67" s="39">
        <f>SUM(D64:D66)</f>
        <v>3</v>
      </c>
      <c r="E67" s="39">
        <f>SUM(E64:E66)</f>
        <v>3</v>
      </c>
      <c r="F67" s="170"/>
      <c r="G67" s="127" t="s">
        <v>4</v>
      </c>
      <c r="H67" s="39">
        <f>SUM(H64:H66)</f>
        <v>1</v>
      </c>
      <c r="I67" s="39">
        <f>SUM(I64:I66)</f>
        <v>1</v>
      </c>
      <c r="J67" s="39">
        <f>SUM(J64:J66)</f>
        <v>1</v>
      </c>
      <c r="K67" s="39">
        <f>SUM(K64:K66)</f>
        <v>3</v>
      </c>
      <c r="L67" s="39">
        <f>SUM(L64:L66)</f>
        <v>1</v>
      </c>
      <c r="M67" s="25"/>
      <c r="N67" s="46"/>
      <c r="O67" s="58" t="s">
        <v>21</v>
      </c>
      <c r="P67" s="56" t="s">
        <v>81</v>
      </c>
      <c r="Q67" s="18"/>
      <c r="R67" s="11" t="s">
        <v>20</v>
      </c>
      <c r="S67" s="291">
        <v>-0.5</v>
      </c>
      <c r="T67" s="28">
        <v>1</v>
      </c>
      <c r="U67" s="9">
        <v>0</v>
      </c>
      <c r="V67" s="19"/>
      <c r="W67" s="11" t="s">
        <v>20</v>
      </c>
      <c r="X67" s="1">
        <f>(S67*L64)+(T67*L65)+(U67*L66)</f>
        <v>0.16666666666666666</v>
      </c>
      <c r="Y67" s="176"/>
      <c r="Z67" s="16" t="s">
        <v>36</v>
      </c>
      <c r="AA67" s="16" t="s">
        <v>44</v>
      </c>
      <c r="AB67" s="16">
        <v>1</v>
      </c>
      <c r="AC67" s="16">
        <f>AB67*AB65</f>
        <v>0.5</v>
      </c>
      <c r="AD67" s="4"/>
      <c r="AE67" s="11" t="s">
        <v>20</v>
      </c>
      <c r="AF67" s="28">
        <v>0</v>
      </c>
      <c r="AG67" s="28">
        <v>0</v>
      </c>
      <c r="AH67" s="28">
        <v>0</v>
      </c>
      <c r="AI67" s="28">
        <v>0</v>
      </c>
      <c r="AJ67" s="28"/>
      <c r="AK67" s="4"/>
      <c r="AL67" s="11" t="s">
        <v>20</v>
      </c>
      <c r="AM67" s="1">
        <v>0</v>
      </c>
      <c r="AN67" s="176"/>
      <c r="AO67" s="16" t="s">
        <v>58</v>
      </c>
      <c r="AP67" s="16" t="s">
        <v>44</v>
      </c>
      <c r="AQ67" s="16">
        <v>1</v>
      </c>
      <c r="AR67" s="16">
        <f>AQ67*AQ65</f>
        <v>0.5</v>
      </c>
      <c r="AS67" s="4"/>
      <c r="AT67" s="11" t="s">
        <v>20</v>
      </c>
      <c r="AU67" s="1">
        <f>AR69</f>
        <v>0.5</v>
      </c>
      <c r="AV67" s="36"/>
      <c r="AW67" s="42" t="s">
        <v>17</v>
      </c>
      <c r="AX67" s="42">
        <f>X65+AM65+AU65</f>
        <v>1.1666666666666665</v>
      </c>
      <c r="AY67" s="50"/>
    </row>
    <row r="68" spans="1:51" ht="45">
      <c r="A68" s="166"/>
      <c r="B68" s="54"/>
      <c r="C68" s="54"/>
      <c r="D68" s="54"/>
      <c r="E68" s="54"/>
      <c r="F68" s="54"/>
      <c r="G68" s="54"/>
      <c r="H68" s="54"/>
      <c r="I68" s="54"/>
      <c r="J68" s="54"/>
      <c r="M68" s="47"/>
      <c r="N68" s="46"/>
      <c r="O68" s="58" t="s">
        <v>23</v>
      </c>
      <c r="P68" s="56" t="s">
        <v>83</v>
      </c>
      <c r="Q68" s="4"/>
      <c r="R68" s="11" t="s">
        <v>21</v>
      </c>
      <c r="S68" s="9">
        <v>0</v>
      </c>
      <c r="T68" s="291">
        <v>1</v>
      </c>
      <c r="U68" s="9">
        <v>0</v>
      </c>
      <c r="V68" s="19"/>
      <c r="W68" s="11" t="s">
        <v>21</v>
      </c>
      <c r="X68" s="1">
        <f>(S68*L64)+(T68*L65)+(U68*L66)</f>
        <v>0.33333333333333331</v>
      </c>
      <c r="Y68" s="176"/>
      <c r="Z68" s="16" t="s">
        <v>37</v>
      </c>
      <c r="AA68" s="16" t="s">
        <v>44</v>
      </c>
      <c r="AB68" s="16">
        <v>1</v>
      </c>
      <c r="AC68" s="16">
        <f>AB68*AB65</f>
        <v>0.5</v>
      </c>
      <c r="AD68" s="4"/>
      <c r="AE68" s="11" t="s">
        <v>21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4"/>
      <c r="AL68" s="11" t="s">
        <v>21</v>
      </c>
      <c r="AM68" s="1">
        <v>0</v>
      </c>
      <c r="AN68" s="176"/>
      <c r="AO68" s="15" t="s">
        <v>30</v>
      </c>
      <c r="AP68" s="15">
        <v>1</v>
      </c>
      <c r="AQ68" s="15">
        <f>1/(1+AP68)</f>
        <v>0.5</v>
      </c>
      <c r="AR68" s="15"/>
      <c r="AS68" s="4"/>
      <c r="AT68" s="11" t="s">
        <v>21</v>
      </c>
      <c r="AU68" s="1">
        <f>AR70</f>
        <v>0.5</v>
      </c>
      <c r="AV68" s="36"/>
      <c r="AW68" s="42" t="s">
        <v>18</v>
      </c>
      <c r="AX68" s="42">
        <f>X66+AM66++AU66</f>
        <v>0.16666666666666663</v>
      </c>
      <c r="AY68" s="50"/>
    </row>
    <row r="69" spans="1:51" ht="30">
      <c r="A69" s="166"/>
      <c r="B69" s="125" t="s">
        <v>6</v>
      </c>
      <c r="C69" s="35">
        <v>3</v>
      </c>
      <c r="D69" s="4"/>
      <c r="E69" s="4"/>
      <c r="F69" s="4"/>
      <c r="G69" s="4"/>
      <c r="H69" s="4"/>
      <c r="I69" s="4"/>
      <c r="J69" s="4"/>
      <c r="M69" s="4"/>
      <c r="N69" s="46"/>
      <c r="O69" s="58" t="s">
        <v>24</v>
      </c>
      <c r="P69" s="56" t="s">
        <v>84</v>
      </c>
      <c r="Q69" s="4"/>
      <c r="R69" s="11" t="s">
        <v>23</v>
      </c>
      <c r="S69" s="9">
        <v>1</v>
      </c>
      <c r="T69" s="9">
        <v>0</v>
      </c>
      <c r="U69" s="291">
        <v>1</v>
      </c>
      <c r="V69" s="19"/>
      <c r="W69" s="11" t="s">
        <v>23</v>
      </c>
      <c r="X69" s="1">
        <f>(S69*L64)+(T69*L65)+(U69*L66)</f>
        <v>0.66666666666666663</v>
      </c>
      <c r="Y69" s="176"/>
      <c r="Z69" s="31" t="s">
        <v>96</v>
      </c>
      <c r="AA69" s="31">
        <v>1</v>
      </c>
      <c r="AB69" s="31">
        <f>1/(1+AA69)</f>
        <v>0.5</v>
      </c>
      <c r="AC69" s="31"/>
      <c r="AD69" s="4"/>
      <c r="AE69" s="11" t="s">
        <v>23</v>
      </c>
      <c r="AF69" s="28">
        <v>1</v>
      </c>
      <c r="AG69" s="28">
        <v>0</v>
      </c>
      <c r="AH69" s="28">
        <v>0</v>
      </c>
      <c r="AI69" s="28">
        <v>0</v>
      </c>
      <c r="AJ69" s="28">
        <v>1</v>
      </c>
      <c r="AK69" s="4"/>
      <c r="AL69" s="11" t="s">
        <v>23</v>
      </c>
      <c r="AM69" s="1">
        <f>(AC66*AF69)+(AC68*AH69)+(AC71*AJ69)</f>
        <v>1</v>
      </c>
      <c r="AN69" s="176"/>
      <c r="AO69" s="16" t="s">
        <v>59</v>
      </c>
      <c r="AP69" s="16" t="s">
        <v>44</v>
      </c>
      <c r="AQ69" s="16">
        <v>1</v>
      </c>
      <c r="AR69" s="16">
        <f>AQ69*AQ68</f>
        <v>0.5</v>
      </c>
      <c r="AS69" s="4"/>
      <c r="AT69" s="11" t="s">
        <v>23</v>
      </c>
      <c r="AU69" s="1">
        <f>AR72</f>
        <v>0.5</v>
      </c>
      <c r="AV69" s="36"/>
      <c r="AW69" s="41" t="s">
        <v>19</v>
      </c>
      <c r="AX69" s="41">
        <v>0</v>
      </c>
      <c r="AY69" s="50"/>
    </row>
    <row r="70" spans="1:51">
      <c r="A70" s="166"/>
      <c r="B70" s="53"/>
      <c r="C70" s="53"/>
      <c r="D70" s="53"/>
      <c r="E70" s="53"/>
      <c r="F70" s="53"/>
      <c r="G70" s="53"/>
      <c r="H70" s="53"/>
      <c r="I70" s="53"/>
      <c r="J70" s="53"/>
      <c r="M70" s="26"/>
      <c r="N70" s="46"/>
      <c r="O70" s="4"/>
      <c r="P70" s="4"/>
      <c r="Q70" s="4"/>
      <c r="R70" s="11" t="s">
        <v>24</v>
      </c>
      <c r="S70" s="9">
        <v>-0.5</v>
      </c>
      <c r="T70" s="9">
        <v>0</v>
      </c>
      <c r="U70" s="28">
        <v>1</v>
      </c>
      <c r="V70" s="19"/>
      <c r="W70" s="11" t="s">
        <v>24</v>
      </c>
      <c r="X70" s="1">
        <f>(S70*L64)+(T70*67)+(U70*L66)</f>
        <v>0.16666666666666666</v>
      </c>
      <c r="Y70" s="176"/>
      <c r="Z70" s="16" t="s">
        <v>97</v>
      </c>
      <c r="AA70" s="16" t="s">
        <v>44</v>
      </c>
      <c r="AB70" s="16">
        <v>1</v>
      </c>
      <c r="AC70" s="16">
        <f>AB70*AB69</f>
        <v>0.5</v>
      </c>
      <c r="AD70" s="4"/>
      <c r="AE70" s="11" t="s">
        <v>24</v>
      </c>
      <c r="AF70" s="28">
        <v>-1</v>
      </c>
      <c r="AG70" s="28">
        <v>0</v>
      </c>
      <c r="AH70" s="28">
        <v>0</v>
      </c>
      <c r="AI70" s="28">
        <v>0</v>
      </c>
      <c r="AJ70" s="28">
        <v>-1</v>
      </c>
      <c r="AK70" s="4"/>
      <c r="AL70" s="11" t="s">
        <v>24</v>
      </c>
      <c r="AM70" s="1">
        <f>(AC66*AF70)+(AC67*AG70)+(AC68*AH70)+(AC71*AJ70)</f>
        <v>-1</v>
      </c>
      <c r="AN70" s="176"/>
      <c r="AO70" s="16" t="s">
        <v>60</v>
      </c>
      <c r="AP70" s="16" t="s">
        <v>44</v>
      </c>
      <c r="AQ70" s="16">
        <v>1</v>
      </c>
      <c r="AR70" s="16">
        <f>AQ70*AQ68</f>
        <v>0.5</v>
      </c>
      <c r="AS70" s="4"/>
      <c r="AT70" s="11" t="s">
        <v>24</v>
      </c>
      <c r="AU70" s="1">
        <f>AR73</f>
        <v>0.5</v>
      </c>
      <c r="AV70" s="36"/>
      <c r="AW70" s="42" t="s">
        <v>20</v>
      </c>
      <c r="AX70" s="42">
        <f>X67+AM67+AU67</f>
        <v>0.66666666666666663</v>
      </c>
      <c r="AY70" s="50"/>
    </row>
    <row r="71" spans="1:51" ht="15" customHeight="1">
      <c r="A71" s="166"/>
      <c r="B71" s="183" t="s">
        <v>14</v>
      </c>
      <c r="C71" s="183"/>
      <c r="D71" s="4"/>
      <c r="E71" s="35" t="s">
        <v>38</v>
      </c>
      <c r="F71" s="35" t="s">
        <v>39</v>
      </c>
      <c r="G71" s="35" t="s">
        <v>40</v>
      </c>
      <c r="H71" s="10" t="s">
        <v>41</v>
      </c>
      <c r="I71" s="10" t="s">
        <v>42</v>
      </c>
      <c r="J71" s="4"/>
      <c r="M71" s="4"/>
      <c r="N71" s="46"/>
      <c r="O71" s="156" t="s">
        <v>112</v>
      </c>
      <c r="P71" s="157"/>
      <c r="Q71" s="4"/>
      <c r="R71" s="33"/>
      <c r="S71" s="25"/>
      <c r="T71" s="25"/>
      <c r="U71" s="25"/>
      <c r="V71" s="30"/>
      <c r="W71" s="29"/>
      <c r="X71" s="29"/>
      <c r="Y71" s="176"/>
      <c r="Z71" s="16" t="s">
        <v>98</v>
      </c>
      <c r="AA71" s="16" t="s">
        <v>44</v>
      </c>
      <c r="AB71" s="16">
        <v>1</v>
      </c>
      <c r="AC71" s="16">
        <f>AB71*AB69</f>
        <v>0.5</v>
      </c>
      <c r="AD71" s="4"/>
      <c r="AE71" s="29"/>
      <c r="AF71" s="25"/>
      <c r="AG71" s="25"/>
      <c r="AH71" s="25"/>
      <c r="AI71" s="25"/>
      <c r="AJ71" s="25"/>
      <c r="AK71" s="4"/>
      <c r="AL71" s="29"/>
      <c r="AM71" s="29"/>
      <c r="AN71" s="176"/>
      <c r="AO71" s="15" t="s">
        <v>31</v>
      </c>
      <c r="AP71" s="15">
        <v>1</v>
      </c>
      <c r="AQ71" s="15">
        <f>1/(1+AP71)</f>
        <v>0.5</v>
      </c>
      <c r="AR71" s="15"/>
      <c r="AS71" s="4"/>
      <c r="AT71" s="29"/>
      <c r="AU71" s="29"/>
      <c r="AV71" s="46"/>
      <c r="AW71" s="42" t="s">
        <v>21</v>
      </c>
      <c r="AX71" s="42">
        <f>X68+AM68+AU68</f>
        <v>0.83333333333333326</v>
      </c>
      <c r="AY71" s="50"/>
    </row>
    <row r="72" spans="1:51" ht="30">
      <c r="A72" s="166"/>
      <c r="B72" s="125" t="s">
        <v>7</v>
      </c>
      <c r="C72" s="76">
        <f>SUM(L64*C67,L65*D67,L66*E67)</f>
        <v>3</v>
      </c>
      <c r="D72" s="4"/>
      <c r="E72" s="35">
        <v>1</v>
      </c>
      <c r="F72" s="35">
        <v>3</v>
      </c>
      <c r="G72" s="35">
        <v>5</v>
      </c>
      <c r="H72" s="35">
        <v>7</v>
      </c>
      <c r="I72" s="35">
        <v>9</v>
      </c>
      <c r="J72" s="4"/>
      <c r="M72" s="4"/>
      <c r="N72" s="46"/>
      <c r="O72" s="57" t="s">
        <v>99</v>
      </c>
      <c r="P72" s="56" t="s">
        <v>102</v>
      </c>
      <c r="Q72" s="4"/>
      <c r="R72" s="33"/>
      <c r="S72" s="25"/>
      <c r="T72" s="25"/>
      <c r="U72" s="25"/>
      <c r="V72" s="30"/>
      <c r="W72" s="29"/>
      <c r="X72" s="29"/>
      <c r="Y72" s="176"/>
      <c r="Z72" s="30"/>
      <c r="AA72" s="30"/>
      <c r="AB72" s="30"/>
      <c r="AC72" s="30"/>
      <c r="AD72" s="4"/>
      <c r="AE72" s="29"/>
      <c r="AF72" s="25"/>
      <c r="AG72" s="25"/>
      <c r="AH72" s="25"/>
      <c r="AI72" s="25"/>
      <c r="AJ72" s="25"/>
      <c r="AK72" s="4"/>
      <c r="AL72" s="156" t="s">
        <v>115</v>
      </c>
      <c r="AM72" s="157"/>
      <c r="AN72" s="176"/>
      <c r="AO72" s="16" t="s">
        <v>61</v>
      </c>
      <c r="AP72" s="16" t="s">
        <v>44</v>
      </c>
      <c r="AQ72" s="16">
        <v>1</v>
      </c>
      <c r="AR72" s="16">
        <f>AQ72*AQ71</f>
        <v>0.5</v>
      </c>
      <c r="AS72" s="4"/>
      <c r="AT72" s="29"/>
      <c r="AU72" s="29"/>
      <c r="AV72" s="46"/>
      <c r="AW72" s="41" t="s">
        <v>22</v>
      </c>
      <c r="AX72" s="41">
        <v>0</v>
      </c>
      <c r="AY72" s="50"/>
    </row>
    <row r="73" spans="1:51" ht="30">
      <c r="A73" s="166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26"/>
      <c r="N73" s="46"/>
      <c r="O73" s="57" t="s">
        <v>100</v>
      </c>
      <c r="P73" s="56" t="s">
        <v>103</v>
      </c>
      <c r="Q73" s="4"/>
      <c r="R73" s="4"/>
      <c r="S73" s="18"/>
      <c r="T73" s="18"/>
      <c r="U73" s="18"/>
      <c r="V73" s="19"/>
      <c r="W73" s="4"/>
      <c r="X73" s="4"/>
      <c r="Y73" s="176"/>
      <c r="Z73" s="30"/>
      <c r="AA73" s="30"/>
      <c r="AB73" s="30"/>
      <c r="AC73" s="30"/>
      <c r="AD73" s="4"/>
      <c r="AE73" s="29"/>
      <c r="AF73" s="25"/>
      <c r="AG73" s="25"/>
      <c r="AH73" s="25"/>
      <c r="AI73" s="25"/>
      <c r="AJ73" s="25"/>
      <c r="AK73" s="4"/>
      <c r="AL73" s="58" t="s">
        <v>34</v>
      </c>
      <c r="AM73" s="56" t="s">
        <v>87</v>
      </c>
      <c r="AN73" s="176"/>
      <c r="AO73" s="16" t="s">
        <v>62</v>
      </c>
      <c r="AP73" s="16" t="s">
        <v>44</v>
      </c>
      <c r="AQ73" s="16">
        <v>1</v>
      </c>
      <c r="AR73" s="16">
        <f>AQ73*AQ71</f>
        <v>0.5</v>
      </c>
      <c r="AS73" s="4"/>
      <c r="AT73" s="29"/>
      <c r="AU73" s="29"/>
      <c r="AV73" s="46"/>
      <c r="AW73" s="42" t="s">
        <v>23</v>
      </c>
      <c r="AX73" s="42">
        <f>X69+AM69+AU69</f>
        <v>2.1666666666666665</v>
      </c>
      <c r="AY73" s="50"/>
    </row>
    <row r="74" spans="1:51" ht="30" customHeight="1">
      <c r="A74" s="166"/>
      <c r="B74" s="185" t="s">
        <v>11</v>
      </c>
      <c r="C74" s="186"/>
      <c r="D74" s="6" t="s">
        <v>12</v>
      </c>
      <c r="E74" s="6">
        <v>1</v>
      </c>
      <c r="F74" s="6">
        <v>2</v>
      </c>
      <c r="G74" s="6">
        <v>3</v>
      </c>
      <c r="H74" s="6">
        <v>4</v>
      </c>
      <c r="I74" s="6">
        <v>5</v>
      </c>
      <c r="J74" s="6">
        <v>6</v>
      </c>
      <c r="K74" s="6">
        <v>7</v>
      </c>
      <c r="L74" s="6">
        <v>9</v>
      </c>
      <c r="M74" s="6">
        <v>10</v>
      </c>
      <c r="N74" s="46"/>
      <c r="O74" s="57" t="s">
        <v>101</v>
      </c>
      <c r="P74" s="56" t="s">
        <v>104</v>
      </c>
      <c r="Q74" s="4"/>
      <c r="R74" s="4"/>
      <c r="S74" s="18"/>
      <c r="T74" s="18"/>
      <c r="U74" s="18"/>
      <c r="V74" s="4"/>
      <c r="W74" s="4"/>
      <c r="X74" s="4"/>
      <c r="Y74" s="176"/>
      <c r="AB74" s="30"/>
      <c r="AC74" s="30"/>
      <c r="AD74" s="4"/>
      <c r="AE74" s="29"/>
      <c r="AF74" s="25"/>
      <c r="AG74" s="25"/>
      <c r="AH74" s="25"/>
      <c r="AI74" s="25"/>
      <c r="AJ74" s="25"/>
      <c r="AK74" s="4"/>
      <c r="AL74" s="58" t="s">
        <v>35</v>
      </c>
      <c r="AM74" s="56" t="s">
        <v>88</v>
      </c>
      <c r="AN74" s="176"/>
      <c r="AO74" s="19"/>
      <c r="AP74" s="19"/>
      <c r="AQ74" s="19"/>
      <c r="AR74" s="19"/>
      <c r="AS74" s="4"/>
      <c r="AT74" s="29"/>
      <c r="AU74" s="29"/>
      <c r="AV74" s="46"/>
      <c r="AW74" s="42" t="s">
        <v>24</v>
      </c>
      <c r="AX74" s="42">
        <f>X70+AM70+AU70</f>
        <v>-0.33333333333333337</v>
      </c>
      <c r="AY74" s="50"/>
    </row>
    <row r="75" spans="1:51">
      <c r="A75" s="166"/>
      <c r="B75" s="187"/>
      <c r="C75" s="188"/>
      <c r="D75" s="6" t="s">
        <v>13</v>
      </c>
      <c r="E75" s="35">
        <v>0</v>
      </c>
      <c r="F75" s="35">
        <v>0</v>
      </c>
      <c r="G75" s="35">
        <v>0.57999999999999996</v>
      </c>
      <c r="H75" s="35">
        <v>0.9</v>
      </c>
      <c r="I75" s="35">
        <v>1.1200000000000001</v>
      </c>
      <c r="J75" s="35">
        <v>1.24</v>
      </c>
      <c r="K75" s="35">
        <v>1.32</v>
      </c>
      <c r="L75" s="35">
        <v>1.46</v>
      </c>
      <c r="M75" s="35">
        <v>1.49</v>
      </c>
      <c r="N75" s="46"/>
      <c r="Q75" s="4"/>
      <c r="R75" s="4"/>
      <c r="S75" s="18"/>
      <c r="T75" s="18"/>
      <c r="U75" s="18"/>
      <c r="V75" s="4"/>
      <c r="W75" s="4"/>
      <c r="X75" s="4"/>
      <c r="Y75" s="176"/>
      <c r="AB75" s="30"/>
      <c r="AC75" s="30"/>
      <c r="AD75" s="4"/>
      <c r="AE75" s="29"/>
      <c r="AF75" s="25"/>
      <c r="AG75" s="25"/>
      <c r="AH75" s="25"/>
      <c r="AI75" s="25"/>
      <c r="AJ75" s="25"/>
      <c r="AK75" s="4"/>
      <c r="AL75" s="58" t="s">
        <v>36</v>
      </c>
      <c r="AM75" s="56" t="s">
        <v>89</v>
      </c>
      <c r="AN75" s="176"/>
      <c r="AO75" s="30"/>
      <c r="AP75" s="30"/>
      <c r="AQ75" s="30"/>
      <c r="AR75" s="30"/>
      <c r="AS75" s="4"/>
      <c r="AT75" s="29"/>
      <c r="AU75" s="29"/>
      <c r="AV75" s="46"/>
      <c r="AW75" s="41" t="s">
        <v>25</v>
      </c>
      <c r="AX75" s="41">
        <v>0</v>
      </c>
      <c r="AY75" s="50"/>
    </row>
    <row r="76" spans="1:51" ht="15" customHeight="1">
      <c r="A76" s="166"/>
      <c r="B76" s="189" t="s">
        <v>9</v>
      </c>
      <c r="C76" s="190"/>
      <c r="D76" s="7">
        <v>0.57999999999999996</v>
      </c>
      <c r="E76" s="191"/>
      <c r="F76" s="192"/>
      <c r="G76" s="192"/>
      <c r="H76" s="192"/>
      <c r="I76" s="192"/>
      <c r="J76" s="192"/>
      <c r="K76" s="48"/>
      <c r="L76" s="48"/>
      <c r="M76" s="48"/>
      <c r="N76" s="46"/>
      <c r="Q76" s="4"/>
      <c r="R76" s="4"/>
      <c r="S76" s="18"/>
      <c r="T76" s="18"/>
      <c r="U76" s="18"/>
      <c r="V76" s="4"/>
      <c r="W76" s="4"/>
      <c r="X76" s="4"/>
      <c r="Y76" s="176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58" t="s">
        <v>37</v>
      </c>
      <c r="AM76" s="56" t="s">
        <v>90</v>
      </c>
      <c r="AN76" s="176"/>
      <c r="AO76" s="156" t="s">
        <v>113</v>
      </c>
      <c r="AP76" s="157"/>
      <c r="AQ76" s="4"/>
      <c r="AR76" s="4"/>
      <c r="AS76" s="4"/>
      <c r="AT76" s="4"/>
      <c r="AU76" s="4"/>
      <c r="AV76" s="46"/>
      <c r="AW76" s="4"/>
      <c r="AX76" s="4"/>
      <c r="AY76" s="50"/>
    </row>
    <row r="77" spans="1:51" ht="30">
      <c r="A77" s="166"/>
      <c r="B77" s="52"/>
      <c r="C77" s="52"/>
      <c r="D77" s="52"/>
      <c r="E77" s="52"/>
      <c r="H77" s="52"/>
      <c r="I77" s="52"/>
      <c r="J77" s="52"/>
      <c r="K77" s="52"/>
      <c r="L77" s="52"/>
      <c r="M77" s="47"/>
      <c r="N77" s="46"/>
      <c r="Q77" s="4"/>
      <c r="R77" s="4"/>
      <c r="S77" s="18"/>
      <c r="T77" s="18"/>
      <c r="U77" s="18"/>
      <c r="V77" s="4"/>
      <c r="W77" s="4"/>
      <c r="X77" s="4"/>
      <c r="Y77" s="176"/>
      <c r="Z77" s="4"/>
      <c r="AC77" s="4"/>
      <c r="AD77" s="4"/>
      <c r="AE77" s="4"/>
      <c r="AF77" s="4"/>
      <c r="AG77" s="4"/>
      <c r="AH77" s="4"/>
      <c r="AI77" s="4"/>
      <c r="AJ77" s="4"/>
      <c r="AK77" s="4"/>
      <c r="AL77" s="58" t="s">
        <v>96</v>
      </c>
      <c r="AM77" s="56" t="s">
        <v>91</v>
      </c>
      <c r="AN77" s="176"/>
      <c r="AO77" s="44" t="s">
        <v>29</v>
      </c>
      <c r="AP77" s="44" t="s">
        <v>76</v>
      </c>
      <c r="AQ77" s="4"/>
      <c r="AR77" s="4"/>
      <c r="AS77" s="4"/>
      <c r="AT77" s="4"/>
      <c r="AU77" s="4"/>
      <c r="AV77" s="46"/>
      <c r="AW77" s="4"/>
      <c r="AX77" s="4"/>
      <c r="AY77" s="50"/>
    </row>
    <row r="78" spans="1:51" ht="30" customHeight="1">
      <c r="A78" s="166"/>
      <c r="B78" s="161" t="s">
        <v>15</v>
      </c>
      <c r="C78" s="161"/>
      <c r="D78" s="161"/>
      <c r="E78" s="4"/>
      <c r="H78" s="4"/>
      <c r="I78" s="4"/>
      <c r="J78" s="4"/>
      <c r="K78" s="4"/>
      <c r="L78" s="4"/>
      <c r="M78" s="4"/>
      <c r="N78" s="46"/>
      <c r="Q78" s="4"/>
      <c r="R78" s="4"/>
      <c r="S78" s="18"/>
      <c r="T78" s="18"/>
      <c r="U78" s="18"/>
      <c r="V78" s="4"/>
      <c r="W78" s="4"/>
      <c r="X78" s="4"/>
      <c r="Y78" s="176"/>
      <c r="Z78" s="162" t="s">
        <v>138</v>
      </c>
      <c r="AA78" s="163"/>
      <c r="AC78" s="4"/>
      <c r="AD78" s="4"/>
      <c r="AE78" s="4"/>
      <c r="AF78" s="4"/>
      <c r="AG78" s="4"/>
      <c r="AH78" s="4"/>
      <c r="AI78" s="4"/>
      <c r="AJ78" s="4"/>
      <c r="AK78" s="4"/>
      <c r="AL78" s="58" t="s">
        <v>97</v>
      </c>
      <c r="AM78" s="56" t="s">
        <v>92</v>
      </c>
      <c r="AN78" s="176"/>
      <c r="AO78" s="44" t="s">
        <v>30</v>
      </c>
      <c r="AP78" s="44" t="s">
        <v>79</v>
      </c>
      <c r="AQ78" s="4"/>
      <c r="AR78" s="4"/>
      <c r="AS78" s="4"/>
      <c r="AT78" s="4"/>
      <c r="AU78" s="4"/>
      <c r="AV78" s="46"/>
      <c r="AW78" s="4"/>
      <c r="AX78" s="4"/>
      <c r="AY78" s="50"/>
    </row>
    <row r="79" spans="1:51" ht="30">
      <c r="A79" s="166"/>
      <c r="B79" s="5" t="s">
        <v>10</v>
      </c>
      <c r="C79" s="8">
        <f>(C72-3)/3</f>
        <v>0</v>
      </c>
      <c r="D79" s="77">
        <f>C79*100</f>
        <v>0</v>
      </c>
      <c r="E79" s="4"/>
      <c r="H79" s="4"/>
      <c r="I79" s="4"/>
      <c r="J79" s="4"/>
      <c r="K79" s="4"/>
      <c r="L79" s="4"/>
      <c r="M79" s="4"/>
      <c r="N79" s="46"/>
      <c r="Q79" s="4"/>
      <c r="R79" s="4"/>
      <c r="S79" s="18"/>
      <c r="T79" s="18"/>
      <c r="U79" s="18"/>
      <c r="V79" s="4"/>
      <c r="W79" s="4"/>
      <c r="X79" s="4"/>
      <c r="Y79" s="176"/>
      <c r="Z79" s="14" t="s">
        <v>139</v>
      </c>
      <c r="AA79" s="14" t="s">
        <v>141</v>
      </c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58" t="s">
        <v>98</v>
      </c>
      <c r="AM79" s="56" t="s">
        <v>93</v>
      </c>
      <c r="AN79" s="176"/>
      <c r="AO79" s="44" t="s">
        <v>31</v>
      </c>
      <c r="AP79" s="44" t="s">
        <v>82</v>
      </c>
      <c r="AQ79" s="4"/>
      <c r="AR79" s="4"/>
      <c r="AS79" s="4"/>
      <c r="AT79" s="4"/>
      <c r="AU79" s="4"/>
      <c r="AV79" s="46"/>
      <c r="AW79" s="4"/>
      <c r="AX79" s="4"/>
      <c r="AY79" s="50"/>
    </row>
    <row r="80" spans="1:51">
      <c r="A80" s="167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26"/>
      <c r="N80" s="49"/>
      <c r="O80" s="126"/>
      <c r="P80" s="126"/>
      <c r="Q80" s="126"/>
      <c r="R80" s="126"/>
      <c r="S80" s="79"/>
      <c r="T80" s="79"/>
      <c r="U80" s="79"/>
      <c r="V80" s="126"/>
      <c r="W80" s="126"/>
      <c r="X80" s="126"/>
      <c r="Y80" s="177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26"/>
      <c r="AS80" s="126"/>
      <c r="AT80" s="126"/>
      <c r="AU80" s="126"/>
      <c r="AV80" s="126"/>
      <c r="AW80" s="126"/>
      <c r="AX80" s="126"/>
      <c r="AY80" s="51"/>
    </row>
    <row r="81" spans="1:51">
      <c r="S81" s="22"/>
      <c r="T81" s="22"/>
      <c r="U81" s="22"/>
    </row>
    <row r="82" spans="1:51" ht="20">
      <c r="A82" s="165"/>
      <c r="B82" s="168" t="s">
        <v>165</v>
      </c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  <c r="AY82" s="169"/>
    </row>
    <row r="83" spans="1:51" ht="46" customHeight="1">
      <c r="A83" s="166"/>
      <c r="B83" s="35" t="s">
        <v>0</v>
      </c>
      <c r="C83" s="35" t="s">
        <v>1</v>
      </c>
      <c r="D83" s="35" t="s">
        <v>2</v>
      </c>
      <c r="E83" s="35" t="s">
        <v>3</v>
      </c>
      <c r="F83" s="170" t="s">
        <v>8</v>
      </c>
      <c r="G83" s="35" t="s">
        <v>0</v>
      </c>
      <c r="H83" s="35" t="s">
        <v>1</v>
      </c>
      <c r="I83" s="35" t="s">
        <v>2</v>
      </c>
      <c r="J83" s="35" t="s">
        <v>3</v>
      </c>
      <c r="K83" s="35" t="s">
        <v>4</v>
      </c>
      <c r="L83" s="10" t="s">
        <v>5</v>
      </c>
      <c r="M83" s="23"/>
      <c r="N83" s="46"/>
      <c r="O83" s="156" t="s">
        <v>114</v>
      </c>
      <c r="P83" s="157"/>
      <c r="Q83" s="3"/>
      <c r="R83" s="171" t="s">
        <v>46</v>
      </c>
      <c r="S83" s="172"/>
      <c r="T83" s="172"/>
      <c r="U83" s="173"/>
      <c r="V83" s="3"/>
      <c r="W83" s="174" t="s">
        <v>52</v>
      </c>
      <c r="X83" s="175"/>
      <c r="Y83" s="176"/>
      <c r="Z83" s="178" t="s">
        <v>48</v>
      </c>
      <c r="AA83" s="179"/>
      <c r="AB83" s="179"/>
      <c r="AC83" s="180"/>
      <c r="AD83" s="3"/>
      <c r="AE83" s="178" t="s">
        <v>54</v>
      </c>
      <c r="AF83" s="179"/>
      <c r="AG83" s="179"/>
      <c r="AH83" s="179"/>
      <c r="AI83" s="179"/>
      <c r="AJ83" s="180"/>
      <c r="AK83" s="3"/>
      <c r="AL83" s="174" t="s">
        <v>55</v>
      </c>
      <c r="AM83" s="175"/>
      <c r="AN83" s="176"/>
      <c r="AO83" s="178" t="s">
        <v>49</v>
      </c>
      <c r="AP83" s="179"/>
      <c r="AQ83" s="179"/>
      <c r="AR83" s="180"/>
      <c r="AS83" s="4"/>
      <c r="AT83" s="174" t="s">
        <v>51</v>
      </c>
      <c r="AU83" s="175"/>
      <c r="AV83" s="36"/>
      <c r="AW83" s="174" t="s">
        <v>27</v>
      </c>
      <c r="AX83" s="175"/>
      <c r="AY83" s="50"/>
    </row>
    <row r="84" spans="1:51" ht="30">
      <c r="A84" s="166"/>
      <c r="B84" s="35" t="s">
        <v>1</v>
      </c>
      <c r="C84" s="2">
        <v>1</v>
      </c>
      <c r="D84" s="37">
        <v>1</v>
      </c>
      <c r="E84" s="37">
        <v>1</v>
      </c>
      <c r="F84" s="170"/>
      <c r="G84" s="35" t="s">
        <v>1</v>
      </c>
      <c r="H84" s="38">
        <f>C84/C87</f>
        <v>0.33333333333333331</v>
      </c>
      <c r="I84" s="37">
        <f>D84/D87</f>
        <v>0.33333333333333331</v>
      </c>
      <c r="J84" s="37">
        <f>E84/E87</f>
        <v>0.33333333333333331</v>
      </c>
      <c r="K84" s="37">
        <f>SUM(H84:J84)</f>
        <v>1</v>
      </c>
      <c r="L84" s="2">
        <f>K84/C89</f>
        <v>0.33333333333333331</v>
      </c>
      <c r="M84" s="24"/>
      <c r="N84" s="46"/>
      <c r="O84" s="58" t="s">
        <v>17</v>
      </c>
      <c r="P84" s="56" t="s">
        <v>78</v>
      </c>
      <c r="Q84" s="18"/>
      <c r="R84" s="17" t="s">
        <v>26</v>
      </c>
      <c r="S84" s="35" t="s">
        <v>1</v>
      </c>
      <c r="T84" s="35" t="s">
        <v>2</v>
      </c>
      <c r="U84" s="35" t="s">
        <v>3</v>
      </c>
      <c r="V84" s="13"/>
      <c r="W84" s="32" t="s">
        <v>26</v>
      </c>
      <c r="X84" s="127" t="s">
        <v>53</v>
      </c>
      <c r="Y84" s="176"/>
      <c r="Z84" s="35" t="s">
        <v>32</v>
      </c>
      <c r="AA84" s="125" t="s">
        <v>47</v>
      </c>
      <c r="AB84" s="178" t="s">
        <v>43</v>
      </c>
      <c r="AC84" s="180"/>
      <c r="AD84" s="4"/>
      <c r="AE84" s="10" t="s">
        <v>26</v>
      </c>
      <c r="AF84" s="35" t="s">
        <v>35</v>
      </c>
      <c r="AG84" s="35" t="s">
        <v>36</v>
      </c>
      <c r="AH84" s="35" t="s">
        <v>37</v>
      </c>
      <c r="AI84" s="35" t="s">
        <v>97</v>
      </c>
      <c r="AJ84" s="35" t="s">
        <v>98</v>
      </c>
      <c r="AK84" s="4"/>
      <c r="AL84" s="10" t="s">
        <v>26</v>
      </c>
      <c r="AM84" s="127" t="s">
        <v>53</v>
      </c>
      <c r="AN84" s="176"/>
      <c r="AO84" s="10" t="s">
        <v>28</v>
      </c>
      <c r="AP84" s="10" t="s">
        <v>47</v>
      </c>
      <c r="AQ84" s="181" t="s">
        <v>43</v>
      </c>
      <c r="AR84" s="182"/>
      <c r="AS84" s="4"/>
      <c r="AT84" s="35" t="s">
        <v>26</v>
      </c>
      <c r="AU84" s="127" t="s">
        <v>53</v>
      </c>
      <c r="AV84" s="36"/>
      <c r="AW84" s="125" t="s">
        <v>26</v>
      </c>
      <c r="AX84" s="125" t="s">
        <v>50</v>
      </c>
      <c r="AY84" s="50"/>
    </row>
    <row r="85" spans="1:51">
      <c r="A85" s="166"/>
      <c r="B85" s="35" t="s">
        <v>2</v>
      </c>
      <c r="C85" s="37">
        <f>1/D84</f>
        <v>1</v>
      </c>
      <c r="D85" s="2">
        <v>1</v>
      </c>
      <c r="E85" s="37">
        <v>1</v>
      </c>
      <c r="F85" s="170"/>
      <c r="G85" s="35" t="s">
        <v>2</v>
      </c>
      <c r="H85" s="37">
        <f>C85/C87</f>
        <v>0.33333333333333331</v>
      </c>
      <c r="I85" s="38">
        <f>D85/D87</f>
        <v>0.33333333333333331</v>
      </c>
      <c r="J85" s="37">
        <f>E85/E87</f>
        <v>0.33333333333333331</v>
      </c>
      <c r="K85" s="37">
        <f>SUM(H85:J85)</f>
        <v>1</v>
      </c>
      <c r="L85" s="2">
        <f>K85/C89</f>
        <v>0.33333333333333331</v>
      </c>
      <c r="M85" s="24"/>
      <c r="N85" s="46"/>
      <c r="O85" s="58" t="s">
        <v>18</v>
      </c>
      <c r="P85" s="56" t="s">
        <v>77</v>
      </c>
      <c r="Q85" s="18"/>
      <c r="R85" s="11" t="s">
        <v>17</v>
      </c>
      <c r="S85" s="9">
        <v>1</v>
      </c>
      <c r="T85" s="9">
        <v>-0.5</v>
      </c>
      <c r="U85" s="9">
        <v>0</v>
      </c>
      <c r="V85" s="3"/>
      <c r="W85" s="11" t="s">
        <v>17</v>
      </c>
      <c r="X85" s="1">
        <f>(S85*L84)+(T85*L85)+(U85*L86)</f>
        <v>0.16666666666666666</v>
      </c>
      <c r="Y85" s="176"/>
      <c r="Z85" s="15" t="s">
        <v>34</v>
      </c>
      <c r="AA85" s="15">
        <v>1</v>
      </c>
      <c r="AB85" s="15">
        <f>1/(1+AA85)</f>
        <v>0.5</v>
      </c>
      <c r="AC85" s="15"/>
      <c r="AD85" s="4"/>
      <c r="AE85" s="11" t="s">
        <v>17</v>
      </c>
      <c r="AF85" s="28">
        <v>1</v>
      </c>
      <c r="AG85" s="28">
        <v>0</v>
      </c>
      <c r="AH85" s="28">
        <v>-1</v>
      </c>
      <c r="AI85" s="28">
        <v>-1</v>
      </c>
      <c r="AJ85" s="28">
        <v>1</v>
      </c>
      <c r="AK85" s="4"/>
      <c r="AL85" s="11" t="s">
        <v>17</v>
      </c>
      <c r="AM85" s="1">
        <f>(AC88*AH85)+(AC91*AJ85)</f>
        <v>0</v>
      </c>
      <c r="AN85" s="176"/>
      <c r="AO85" s="15" t="s">
        <v>29</v>
      </c>
      <c r="AP85" s="15">
        <v>1</v>
      </c>
      <c r="AQ85" s="15">
        <f>1/(1+AP85)</f>
        <v>0.5</v>
      </c>
      <c r="AR85" s="15"/>
      <c r="AS85" s="4"/>
      <c r="AT85" s="11" t="s">
        <v>17</v>
      </c>
      <c r="AU85" s="1">
        <f>AR86</f>
        <v>0.5</v>
      </c>
      <c r="AV85" s="36"/>
      <c r="AW85" s="40" t="s">
        <v>63</v>
      </c>
      <c r="AX85" s="40">
        <v>0</v>
      </c>
      <c r="AY85" s="50"/>
    </row>
    <row r="86" spans="1:51" ht="30">
      <c r="A86" s="166"/>
      <c r="B86" s="35" t="s">
        <v>3</v>
      </c>
      <c r="C86" s="37">
        <f>1/E84</f>
        <v>1</v>
      </c>
      <c r="D86" s="37">
        <f>1/E85</f>
        <v>1</v>
      </c>
      <c r="E86" s="2">
        <v>1</v>
      </c>
      <c r="F86" s="170"/>
      <c r="G86" s="35" t="s">
        <v>3</v>
      </c>
      <c r="H86" s="37">
        <f>C86/C87</f>
        <v>0.33333333333333331</v>
      </c>
      <c r="I86" s="37">
        <f>D86/D87</f>
        <v>0.33333333333333331</v>
      </c>
      <c r="J86" s="38">
        <f>E86/E87</f>
        <v>0.33333333333333331</v>
      </c>
      <c r="K86" s="37">
        <f>SUM(H86:J86)</f>
        <v>1</v>
      </c>
      <c r="L86" s="2">
        <f>K86/C89</f>
        <v>0.33333333333333331</v>
      </c>
      <c r="M86" s="24"/>
      <c r="N86" s="46"/>
      <c r="O86" s="58" t="s">
        <v>20</v>
      </c>
      <c r="P86" s="56" t="s">
        <v>80</v>
      </c>
      <c r="Q86" s="18"/>
      <c r="R86" s="11" t="s">
        <v>18</v>
      </c>
      <c r="S86" s="9">
        <v>-0.5</v>
      </c>
      <c r="T86" s="9">
        <v>1</v>
      </c>
      <c r="U86" s="9">
        <v>0</v>
      </c>
      <c r="V86" s="19"/>
      <c r="W86" s="11" t="s">
        <v>18</v>
      </c>
      <c r="X86" s="1">
        <f>(S86*L84)+(T86*L85)+(U86*L86)</f>
        <v>0.16666666666666666</v>
      </c>
      <c r="Y86" s="176"/>
      <c r="Z86" s="16" t="s">
        <v>35</v>
      </c>
      <c r="AA86" s="16" t="s">
        <v>44</v>
      </c>
      <c r="AB86" s="16">
        <v>1</v>
      </c>
      <c r="AC86" s="16">
        <f>AB86*AB85</f>
        <v>0.5</v>
      </c>
      <c r="AD86" s="4"/>
      <c r="AE86" s="11" t="s">
        <v>18</v>
      </c>
      <c r="AF86" s="28">
        <v>-1</v>
      </c>
      <c r="AG86" s="28">
        <v>0</v>
      </c>
      <c r="AH86" s="28">
        <v>1</v>
      </c>
      <c r="AI86" s="28">
        <v>1</v>
      </c>
      <c r="AJ86" s="28">
        <v>-1</v>
      </c>
      <c r="AK86" s="4"/>
      <c r="AL86" s="11" t="s">
        <v>18</v>
      </c>
      <c r="AM86" s="1">
        <f>(AC88*AH86)+(AC91*AJ86)</f>
        <v>0</v>
      </c>
      <c r="AN86" s="176"/>
      <c r="AO86" s="16" t="s">
        <v>45</v>
      </c>
      <c r="AP86" s="16" t="s">
        <v>44</v>
      </c>
      <c r="AQ86" s="16">
        <v>1</v>
      </c>
      <c r="AR86" s="16">
        <f>AQ86*AQ85</f>
        <v>0.5</v>
      </c>
      <c r="AS86" s="4"/>
      <c r="AT86" s="11" t="s">
        <v>18</v>
      </c>
      <c r="AU86" s="1">
        <f>AR87</f>
        <v>0.5</v>
      </c>
      <c r="AV86" s="36"/>
      <c r="AW86" s="40" t="s">
        <v>16</v>
      </c>
      <c r="AX86" s="41">
        <v>0</v>
      </c>
      <c r="AY86" s="50"/>
    </row>
    <row r="87" spans="1:51">
      <c r="A87" s="166"/>
      <c r="B87" s="127" t="s">
        <v>4</v>
      </c>
      <c r="C87" s="39">
        <f>SUM(C84:C86)</f>
        <v>3</v>
      </c>
      <c r="D87" s="39">
        <f>SUM(D84:D86)</f>
        <v>3</v>
      </c>
      <c r="E87" s="39">
        <f>SUM(E84:E86)</f>
        <v>3</v>
      </c>
      <c r="F87" s="170"/>
      <c r="G87" s="127" t="s">
        <v>4</v>
      </c>
      <c r="H87" s="39">
        <f>SUM(H84:H86)</f>
        <v>1</v>
      </c>
      <c r="I87" s="39">
        <f>SUM(I84:I86)</f>
        <v>1</v>
      </c>
      <c r="J87" s="39">
        <f>SUM(J84:J86)</f>
        <v>1</v>
      </c>
      <c r="K87" s="39">
        <f>SUM(K84:K86)</f>
        <v>3</v>
      </c>
      <c r="L87" s="39">
        <f>SUM(L84:L86)</f>
        <v>1</v>
      </c>
      <c r="M87" s="25"/>
      <c r="N87" s="46"/>
      <c r="O87" s="58" t="s">
        <v>21</v>
      </c>
      <c r="P87" s="56" t="s">
        <v>81</v>
      </c>
      <c r="Q87" s="18"/>
      <c r="R87" s="11" t="s">
        <v>20</v>
      </c>
      <c r="S87" s="9">
        <v>0</v>
      </c>
      <c r="T87" s="9">
        <v>1</v>
      </c>
      <c r="U87" s="9">
        <v>0</v>
      </c>
      <c r="V87" s="19"/>
      <c r="W87" s="11" t="s">
        <v>20</v>
      </c>
      <c r="X87" s="1">
        <f>(S87*L84)+(T87*L85)+(U87*L86)</f>
        <v>0.33333333333333331</v>
      </c>
      <c r="Y87" s="176"/>
      <c r="Z87" s="16" t="s">
        <v>36</v>
      </c>
      <c r="AA87" s="16" t="s">
        <v>44</v>
      </c>
      <c r="AB87" s="16">
        <v>1</v>
      </c>
      <c r="AC87" s="16">
        <f>AB87*AB85</f>
        <v>0.5</v>
      </c>
      <c r="AD87" s="4"/>
      <c r="AE87" s="11" t="s">
        <v>20</v>
      </c>
      <c r="AF87" s="28">
        <v>0</v>
      </c>
      <c r="AG87" s="28">
        <v>0</v>
      </c>
      <c r="AH87" s="28">
        <v>1</v>
      </c>
      <c r="AI87" s="28">
        <v>0</v>
      </c>
      <c r="AJ87" s="28"/>
      <c r="AK87" s="4"/>
      <c r="AL87" s="11" t="s">
        <v>20</v>
      </c>
      <c r="AM87" s="1">
        <v>0</v>
      </c>
      <c r="AN87" s="176"/>
      <c r="AO87" s="16" t="s">
        <v>58</v>
      </c>
      <c r="AP87" s="16" t="s">
        <v>44</v>
      </c>
      <c r="AQ87" s="16">
        <v>1</v>
      </c>
      <c r="AR87" s="16">
        <f>AQ87*AQ85</f>
        <v>0.5</v>
      </c>
      <c r="AS87" s="4"/>
      <c r="AT87" s="11" t="s">
        <v>20</v>
      </c>
      <c r="AU87" s="1">
        <f>AR89</f>
        <v>0.5</v>
      </c>
      <c r="AV87" s="36"/>
      <c r="AW87" s="42" t="s">
        <v>17</v>
      </c>
      <c r="AX87" s="42">
        <f>X85+AM85+AU85</f>
        <v>0.66666666666666663</v>
      </c>
      <c r="AY87" s="50"/>
    </row>
    <row r="88" spans="1:51" ht="45">
      <c r="A88" s="166"/>
      <c r="B88" s="54"/>
      <c r="C88" s="54"/>
      <c r="D88" s="54"/>
      <c r="E88" s="54"/>
      <c r="F88" s="54"/>
      <c r="G88" s="54"/>
      <c r="H88" s="54"/>
      <c r="I88" s="54"/>
      <c r="J88" s="54"/>
      <c r="M88" s="47"/>
      <c r="N88" s="46"/>
      <c r="O88" s="58" t="s">
        <v>23</v>
      </c>
      <c r="P88" s="56" t="s">
        <v>83</v>
      </c>
      <c r="Q88" s="4"/>
      <c r="R88" s="11" t="s">
        <v>21</v>
      </c>
      <c r="S88" s="9">
        <v>0</v>
      </c>
      <c r="T88" s="9">
        <v>-0.5</v>
      </c>
      <c r="U88" s="9">
        <v>0</v>
      </c>
      <c r="V88" s="19"/>
      <c r="W88" s="11" t="s">
        <v>21</v>
      </c>
      <c r="X88" s="1">
        <f>(S88*L84)+(T88*L85)+(U88*L86)</f>
        <v>-0.16666666666666666</v>
      </c>
      <c r="Y88" s="176"/>
      <c r="Z88" s="16" t="s">
        <v>37</v>
      </c>
      <c r="AA88" s="16" t="s">
        <v>44</v>
      </c>
      <c r="AB88" s="16">
        <v>1</v>
      </c>
      <c r="AC88" s="16">
        <f>AB88*AB85</f>
        <v>0.5</v>
      </c>
      <c r="AD88" s="4"/>
      <c r="AE88" s="11" t="s">
        <v>21</v>
      </c>
      <c r="AF88" s="28">
        <v>0</v>
      </c>
      <c r="AG88" s="28">
        <v>0</v>
      </c>
      <c r="AH88" s="28">
        <v>-1</v>
      </c>
      <c r="AI88" s="28">
        <v>0</v>
      </c>
      <c r="AJ88" s="28">
        <v>0</v>
      </c>
      <c r="AK88" s="4"/>
      <c r="AL88" s="11" t="s">
        <v>21</v>
      </c>
      <c r="AM88" s="1">
        <v>0</v>
      </c>
      <c r="AN88" s="176"/>
      <c r="AO88" s="15" t="s">
        <v>30</v>
      </c>
      <c r="AP88" s="15">
        <v>1</v>
      </c>
      <c r="AQ88" s="15">
        <f>1/(1+AP88)</f>
        <v>0.5</v>
      </c>
      <c r="AR88" s="15"/>
      <c r="AS88" s="4"/>
      <c r="AT88" s="11" t="s">
        <v>21</v>
      </c>
      <c r="AU88" s="1">
        <f>AR90</f>
        <v>0.5</v>
      </c>
      <c r="AV88" s="36"/>
      <c r="AW88" s="42" t="s">
        <v>18</v>
      </c>
      <c r="AX88" s="42">
        <f>X86+AM86++AU86</f>
        <v>0.66666666666666663</v>
      </c>
      <c r="AY88" s="50"/>
    </row>
    <row r="89" spans="1:51" ht="30">
      <c r="A89" s="166"/>
      <c r="B89" s="125" t="s">
        <v>6</v>
      </c>
      <c r="C89" s="35">
        <v>3</v>
      </c>
      <c r="D89" s="4"/>
      <c r="E89" s="4"/>
      <c r="F89" s="4"/>
      <c r="G89" s="4"/>
      <c r="H89" s="4"/>
      <c r="I89" s="4"/>
      <c r="J89" s="4"/>
      <c r="M89" s="4"/>
      <c r="N89" s="46"/>
      <c r="O89" s="58" t="s">
        <v>24</v>
      </c>
      <c r="P89" s="56" t="s">
        <v>84</v>
      </c>
      <c r="Q89" s="4"/>
      <c r="R89" s="11" t="s">
        <v>23</v>
      </c>
      <c r="S89" s="9">
        <v>1</v>
      </c>
      <c r="T89" s="9">
        <v>0</v>
      </c>
      <c r="U89" s="9">
        <v>-0.5</v>
      </c>
      <c r="V89" s="19"/>
      <c r="W89" s="11" t="s">
        <v>23</v>
      </c>
      <c r="X89" s="1">
        <f>(S89*L84)+(T89*L85)+(U89*L86)</f>
        <v>0.16666666666666666</v>
      </c>
      <c r="Y89" s="176"/>
      <c r="Z89" s="31" t="s">
        <v>96</v>
      </c>
      <c r="AA89" s="31">
        <v>1</v>
      </c>
      <c r="AB89" s="31">
        <f>1/(1+AA89)</f>
        <v>0.5</v>
      </c>
      <c r="AC89" s="31"/>
      <c r="AD89" s="4"/>
      <c r="AE89" s="11" t="s">
        <v>23</v>
      </c>
      <c r="AF89" s="28">
        <v>1</v>
      </c>
      <c r="AG89" s="28">
        <v>-1</v>
      </c>
      <c r="AH89" s="28">
        <v>0</v>
      </c>
      <c r="AI89" s="28">
        <v>-1</v>
      </c>
      <c r="AJ89" s="28">
        <v>1</v>
      </c>
      <c r="AK89" s="4"/>
      <c r="AL89" s="11" t="s">
        <v>23</v>
      </c>
      <c r="AM89" s="1">
        <f>(AC86*AF89)+(AC88*AH89)+(AC91*AJ89)</f>
        <v>1</v>
      </c>
      <c r="AN89" s="176"/>
      <c r="AO89" s="16" t="s">
        <v>59</v>
      </c>
      <c r="AP89" s="16" t="s">
        <v>44</v>
      </c>
      <c r="AQ89" s="16">
        <v>1</v>
      </c>
      <c r="AR89" s="16">
        <f>AQ89*AQ88</f>
        <v>0.5</v>
      </c>
      <c r="AS89" s="4"/>
      <c r="AT89" s="11" t="s">
        <v>23</v>
      </c>
      <c r="AU89" s="1">
        <f>AR92</f>
        <v>0.5</v>
      </c>
      <c r="AV89" s="36"/>
      <c r="AW89" s="41" t="s">
        <v>19</v>
      </c>
      <c r="AX89" s="41">
        <v>0</v>
      </c>
      <c r="AY89" s="50"/>
    </row>
    <row r="90" spans="1:51">
      <c r="A90" s="166"/>
      <c r="B90" s="53"/>
      <c r="C90" s="53"/>
      <c r="D90" s="53"/>
      <c r="E90" s="53"/>
      <c r="F90" s="53"/>
      <c r="G90" s="53"/>
      <c r="H90" s="53"/>
      <c r="I90" s="53"/>
      <c r="J90" s="53"/>
      <c r="M90" s="26"/>
      <c r="N90" s="46"/>
      <c r="O90" s="4"/>
      <c r="P90" s="4"/>
      <c r="Q90" s="4"/>
      <c r="R90" s="11" t="s">
        <v>24</v>
      </c>
      <c r="S90" s="9">
        <v>-0.5</v>
      </c>
      <c r="T90" s="9">
        <v>0</v>
      </c>
      <c r="U90" s="9">
        <v>1</v>
      </c>
      <c r="V90" s="19"/>
      <c r="W90" s="11" t="s">
        <v>24</v>
      </c>
      <c r="X90" s="1">
        <f>(S90*L84)+(T90*67)+(U90*L86)</f>
        <v>0.16666666666666666</v>
      </c>
      <c r="Y90" s="176"/>
      <c r="Z90" s="16" t="s">
        <v>97</v>
      </c>
      <c r="AA90" s="16" t="s">
        <v>44</v>
      </c>
      <c r="AB90" s="16">
        <v>1</v>
      </c>
      <c r="AC90" s="16">
        <f>AB90*AB89</f>
        <v>0.5</v>
      </c>
      <c r="AD90" s="4"/>
      <c r="AE90" s="11" t="s">
        <v>24</v>
      </c>
      <c r="AF90" s="28">
        <v>-1</v>
      </c>
      <c r="AG90" s="28">
        <v>1</v>
      </c>
      <c r="AH90" s="28">
        <v>0</v>
      </c>
      <c r="AI90" s="28">
        <v>1</v>
      </c>
      <c r="AJ90" s="28">
        <v>-1</v>
      </c>
      <c r="AK90" s="4"/>
      <c r="AL90" s="11" t="s">
        <v>24</v>
      </c>
      <c r="AM90" s="1">
        <f>(AC86*AF90)+(AC87*AG90)+(AC88*AH90)+(AC91*AJ90)</f>
        <v>-0.5</v>
      </c>
      <c r="AN90" s="176"/>
      <c r="AO90" s="16" t="s">
        <v>60</v>
      </c>
      <c r="AP90" s="16" t="s">
        <v>44</v>
      </c>
      <c r="AQ90" s="16">
        <v>1</v>
      </c>
      <c r="AR90" s="16">
        <f>AQ90*AQ88</f>
        <v>0.5</v>
      </c>
      <c r="AS90" s="4"/>
      <c r="AT90" s="11" t="s">
        <v>24</v>
      </c>
      <c r="AU90" s="1">
        <f>AR93</f>
        <v>0.5</v>
      </c>
      <c r="AV90" s="36"/>
      <c r="AW90" s="42" t="s">
        <v>20</v>
      </c>
      <c r="AX90" s="42">
        <f>X87+AM87+AU87</f>
        <v>0.83333333333333326</v>
      </c>
      <c r="AY90" s="50"/>
    </row>
    <row r="91" spans="1:51">
      <c r="A91" s="166"/>
      <c r="B91" s="183" t="s">
        <v>14</v>
      </c>
      <c r="C91" s="183"/>
      <c r="D91" s="4"/>
      <c r="E91" s="35" t="s">
        <v>38</v>
      </c>
      <c r="F91" s="35" t="s">
        <v>39</v>
      </c>
      <c r="G91" s="35" t="s">
        <v>40</v>
      </c>
      <c r="H91" s="10" t="s">
        <v>41</v>
      </c>
      <c r="I91" s="10" t="s">
        <v>42</v>
      </c>
      <c r="J91" s="4"/>
      <c r="M91" s="4"/>
      <c r="N91" s="46"/>
      <c r="O91" s="156" t="s">
        <v>112</v>
      </c>
      <c r="P91" s="157"/>
      <c r="Q91" s="4"/>
      <c r="R91" s="33"/>
      <c r="S91" s="25"/>
      <c r="T91" s="25"/>
      <c r="U91" s="25"/>
      <c r="V91" s="30"/>
      <c r="W91" s="29"/>
      <c r="X91" s="29"/>
      <c r="Y91" s="176"/>
      <c r="Z91" s="16" t="s">
        <v>98</v>
      </c>
      <c r="AA91" s="16" t="s">
        <v>44</v>
      </c>
      <c r="AB91" s="16">
        <v>1</v>
      </c>
      <c r="AC91" s="16">
        <f>AB91*AB89</f>
        <v>0.5</v>
      </c>
      <c r="AD91" s="4"/>
      <c r="AE91" s="29"/>
      <c r="AF91" s="25"/>
      <c r="AG91" s="25"/>
      <c r="AH91" s="25"/>
      <c r="AI91" s="25"/>
      <c r="AJ91" s="25"/>
      <c r="AK91" s="4"/>
      <c r="AL91" s="29"/>
      <c r="AM91" s="29"/>
      <c r="AN91" s="176"/>
      <c r="AO91" s="15" t="s">
        <v>31</v>
      </c>
      <c r="AP91" s="15">
        <v>1</v>
      </c>
      <c r="AQ91" s="15">
        <f>1/(1+AP91)</f>
        <v>0.5</v>
      </c>
      <c r="AR91" s="15"/>
      <c r="AS91" s="4"/>
      <c r="AT91" s="29"/>
      <c r="AU91" s="29"/>
      <c r="AV91" s="46"/>
      <c r="AW91" s="42" t="s">
        <v>21</v>
      </c>
      <c r="AX91" s="42">
        <f>X88+AM88+AU88</f>
        <v>0.33333333333333337</v>
      </c>
      <c r="AY91" s="50"/>
    </row>
    <row r="92" spans="1:51" ht="30">
      <c r="A92" s="166"/>
      <c r="B92" s="125" t="s">
        <v>7</v>
      </c>
      <c r="C92" s="76">
        <f>SUM(L84*C87,L85*D87,L86*E87)</f>
        <v>3</v>
      </c>
      <c r="D92" s="4"/>
      <c r="E92" s="35">
        <v>1</v>
      </c>
      <c r="F92" s="35">
        <v>3</v>
      </c>
      <c r="G92" s="35">
        <v>5</v>
      </c>
      <c r="H92" s="35">
        <v>7</v>
      </c>
      <c r="I92" s="35">
        <v>9</v>
      </c>
      <c r="J92" s="4"/>
      <c r="M92" s="4"/>
      <c r="N92" s="46"/>
      <c r="O92" s="57" t="s">
        <v>99</v>
      </c>
      <c r="P92" s="56" t="s">
        <v>102</v>
      </c>
      <c r="Q92" s="4"/>
      <c r="R92" s="33"/>
      <c r="S92" s="25"/>
      <c r="T92" s="25"/>
      <c r="U92" s="25"/>
      <c r="V92" s="30"/>
      <c r="W92" s="29"/>
      <c r="X92" s="29"/>
      <c r="Y92" s="176"/>
      <c r="Z92" s="30"/>
      <c r="AA92" s="30"/>
      <c r="AB92" s="30"/>
      <c r="AC92" s="30"/>
      <c r="AD92" s="4"/>
      <c r="AE92" s="29"/>
      <c r="AF92" s="25"/>
      <c r="AG92" s="25"/>
      <c r="AH92" s="25"/>
      <c r="AI92" s="25"/>
      <c r="AJ92" s="25"/>
      <c r="AK92" s="4"/>
      <c r="AL92" s="156" t="s">
        <v>115</v>
      </c>
      <c r="AM92" s="157"/>
      <c r="AN92" s="176"/>
      <c r="AO92" s="16" t="s">
        <v>61</v>
      </c>
      <c r="AP92" s="16" t="s">
        <v>44</v>
      </c>
      <c r="AQ92" s="16">
        <v>1</v>
      </c>
      <c r="AR92" s="16">
        <f>AQ92*AQ91</f>
        <v>0.5</v>
      </c>
      <c r="AS92" s="4"/>
      <c r="AT92" s="29"/>
      <c r="AU92" s="29"/>
      <c r="AV92" s="46"/>
      <c r="AW92" s="41" t="s">
        <v>22</v>
      </c>
      <c r="AX92" s="41">
        <v>0</v>
      </c>
      <c r="AY92" s="50"/>
    </row>
    <row r="93" spans="1:51" ht="30">
      <c r="A93" s="166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26"/>
      <c r="N93" s="46"/>
      <c r="O93" s="57" t="s">
        <v>100</v>
      </c>
      <c r="P93" s="56" t="s">
        <v>103</v>
      </c>
      <c r="Q93" s="4"/>
      <c r="R93" s="4"/>
      <c r="S93" s="18"/>
      <c r="T93" s="18"/>
      <c r="U93" s="18"/>
      <c r="V93" s="19"/>
      <c r="W93" s="4"/>
      <c r="X93" s="4"/>
      <c r="Y93" s="176"/>
      <c r="Z93" s="30"/>
      <c r="AA93" s="30"/>
      <c r="AB93" s="30"/>
      <c r="AC93" s="30"/>
      <c r="AD93" s="4"/>
      <c r="AE93" s="29"/>
      <c r="AF93" s="25"/>
      <c r="AG93" s="25"/>
      <c r="AH93" s="25"/>
      <c r="AI93" s="25"/>
      <c r="AJ93" s="25"/>
      <c r="AK93" s="4"/>
      <c r="AL93" s="58" t="s">
        <v>34</v>
      </c>
      <c r="AM93" s="56" t="s">
        <v>87</v>
      </c>
      <c r="AN93" s="176"/>
      <c r="AO93" s="16" t="s">
        <v>62</v>
      </c>
      <c r="AP93" s="16" t="s">
        <v>44</v>
      </c>
      <c r="AQ93" s="16">
        <v>1</v>
      </c>
      <c r="AR93" s="16">
        <f>AQ93*AQ91</f>
        <v>0.5</v>
      </c>
      <c r="AS93" s="4"/>
      <c r="AT93" s="29"/>
      <c r="AU93" s="29"/>
      <c r="AV93" s="46"/>
      <c r="AW93" s="42" t="s">
        <v>23</v>
      </c>
      <c r="AX93" s="42">
        <f>X89+AM89+AU89</f>
        <v>1.6666666666666667</v>
      </c>
      <c r="AY93" s="50"/>
    </row>
    <row r="94" spans="1:51" ht="30">
      <c r="A94" s="166"/>
      <c r="B94" s="185" t="s">
        <v>11</v>
      </c>
      <c r="C94" s="186"/>
      <c r="D94" s="6" t="s">
        <v>12</v>
      </c>
      <c r="E94" s="6">
        <v>1</v>
      </c>
      <c r="F94" s="6">
        <v>2</v>
      </c>
      <c r="G94" s="6">
        <v>3</v>
      </c>
      <c r="H94" s="6">
        <v>4</v>
      </c>
      <c r="I94" s="6">
        <v>5</v>
      </c>
      <c r="J94" s="6">
        <v>6</v>
      </c>
      <c r="K94" s="6">
        <v>7</v>
      </c>
      <c r="L94" s="6">
        <v>9</v>
      </c>
      <c r="M94" s="6">
        <v>10</v>
      </c>
      <c r="N94" s="46"/>
      <c r="O94" s="57" t="s">
        <v>101</v>
      </c>
      <c r="P94" s="56" t="s">
        <v>104</v>
      </c>
      <c r="Q94" s="4"/>
      <c r="R94" s="4"/>
      <c r="S94" s="18"/>
      <c r="T94" s="18"/>
      <c r="U94" s="18"/>
      <c r="V94" s="4"/>
      <c r="W94" s="4"/>
      <c r="X94" s="4"/>
      <c r="Y94" s="176"/>
      <c r="AB94" s="30"/>
      <c r="AC94" s="30"/>
      <c r="AD94" s="4"/>
      <c r="AE94" s="29"/>
      <c r="AF94" s="25"/>
      <c r="AG94" s="25"/>
      <c r="AH94" s="25"/>
      <c r="AI94" s="25"/>
      <c r="AJ94" s="25"/>
      <c r="AK94" s="4"/>
      <c r="AL94" s="58" t="s">
        <v>35</v>
      </c>
      <c r="AM94" s="56" t="s">
        <v>88</v>
      </c>
      <c r="AN94" s="176"/>
      <c r="AO94" s="19"/>
      <c r="AP94" s="19"/>
      <c r="AQ94" s="19"/>
      <c r="AR94" s="19"/>
      <c r="AS94" s="4"/>
      <c r="AT94" s="29"/>
      <c r="AU94" s="29"/>
      <c r="AV94" s="46"/>
      <c r="AW94" s="42" t="s">
        <v>24</v>
      </c>
      <c r="AX94" s="42">
        <f>X90+AM90+AU90</f>
        <v>0.16666666666666663</v>
      </c>
      <c r="AY94" s="50"/>
    </row>
    <row r="95" spans="1:51">
      <c r="A95" s="166"/>
      <c r="B95" s="187"/>
      <c r="C95" s="188"/>
      <c r="D95" s="6" t="s">
        <v>13</v>
      </c>
      <c r="E95" s="35">
        <v>0</v>
      </c>
      <c r="F95" s="35">
        <v>0</v>
      </c>
      <c r="G95" s="35">
        <v>0.57999999999999996</v>
      </c>
      <c r="H95" s="35">
        <v>0.9</v>
      </c>
      <c r="I95" s="35">
        <v>1.1200000000000001</v>
      </c>
      <c r="J95" s="35">
        <v>1.24</v>
      </c>
      <c r="K95" s="35">
        <v>1.32</v>
      </c>
      <c r="L95" s="35">
        <v>1.46</v>
      </c>
      <c r="M95" s="35">
        <v>1.49</v>
      </c>
      <c r="N95" s="46"/>
      <c r="Q95" s="4"/>
      <c r="R95" s="4"/>
      <c r="S95" s="18"/>
      <c r="T95" s="18"/>
      <c r="U95" s="18"/>
      <c r="V95" s="4"/>
      <c r="W95" s="4"/>
      <c r="X95" s="4"/>
      <c r="Y95" s="176"/>
      <c r="AB95" s="30"/>
      <c r="AC95" s="30"/>
      <c r="AD95" s="4"/>
      <c r="AE95" s="29"/>
      <c r="AF95" s="25"/>
      <c r="AG95" s="25"/>
      <c r="AH95" s="25"/>
      <c r="AI95" s="25"/>
      <c r="AJ95" s="25"/>
      <c r="AK95" s="4"/>
      <c r="AL95" s="58" t="s">
        <v>36</v>
      </c>
      <c r="AM95" s="56" t="s">
        <v>89</v>
      </c>
      <c r="AN95" s="176"/>
      <c r="AO95" s="30"/>
      <c r="AP95" s="30"/>
      <c r="AQ95" s="30"/>
      <c r="AR95" s="30"/>
      <c r="AS95" s="4"/>
      <c r="AT95" s="29"/>
      <c r="AU95" s="29"/>
      <c r="AV95" s="46"/>
      <c r="AW95" s="41" t="s">
        <v>25</v>
      </c>
      <c r="AX95" s="41">
        <v>0</v>
      </c>
      <c r="AY95" s="50"/>
    </row>
    <row r="96" spans="1:51">
      <c r="A96" s="166"/>
      <c r="B96" s="189" t="s">
        <v>9</v>
      </c>
      <c r="C96" s="190"/>
      <c r="D96" s="7">
        <v>0.57999999999999996</v>
      </c>
      <c r="E96" s="191"/>
      <c r="F96" s="192"/>
      <c r="G96" s="192"/>
      <c r="H96" s="192"/>
      <c r="I96" s="192"/>
      <c r="J96" s="192"/>
      <c r="K96" s="48"/>
      <c r="L96" s="48"/>
      <c r="M96" s="48"/>
      <c r="N96" s="46"/>
      <c r="Q96" s="4"/>
      <c r="R96" s="4"/>
      <c r="S96" s="18"/>
      <c r="T96" s="18"/>
      <c r="U96" s="18"/>
      <c r="V96" s="4"/>
      <c r="W96" s="4"/>
      <c r="X96" s="4"/>
      <c r="Y96" s="176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58" t="s">
        <v>37</v>
      </c>
      <c r="AM96" s="56" t="s">
        <v>90</v>
      </c>
      <c r="AN96" s="176"/>
      <c r="AO96" s="156" t="s">
        <v>113</v>
      </c>
      <c r="AP96" s="157"/>
      <c r="AQ96" s="4"/>
      <c r="AR96" s="4"/>
      <c r="AS96" s="4"/>
      <c r="AT96" s="4"/>
      <c r="AU96" s="4"/>
      <c r="AV96" s="46"/>
      <c r="AW96" s="4"/>
      <c r="AX96" s="4"/>
      <c r="AY96" s="50"/>
    </row>
    <row r="97" spans="1:51" ht="30">
      <c r="A97" s="166"/>
      <c r="B97" s="52"/>
      <c r="C97" s="52"/>
      <c r="D97" s="52"/>
      <c r="E97" s="52"/>
      <c r="H97" s="52"/>
      <c r="I97" s="52"/>
      <c r="J97" s="52"/>
      <c r="K97" s="52"/>
      <c r="L97" s="52"/>
      <c r="M97" s="47"/>
      <c r="N97" s="46"/>
      <c r="Q97" s="4"/>
      <c r="R97" s="4"/>
      <c r="S97" s="18"/>
      <c r="T97" s="18"/>
      <c r="U97" s="18"/>
      <c r="V97" s="4"/>
      <c r="W97" s="4"/>
      <c r="X97" s="4"/>
      <c r="Y97" s="176"/>
      <c r="Z97" s="4"/>
      <c r="AC97" s="4"/>
      <c r="AD97" s="4"/>
      <c r="AE97" s="4"/>
      <c r="AF97" s="4"/>
      <c r="AG97" s="4"/>
      <c r="AH97" s="4"/>
      <c r="AI97" s="4"/>
      <c r="AJ97" s="4"/>
      <c r="AK97" s="4"/>
      <c r="AL97" s="58" t="s">
        <v>96</v>
      </c>
      <c r="AM97" s="56" t="s">
        <v>91</v>
      </c>
      <c r="AN97" s="176"/>
      <c r="AO97" s="44" t="s">
        <v>29</v>
      </c>
      <c r="AP97" s="44" t="s">
        <v>76</v>
      </c>
      <c r="AQ97" s="4"/>
      <c r="AR97" s="4"/>
      <c r="AS97" s="4"/>
      <c r="AT97" s="4"/>
      <c r="AU97" s="4"/>
      <c r="AV97" s="46"/>
      <c r="AW97" s="4"/>
      <c r="AX97" s="4"/>
      <c r="AY97" s="50"/>
    </row>
    <row r="98" spans="1:51" ht="30">
      <c r="A98" s="166"/>
      <c r="B98" s="161" t="s">
        <v>15</v>
      </c>
      <c r="C98" s="161"/>
      <c r="D98" s="161"/>
      <c r="E98" s="4"/>
      <c r="H98" s="4"/>
      <c r="I98" s="4"/>
      <c r="J98" s="4"/>
      <c r="K98" s="4"/>
      <c r="L98" s="4"/>
      <c r="M98" s="4"/>
      <c r="N98" s="46"/>
      <c r="Q98" s="4"/>
      <c r="R98" s="4"/>
      <c r="S98" s="18"/>
      <c r="T98" s="18"/>
      <c r="U98" s="18"/>
      <c r="V98" s="4"/>
      <c r="W98" s="4"/>
      <c r="X98" s="4"/>
      <c r="Y98" s="176"/>
      <c r="Z98" s="162" t="s">
        <v>138</v>
      </c>
      <c r="AA98" s="163"/>
      <c r="AC98" s="4"/>
      <c r="AD98" s="4"/>
      <c r="AE98" s="4"/>
      <c r="AF98" s="4"/>
      <c r="AG98" s="4"/>
      <c r="AH98" s="4"/>
      <c r="AI98" s="4"/>
      <c r="AJ98" s="4"/>
      <c r="AK98" s="4"/>
      <c r="AL98" s="58" t="s">
        <v>97</v>
      </c>
      <c r="AM98" s="56" t="s">
        <v>92</v>
      </c>
      <c r="AN98" s="176"/>
      <c r="AO98" s="44" t="s">
        <v>30</v>
      </c>
      <c r="AP98" s="44" t="s">
        <v>79</v>
      </c>
      <c r="AQ98" s="4"/>
      <c r="AR98" s="4"/>
      <c r="AS98" s="4"/>
      <c r="AT98" s="4"/>
      <c r="AU98" s="4"/>
      <c r="AV98" s="46"/>
      <c r="AW98" s="4"/>
      <c r="AX98" s="4"/>
      <c r="AY98" s="50"/>
    </row>
    <row r="99" spans="1:51" ht="30">
      <c r="A99" s="166"/>
      <c r="B99" s="5" t="s">
        <v>10</v>
      </c>
      <c r="C99" s="8">
        <f>(C92-3)/3</f>
        <v>0</v>
      </c>
      <c r="D99" s="77">
        <f>C99*100</f>
        <v>0</v>
      </c>
      <c r="E99" s="4"/>
      <c r="H99" s="4"/>
      <c r="I99" s="4"/>
      <c r="J99" s="4"/>
      <c r="K99" s="4"/>
      <c r="L99" s="4"/>
      <c r="M99" s="4"/>
      <c r="N99" s="46"/>
      <c r="Q99" s="4"/>
      <c r="R99" s="4"/>
      <c r="S99" s="18"/>
      <c r="T99" s="18"/>
      <c r="U99" s="18"/>
      <c r="V99" s="4"/>
      <c r="W99" s="4"/>
      <c r="X99" s="4"/>
      <c r="Y99" s="176"/>
      <c r="Z99" s="14" t="s">
        <v>139</v>
      </c>
      <c r="AA99" s="14" t="s">
        <v>141</v>
      </c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58" t="s">
        <v>98</v>
      </c>
      <c r="AM99" s="56" t="s">
        <v>93</v>
      </c>
      <c r="AN99" s="176"/>
      <c r="AO99" s="44" t="s">
        <v>31</v>
      </c>
      <c r="AP99" s="44" t="s">
        <v>82</v>
      </c>
      <c r="AQ99" s="4"/>
      <c r="AR99" s="4"/>
      <c r="AS99" s="4"/>
      <c r="AT99" s="4"/>
      <c r="AU99" s="4"/>
      <c r="AV99" s="46"/>
      <c r="AW99" s="4"/>
      <c r="AX99" s="4"/>
      <c r="AY99" s="50"/>
    </row>
    <row r="100" spans="1:51">
      <c r="A100" s="167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26"/>
      <c r="N100" s="49"/>
      <c r="O100" s="126"/>
      <c r="P100" s="126"/>
      <c r="Q100" s="126"/>
      <c r="R100" s="126"/>
      <c r="S100" s="79"/>
      <c r="T100" s="79"/>
      <c r="U100" s="79"/>
      <c r="V100" s="126"/>
      <c r="W100" s="126"/>
      <c r="X100" s="126"/>
      <c r="Y100" s="177"/>
      <c r="Z100" s="126"/>
      <c r="AA100" s="126"/>
      <c r="AB100" s="126"/>
      <c r="AC100" s="126"/>
      <c r="AD100" s="126"/>
      <c r="AE100" s="126"/>
      <c r="AF100" s="126"/>
      <c r="AG100" s="126"/>
      <c r="AH100" s="126"/>
      <c r="AI100" s="126"/>
      <c r="AJ100" s="126"/>
      <c r="AK100" s="126"/>
      <c r="AL100" s="126"/>
      <c r="AM100" s="126"/>
      <c r="AN100" s="126"/>
      <c r="AO100" s="126"/>
      <c r="AP100" s="126"/>
      <c r="AQ100" s="126"/>
      <c r="AR100" s="126"/>
      <c r="AS100" s="126"/>
      <c r="AT100" s="126"/>
      <c r="AU100" s="126"/>
      <c r="AV100" s="126"/>
      <c r="AW100" s="126"/>
      <c r="AX100" s="126"/>
      <c r="AY100" s="51"/>
    </row>
    <row r="102" spans="1:51" ht="20">
      <c r="A102" s="165"/>
      <c r="B102" s="168" t="s">
        <v>170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9"/>
    </row>
    <row r="103" spans="1:51" ht="20">
      <c r="A103" s="166"/>
      <c r="B103" s="35" t="s">
        <v>0</v>
      </c>
      <c r="C103" s="35" t="s">
        <v>1</v>
      </c>
      <c r="D103" s="35" t="s">
        <v>2</v>
      </c>
      <c r="E103" s="35" t="s">
        <v>3</v>
      </c>
      <c r="F103" s="170" t="s">
        <v>8</v>
      </c>
      <c r="G103" s="35" t="s">
        <v>0</v>
      </c>
      <c r="H103" s="35" t="s">
        <v>1</v>
      </c>
      <c r="I103" s="35" t="s">
        <v>2</v>
      </c>
      <c r="J103" s="35" t="s">
        <v>3</v>
      </c>
      <c r="K103" s="35" t="s">
        <v>4</v>
      </c>
      <c r="L103" s="10" t="s">
        <v>5</v>
      </c>
      <c r="M103" s="23"/>
      <c r="N103" s="46"/>
      <c r="O103" s="156" t="s">
        <v>114</v>
      </c>
      <c r="P103" s="157"/>
      <c r="Q103" s="3"/>
      <c r="R103" s="171" t="s">
        <v>46</v>
      </c>
      <c r="S103" s="172"/>
      <c r="T103" s="172"/>
      <c r="U103" s="173"/>
      <c r="V103" s="3"/>
      <c r="W103" s="174" t="s">
        <v>52</v>
      </c>
      <c r="X103" s="175"/>
      <c r="Y103" s="176"/>
      <c r="Z103" s="178" t="s">
        <v>48</v>
      </c>
      <c r="AA103" s="179"/>
      <c r="AB103" s="179"/>
      <c r="AC103" s="180"/>
      <c r="AD103" s="3"/>
      <c r="AE103" s="178" t="s">
        <v>54</v>
      </c>
      <c r="AF103" s="179"/>
      <c r="AG103" s="179"/>
      <c r="AH103" s="179"/>
      <c r="AI103" s="179"/>
      <c r="AJ103" s="180"/>
      <c r="AK103" s="3"/>
      <c r="AL103" s="174" t="s">
        <v>55</v>
      </c>
      <c r="AM103" s="175"/>
      <c r="AN103" s="176"/>
      <c r="AO103" s="178" t="s">
        <v>49</v>
      </c>
      <c r="AP103" s="179"/>
      <c r="AQ103" s="179"/>
      <c r="AR103" s="180"/>
      <c r="AS103" s="4"/>
      <c r="AT103" s="174" t="s">
        <v>51</v>
      </c>
      <c r="AU103" s="175"/>
      <c r="AV103" s="36"/>
      <c r="AW103" s="174" t="s">
        <v>27</v>
      </c>
      <c r="AX103" s="175"/>
      <c r="AY103" s="50"/>
    </row>
    <row r="104" spans="1:51" ht="30">
      <c r="A104" s="166"/>
      <c r="B104" s="35" t="s">
        <v>1</v>
      </c>
      <c r="C104" s="2">
        <v>1</v>
      </c>
      <c r="D104" s="37">
        <v>1</v>
      </c>
      <c r="E104" s="37">
        <v>1</v>
      </c>
      <c r="F104" s="170"/>
      <c r="G104" s="35" t="s">
        <v>1</v>
      </c>
      <c r="H104" s="38">
        <f>C104/C107</f>
        <v>0.33333333333333331</v>
      </c>
      <c r="I104" s="37">
        <f>D104/D107</f>
        <v>0.33333333333333331</v>
      </c>
      <c r="J104" s="37">
        <f>E104/E107</f>
        <v>0.33333333333333331</v>
      </c>
      <c r="K104" s="37">
        <f>SUM(H104:J104)</f>
        <v>1</v>
      </c>
      <c r="L104" s="2">
        <f>K104/C109</f>
        <v>0.33333333333333331</v>
      </c>
      <c r="M104" s="24"/>
      <c r="N104" s="46"/>
      <c r="O104" s="58" t="s">
        <v>17</v>
      </c>
      <c r="P104" s="56" t="s">
        <v>78</v>
      </c>
      <c r="Q104" s="18"/>
      <c r="R104" s="17" t="s">
        <v>26</v>
      </c>
      <c r="S104" s="35" t="s">
        <v>1</v>
      </c>
      <c r="T104" s="35" t="s">
        <v>2</v>
      </c>
      <c r="U104" s="35" t="s">
        <v>3</v>
      </c>
      <c r="V104" s="13"/>
      <c r="W104" s="32" t="s">
        <v>26</v>
      </c>
      <c r="X104" s="127" t="s">
        <v>53</v>
      </c>
      <c r="Y104" s="176"/>
      <c r="Z104" s="35" t="s">
        <v>32</v>
      </c>
      <c r="AA104" s="125" t="s">
        <v>47</v>
      </c>
      <c r="AB104" s="178" t="s">
        <v>43</v>
      </c>
      <c r="AC104" s="180"/>
      <c r="AD104" s="4"/>
      <c r="AE104" s="10" t="s">
        <v>26</v>
      </c>
      <c r="AF104" s="35" t="s">
        <v>35</v>
      </c>
      <c r="AG104" s="35" t="s">
        <v>36</v>
      </c>
      <c r="AH104" s="35" t="s">
        <v>37</v>
      </c>
      <c r="AI104" s="35" t="s">
        <v>97</v>
      </c>
      <c r="AJ104" s="35" t="s">
        <v>98</v>
      </c>
      <c r="AK104" s="4"/>
      <c r="AL104" s="10" t="s">
        <v>26</v>
      </c>
      <c r="AM104" s="127" t="s">
        <v>53</v>
      </c>
      <c r="AN104" s="176"/>
      <c r="AO104" s="10" t="s">
        <v>28</v>
      </c>
      <c r="AP104" s="10" t="s">
        <v>47</v>
      </c>
      <c r="AQ104" s="181" t="s">
        <v>43</v>
      </c>
      <c r="AR104" s="182"/>
      <c r="AS104" s="4"/>
      <c r="AT104" s="35" t="s">
        <v>26</v>
      </c>
      <c r="AU104" s="127" t="s">
        <v>53</v>
      </c>
      <c r="AV104" s="36"/>
      <c r="AW104" s="125" t="s">
        <v>26</v>
      </c>
      <c r="AX104" s="125" t="s">
        <v>50</v>
      </c>
      <c r="AY104" s="50"/>
    </row>
    <row r="105" spans="1:51">
      <c r="A105" s="166"/>
      <c r="B105" s="35" t="s">
        <v>2</v>
      </c>
      <c r="C105" s="37">
        <f>1/D104</f>
        <v>1</v>
      </c>
      <c r="D105" s="2">
        <v>1</v>
      </c>
      <c r="E105" s="37">
        <v>1</v>
      </c>
      <c r="F105" s="170"/>
      <c r="G105" s="35" t="s">
        <v>2</v>
      </c>
      <c r="H105" s="37">
        <f>C105/C107</f>
        <v>0.33333333333333331</v>
      </c>
      <c r="I105" s="38">
        <f>D105/D107</f>
        <v>0.33333333333333331</v>
      </c>
      <c r="J105" s="37">
        <f>E105/E107</f>
        <v>0.33333333333333331</v>
      </c>
      <c r="K105" s="37">
        <f>SUM(H105:J105)</f>
        <v>1</v>
      </c>
      <c r="L105" s="2">
        <f>K105/C109</f>
        <v>0.33333333333333331</v>
      </c>
      <c r="M105" s="24"/>
      <c r="N105" s="46"/>
      <c r="O105" s="58" t="s">
        <v>18</v>
      </c>
      <c r="P105" s="56" t="s">
        <v>77</v>
      </c>
      <c r="Q105" s="18"/>
      <c r="R105" s="11" t="s">
        <v>17</v>
      </c>
      <c r="S105" s="291">
        <v>0.5</v>
      </c>
      <c r="T105" s="9">
        <v>-0.5</v>
      </c>
      <c r="U105" s="9">
        <v>0</v>
      </c>
      <c r="V105" s="3"/>
      <c r="W105" s="11" t="s">
        <v>17</v>
      </c>
      <c r="X105" s="1">
        <f>(S105*L104)+(T105*L105)+(U105*L106)</f>
        <v>0</v>
      </c>
      <c r="Y105" s="176"/>
      <c r="Z105" s="15" t="s">
        <v>34</v>
      </c>
      <c r="AA105" s="15">
        <v>1</v>
      </c>
      <c r="AB105" s="15">
        <f>1/(1+AA105)</f>
        <v>0.5</v>
      </c>
      <c r="AC105" s="15"/>
      <c r="AD105" s="4"/>
      <c r="AE105" s="11" t="s">
        <v>17</v>
      </c>
      <c r="AF105" s="28">
        <v>1</v>
      </c>
      <c r="AG105" s="28">
        <v>0</v>
      </c>
      <c r="AH105" s="28">
        <v>-1</v>
      </c>
      <c r="AI105" s="28">
        <v>-1</v>
      </c>
      <c r="AJ105" s="28">
        <v>1</v>
      </c>
      <c r="AK105" s="4"/>
      <c r="AL105" s="11" t="s">
        <v>17</v>
      </c>
      <c r="AM105" s="1">
        <f>(AC108*AH105)+(AC111*AJ105)</f>
        <v>0</v>
      </c>
      <c r="AN105" s="176"/>
      <c r="AO105" s="15" t="s">
        <v>29</v>
      </c>
      <c r="AP105" s="15">
        <v>1</v>
      </c>
      <c r="AQ105" s="15">
        <f>1/(1+AP105)</f>
        <v>0.5</v>
      </c>
      <c r="AR105" s="15"/>
      <c r="AS105" s="4"/>
      <c r="AT105" s="11" t="s">
        <v>17</v>
      </c>
      <c r="AU105" s="1">
        <f>AR106</f>
        <v>0.5</v>
      </c>
      <c r="AV105" s="36"/>
      <c r="AW105" s="40" t="s">
        <v>63</v>
      </c>
      <c r="AX105" s="40">
        <v>0</v>
      </c>
      <c r="AY105" s="50"/>
    </row>
    <row r="106" spans="1:51" ht="30">
      <c r="A106" s="166"/>
      <c r="B106" s="35" t="s">
        <v>3</v>
      </c>
      <c r="C106" s="37">
        <f>1/E104</f>
        <v>1</v>
      </c>
      <c r="D106" s="37">
        <f>1/E105</f>
        <v>1</v>
      </c>
      <c r="E106" s="2">
        <v>1</v>
      </c>
      <c r="F106" s="170"/>
      <c r="G106" s="35" t="s">
        <v>3</v>
      </c>
      <c r="H106" s="37">
        <f>C106/C107</f>
        <v>0.33333333333333331</v>
      </c>
      <c r="I106" s="37">
        <f>D106/D107</f>
        <v>0.33333333333333331</v>
      </c>
      <c r="J106" s="38">
        <f>E106/E107</f>
        <v>0.33333333333333331</v>
      </c>
      <c r="K106" s="37">
        <f>SUM(H106:J106)</f>
        <v>1</v>
      </c>
      <c r="L106" s="2">
        <f>K106/C109</f>
        <v>0.33333333333333331</v>
      </c>
      <c r="M106" s="24"/>
      <c r="N106" s="46"/>
      <c r="O106" s="58" t="s">
        <v>20</v>
      </c>
      <c r="P106" s="56" t="s">
        <v>80</v>
      </c>
      <c r="Q106" s="18"/>
      <c r="R106" s="11" t="s">
        <v>18</v>
      </c>
      <c r="S106" s="9">
        <v>-0.5</v>
      </c>
      <c r="T106" s="9">
        <v>1</v>
      </c>
      <c r="U106" s="9">
        <v>0</v>
      </c>
      <c r="V106" s="19"/>
      <c r="W106" s="11" t="s">
        <v>18</v>
      </c>
      <c r="X106" s="1">
        <f>(S106*L104)+(T106*L105)+(U106*L106)</f>
        <v>0.16666666666666666</v>
      </c>
      <c r="Y106" s="176"/>
      <c r="Z106" s="16" t="s">
        <v>35</v>
      </c>
      <c r="AA106" s="16" t="s">
        <v>44</v>
      </c>
      <c r="AB106" s="16">
        <v>1</v>
      </c>
      <c r="AC106" s="16">
        <f>AB106*AB105</f>
        <v>0.5</v>
      </c>
      <c r="AD106" s="4"/>
      <c r="AE106" s="11" t="s">
        <v>18</v>
      </c>
      <c r="AF106" s="28">
        <v>-1</v>
      </c>
      <c r="AG106" s="28">
        <v>0</v>
      </c>
      <c r="AH106" s="28">
        <v>1</v>
      </c>
      <c r="AI106" s="28">
        <v>1</v>
      </c>
      <c r="AJ106" s="28">
        <v>-1</v>
      </c>
      <c r="AK106" s="4"/>
      <c r="AL106" s="11" t="s">
        <v>18</v>
      </c>
      <c r="AM106" s="1">
        <f>(AC108*AH106)+(AC111*AJ106)</f>
        <v>0</v>
      </c>
      <c r="AN106" s="176"/>
      <c r="AO106" s="16" t="s">
        <v>45</v>
      </c>
      <c r="AP106" s="16" t="s">
        <v>44</v>
      </c>
      <c r="AQ106" s="16">
        <v>1</v>
      </c>
      <c r="AR106" s="16">
        <f>AQ106*AQ105</f>
        <v>0.5</v>
      </c>
      <c r="AS106" s="4"/>
      <c r="AT106" s="11" t="s">
        <v>18</v>
      </c>
      <c r="AU106" s="1">
        <f>AR107</f>
        <v>0.5</v>
      </c>
      <c r="AV106" s="36"/>
      <c r="AW106" s="40" t="s">
        <v>16</v>
      </c>
      <c r="AX106" s="41">
        <v>0</v>
      </c>
      <c r="AY106" s="50"/>
    </row>
    <row r="107" spans="1:51">
      <c r="A107" s="166"/>
      <c r="B107" s="127" t="s">
        <v>4</v>
      </c>
      <c r="C107" s="39">
        <f>SUM(C104:C106)</f>
        <v>3</v>
      </c>
      <c r="D107" s="39">
        <f>SUM(D104:D106)</f>
        <v>3</v>
      </c>
      <c r="E107" s="39">
        <f>SUM(E104:E106)</f>
        <v>3</v>
      </c>
      <c r="F107" s="170"/>
      <c r="G107" s="127" t="s">
        <v>4</v>
      </c>
      <c r="H107" s="39">
        <f>SUM(H104:H106)</f>
        <v>1</v>
      </c>
      <c r="I107" s="39">
        <f>SUM(I104:I106)</f>
        <v>1</v>
      </c>
      <c r="J107" s="39">
        <f>SUM(J104:J106)</f>
        <v>1</v>
      </c>
      <c r="K107" s="39">
        <f>SUM(K104:K106)</f>
        <v>3</v>
      </c>
      <c r="L107" s="39">
        <f>SUM(L104:L106)</f>
        <v>1</v>
      </c>
      <c r="M107" s="25"/>
      <c r="N107" s="46"/>
      <c r="O107" s="58" t="s">
        <v>21</v>
      </c>
      <c r="P107" s="56" t="s">
        <v>81</v>
      </c>
      <c r="Q107" s="18"/>
      <c r="R107" s="11" t="s">
        <v>20</v>
      </c>
      <c r="S107" s="9">
        <v>0</v>
      </c>
      <c r="T107" s="9">
        <v>1</v>
      </c>
      <c r="U107" s="9">
        <v>0</v>
      </c>
      <c r="V107" s="19"/>
      <c r="W107" s="11" t="s">
        <v>20</v>
      </c>
      <c r="X107" s="1">
        <f>(S107*L104)+(T107*L105)+(U107*L106)</f>
        <v>0.33333333333333331</v>
      </c>
      <c r="Y107" s="176"/>
      <c r="Z107" s="16" t="s">
        <v>36</v>
      </c>
      <c r="AA107" s="16" t="s">
        <v>44</v>
      </c>
      <c r="AB107" s="16">
        <v>1</v>
      </c>
      <c r="AC107" s="16">
        <f>AB107*AB105</f>
        <v>0.5</v>
      </c>
      <c r="AD107" s="4"/>
      <c r="AE107" s="11" t="s">
        <v>20</v>
      </c>
      <c r="AF107" s="28">
        <v>0</v>
      </c>
      <c r="AG107" s="28">
        <v>0</v>
      </c>
      <c r="AH107" s="28">
        <v>1</v>
      </c>
      <c r="AI107" s="28">
        <v>0</v>
      </c>
      <c r="AJ107" s="28"/>
      <c r="AK107" s="4"/>
      <c r="AL107" s="11" t="s">
        <v>20</v>
      </c>
      <c r="AM107" s="1">
        <v>0</v>
      </c>
      <c r="AN107" s="176"/>
      <c r="AO107" s="16" t="s">
        <v>58</v>
      </c>
      <c r="AP107" s="16" t="s">
        <v>44</v>
      </c>
      <c r="AQ107" s="16">
        <v>1</v>
      </c>
      <c r="AR107" s="16">
        <f>AQ107*AQ105</f>
        <v>0.5</v>
      </c>
      <c r="AS107" s="4"/>
      <c r="AT107" s="11" t="s">
        <v>20</v>
      </c>
      <c r="AU107" s="1">
        <f>AR109</f>
        <v>0.5</v>
      </c>
      <c r="AV107" s="36"/>
      <c r="AW107" s="42" t="s">
        <v>17</v>
      </c>
      <c r="AX107" s="42">
        <f>X105+AM105+AU105</f>
        <v>0.5</v>
      </c>
      <c r="AY107" s="50"/>
    </row>
    <row r="108" spans="1:51" ht="45">
      <c r="A108" s="166"/>
      <c r="B108" s="54"/>
      <c r="C108" s="54"/>
      <c r="D108" s="54"/>
      <c r="E108" s="54"/>
      <c r="F108" s="54"/>
      <c r="G108" s="54"/>
      <c r="H108" s="54"/>
      <c r="I108" s="54"/>
      <c r="J108" s="54"/>
      <c r="M108" s="47"/>
      <c r="N108" s="46"/>
      <c r="O108" s="58" t="s">
        <v>23</v>
      </c>
      <c r="P108" s="56" t="s">
        <v>83</v>
      </c>
      <c r="Q108" s="4"/>
      <c r="R108" s="11" t="s">
        <v>21</v>
      </c>
      <c r="S108" s="9">
        <v>0</v>
      </c>
      <c r="T108" s="9">
        <v>-0.5</v>
      </c>
      <c r="U108" s="9">
        <v>0</v>
      </c>
      <c r="V108" s="19"/>
      <c r="W108" s="11" t="s">
        <v>21</v>
      </c>
      <c r="X108" s="1">
        <f>(S108*L104)+(T108*L105)+(U108*L106)</f>
        <v>-0.16666666666666666</v>
      </c>
      <c r="Y108" s="176"/>
      <c r="Z108" s="16" t="s">
        <v>37</v>
      </c>
      <c r="AA108" s="16" t="s">
        <v>44</v>
      </c>
      <c r="AB108" s="16">
        <v>1</v>
      </c>
      <c r="AC108" s="16">
        <f>AB108*AB105</f>
        <v>0.5</v>
      </c>
      <c r="AD108" s="4"/>
      <c r="AE108" s="11" t="s">
        <v>21</v>
      </c>
      <c r="AF108" s="28">
        <v>0</v>
      </c>
      <c r="AG108" s="28">
        <v>0</v>
      </c>
      <c r="AH108" s="28">
        <v>-1</v>
      </c>
      <c r="AI108" s="28">
        <v>0</v>
      </c>
      <c r="AJ108" s="28">
        <v>0</v>
      </c>
      <c r="AK108" s="4"/>
      <c r="AL108" s="11" t="s">
        <v>21</v>
      </c>
      <c r="AM108" s="1">
        <v>0</v>
      </c>
      <c r="AN108" s="176"/>
      <c r="AO108" s="15" t="s">
        <v>30</v>
      </c>
      <c r="AP108" s="15">
        <v>1</v>
      </c>
      <c r="AQ108" s="15">
        <f>1/(1+AP108)</f>
        <v>0.5</v>
      </c>
      <c r="AR108" s="15"/>
      <c r="AS108" s="4"/>
      <c r="AT108" s="11" t="s">
        <v>21</v>
      </c>
      <c r="AU108" s="1">
        <f>AR110</f>
        <v>0.5</v>
      </c>
      <c r="AV108" s="36"/>
      <c r="AW108" s="42" t="s">
        <v>18</v>
      </c>
      <c r="AX108" s="42">
        <f>X106+AM106++AU106</f>
        <v>0.66666666666666663</v>
      </c>
      <c r="AY108" s="50"/>
    </row>
    <row r="109" spans="1:51" ht="30">
      <c r="A109" s="166"/>
      <c r="B109" s="125" t="s">
        <v>6</v>
      </c>
      <c r="C109" s="35">
        <v>3</v>
      </c>
      <c r="D109" s="4"/>
      <c r="E109" s="4"/>
      <c r="F109" s="4"/>
      <c r="G109" s="4"/>
      <c r="H109" s="4"/>
      <c r="I109" s="4"/>
      <c r="J109" s="4"/>
      <c r="M109" s="4"/>
      <c r="N109" s="46"/>
      <c r="O109" s="58" t="s">
        <v>24</v>
      </c>
      <c r="P109" s="56" t="s">
        <v>84</v>
      </c>
      <c r="Q109" s="4"/>
      <c r="R109" s="11" t="s">
        <v>23</v>
      </c>
      <c r="S109" s="9">
        <v>1</v>
      </c>
      <c r="T109" s="9">
        <v>-0.5</v>
      </c>
      <c r="U109" s="291">
        <v>0</v>
      </c>
      <c r="V109" s="19"/>
      <c r="W109" s="11" t="s">
        <v>23</v>
      </c>
      <c r="X109" s="1">
        <f>(S109*L104)+(T109*L105)+(U109*L106)</f>
        <v>0.16666666666666666</v>
      </c>
      <c r="Y109" s="176"/>
      <c r="Z109" s="31" t="s">
        <v>96</v>
      </c>
      <c r="AA109" s="31">
        <v>1</v>
      </c>
      <c r="AB109" s="31">
        <f>1/(1+AA109)</f>
        <v>0.5</v>
      </c>
      <c r="AC109" s="31"/>
      <c r="AD109" s="4"/>
      <c r="AE109" s="11" t="s">
        <v>23</v>
      </c>
      <c r="AF109" s="28">
        <v>1</v>
      </c>
      <c r="AG109" s="28">
        <v>-1</v>
      </c>
      <c r="AH109" s="28">
        <v>0</v>
      </c>
      <c r="AI109" s="28">
        <v>-1</v>
      </c>
      <c r="AJ109" s="28">
        <v>1</v>
      </c>
      <c r="AK109" s="4"/>
      <c r="AL109" s="11" t="s">
        <v>23</v>
      </c>
      <c r="AM109" s="1">
        <f>(AC106*AF109)+(AC108*AH109)+(AC111*AJ109)</f>
        <v>1</v>
      </c>
      <c r="AN109" s="176"/>
      <c r="AO109" s="16" t="s">
        <v>59</v>
      </c>
      <c r="AP109" s="16" t="s">
        <v>44</v>
      </c>
      <c r="AQ109" s="16">
        <v>1</v>
      </c>
      <c r="AR109" s="16">
        <f>AQ109*AQ108</f>
        <v>0.5</v>
      </c>
      <c r="AS109" s="4"/>
      <c r="AT109" s="11" t="s">
        <v>23</v>
      </c>
      <c r="AU109" s="1">
        <f>AR112</f>
        <v>0.5</v>
      </c>
      <c r="AV109" s="36"/>
      <c r="AW109" s="41" t="s">
        <v>19</v>
      </c>
      <c r="AX109" s="41">
        <v>0</v>
      </c>
      <c r="AY109" s="50"/>
    </row>
    <row r="110" spans="1:51">
      <c r="A110" s="166"/>
      <c r="B110" s="53"/>
      <c r="C110" s="53"/>
      <c r="D110" s="53"/>
      <c r="E110" s="53"/>
      <c r="F110" s="53"/>
      <c r="G110" s="53"/>
      <c r="H110" s="53"/>
      <c r="I110" s="53"/>
      <c r="J110" s="53"/>
      <c r="M110" s="26"/>
      <c r="N110" s="46"/>
      <c r="O110" s="4"/>
      <c r="P110" s="4"/>
      <c r="Q110" s="4"/>
      <c r="R110" s="11" t="s">
        <v>24</v>
      </c>
      <c r="S110" s="9">
        <v>-0.5</v>
      </c>
      <c r="T110" s="291">
        <v>0.5</v>
      </c>
      <c r="U110" s="9">
        <v>1</v>
      </c>
      <c r="V110" s="19"/>
      <c r="W110" s="11" t="s">
        <v>24</v>
      </c>
      <c r="X110" s="1">
        <f>(S110*L104)+(T110*67)+(U110*L106)</f>
        <v>33.666666666666671</v>
      </c>
      <c r="Y110" s="176"/>
      <c r="Z110" s="16" t="s">
        <v>97</v>
      </c>
      <c r="AA110" s="16" t="s">
        <v>44</v>
      </c>
      <c r="AB110" s="16">
        <v>1</v>
      </c>
      <c r="AC110" s="16">
        <f>AB110*AB109</f>
        <v>0.5</v>
      </c>
      <c r="AD110" s="4"/>
      <c r="AE110" s="11" t="s">
        <v>24</v>
      </c>
      <c r="AF110" s="28">
        <v>-1</v>
      </c>
      <c r="AG110" s="28">
        <v>1</v>
      </c>
      <c r="AH110" s="28">
        <v>0</v>
      </c>
      <c r="AI110" s="28">
        <v>1</v>
      </c>
      <c r="AJ110" s="28">
        <v>-1</v>
      </c>
      <c r="AK110" s="4"/>
      <c r="AL110" s="11" t="s">
        <v>24</v>
      </c>
      <c r="AM110" s="1">
        <f>(AC106*AF110)+(AC107*AG110)+(AC108*AH110)+(AC111*AJ110)</f>
        <v>-0.5</v>
      </c>
      <c r="AN110" s="176"/>
      <c r="AO110" s="16" t="s">
        <v>60</v>
      </c>
      <c r="AP110" s="16" t="s">
        <v>44</v>
      </c>
      <c r="AQ110" s="16">
        <v>1</v>
      </c>
      <c r="AR110" s="16">
        <f>AQ110*AQ108</f>
        <v>0.5</v>
      </c>
      <c r="AS110" s="4"/>
      <c r="AT110" s="11" t="s">
        <v>24</v>
      </c>
      <c r="AU110" s="1">
        <f>AR113</f>
        <v>0.5</v>
      </c>
      <c r="AV110" s="36"/>
      <c r="AW110" s="42" t="s">
        <v>20</v>
      </c>
      <c r="AX110" s="42">
        <f>X107+AM107+AU107</f>
        <v>0.83333333333333326</v>
      </c>
      <c r="AY110" s="50"/>
    </row>
    <row r="111" spans="1:51">
      <c r="A111" s="166"/>
      <c r="B111" s="183" t="s">
        <v>14</v>
      </c>
      <c r="C111" s="183"/>
      <c r="D111" s="4"/>
      <c r="E111" s="35" t="s">
        <v>38</v>
      </c>
      <c r="F111" s="35" t="s">
        <v>39</v>
      </c>
      <c r="G111" s="35" t="s">
        <v>40</v>
      </c>
      <c r="H111" s="10" t="s">
        <v>41</v>
      </c>
      <c r="I111" s="10" t="s">
        <v>42</v>
      </c>
      <c r="J111" s="4"/>
      <c r="M111" s="4"/>
      <c r="N111" s="46"/>
      <c r="O111" s="156" t="s">
        <v>112</v>
      </c>
      <c r="P111" s="157"/>
      <c r="Q111" s="4"/>
      <c r="R111" s="33"/>
      <c r="S111" s="25"/>
      <c r="T111" s="25"/>
      <c r="U111" s="25"/>
      <c r="V111" s="30"/>
      <c r="W111" s="29"/>
      <c r="X111" s="29"/>
      <c r="Y111" s="176"/>
      <c r="Z111" s="16" t="s">
        <v>98</v>
      </c>
      <c r="AA111" s="16" t="s">
        <v>44</v>
      </c>
      <c r="AB111" s="16">
        <v>1</v>
      </c>
      <c r="AC111" s="16">
        <f>AB111*AB109</f>
        <v>0.5</v>
      </c>
      <c r="AD111" s="4"/>
      <c r="AE111" s="29"/>
      <c r="AF111" s="25"/>
      <c r="AG111" s="25"/>
      <c r="AH111" s="25"/>
      <c r="AI111" s="25"/>
      <c r="AJ111" s="25"/>
      <c r="AK111" s="4"/>
      <c r="AL111" s="29"/>
      <c r="AM111" s="29"/>
      <c r="AN111" s="176"/>
      <c r="AO111" s="15" t="s">
        <v>31</v>
      </c>
      <c r="AP111" s="15">
        <v>1</v>
      </c>
      <c r="AQ111" s="15">
        <f>1/(1+AP111)</f>
        <v>0.5</v>
      </c>
      <c r="AR111" s="15"/>
      <c r="AS111" s="4"/>
      <c r="AT111" s="29"/>
      <c r="AU111" s="29"/>
      <c r="AV111" s="46"/>
      <c r="AW111" s="42" t="s">
        <v>21</v>
      </c>
      <c r="AX111" s="42">
        <f>X108+AM108+AU108</f>
        <v>0.33333333333333337</v>
      </c>
      <c r="AY111" s="50"/>
    </row>
    <row r="112" spans="1:51" ht="30">
      <c r="A112" s="166"/>
      <c r="B112" s="125" t="s">
        <v>7</v>
      </c>
      <c r="C112" s="76">
        <f>SUM(L104*C107,L105*D107,L106*E107)</f>
        <v>3</v>
      </c>
      <c r="D112" s="4"/>
      <c r="E112" s="35">
        <v>1</v>
      </c>
      <c r="F112" s="35">
        <v>3</v>
      </c>
      <c r="G112" s="35">
        <v>5</v>
      </c>
      <c r="H112" s="35">
        <v>7</v>
      </c>
      <c r="I112" s="35">
        <v>9</v>
      </c>
      <c r="J112" s="4"/>
      <c r="M112" s="4"/>
      <c r="N112" s="46"/>
      <c r="O112" s="57" t="s">
        <v>99</v>
      </c>
      <c r="P112" s="56" t="s">
        <v>102</v>
      </c>
      <c r="Q112" s="4"/>
      <c r="R112" s="33"/>
      <c r="S112" s="25"/>
      <c r="T112" s="25"/>
      <c r="U112" s="25"/>
      <c r="V112" s="30"/>
      <c r="W112" s="29"/>
      <c r="X112" s="29"/>
      <c r="Y112" s="176"/>
      <c r="Z112" s="30"/>
      <c r="AA112" s="30"/>
      <c r="AB112" s="30"/>
      <c r="AC112" s="30"/>
      <c r="AD112" s="4"/>
      <c r="AE112" s="29"/>
      <c r="AF112" s="25"/>
      <c r="AG112" s="25"/>
      <c r="AH112" s="25"/>
      <c r="AI112" s="25"/>
      <c r="AJ112" s="25"/>
      <c r="AK112" s="4"/>
      <c r="AL112" s="156" t="s">
        <v>115</v>
      </c>
      <c r="AM112" s="157"/>
      <c r="AN112" s="176"/>
      <c r="AO112" s="16" t="s">
        <v>61</v>
      </c>
      <c r="AP112" s="16" t="s">
        <v>44</v>
      </c>
      <c r="AQ112" s="16">
        <v>1</v>
      </c>
      <c r="AR112" s="16">
        <f>AQ112*AQ111</f>
        <v>0.5</v>
      </c>
      <c r="AS112" s="4"/>
      <c r="AT112" s="29"/>
      <c r="AU112" s="29"/>
      <c r="AV112" s="46"/>
      <c r="AW112" s="41" t="s">
        <v>22</v>
      </c>
      <c r="AX112" s="41">
        <v>0</v>
      </c>
      <c r="AY112" s="50"/>
    </row>
    <row r="113" spans="1:51" ht="30">
      <c r="A113" s="166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26"/>
      <c r="N113" s="46"/>
      <c r="O113" s="57" t="s">
        <v>100</v>
      </c>
      <c r="P113" s="56" t="s">
        <v>103</v>
      </c>
      <c r="Q113" s="4"/>
      <c r="R113" s="4"/>
      <c r="S113" s="18"/>
      <c r="T113" s="18"/>
      <c r="U113" s="18"/>
      <c r="V113" s="19"/>
      <c r="W113" s="4"/>
      <c r="X113" s="4"/>
      <c r="Y113" s="176"/>
      <c r="Z113" s="30"/>
      <c r="AA113" s="30"/>
      <c r="AB113" s="30"/>
      <c r="AC113" s="30"/>
      <c r="AD113" s="4"/>
      <c r="AE113" s="29"/>
      <c r="AF113" s="25"/>
      <c r="AG113" s="25"/>
      <c r="AH113" s="25"/>
      <c r="AI113" s="25"/>
      <c r="AJ113" s="25"/>
      <c r="AK113" s="4"/>
      <c r="AL113" s="58" t="s">
        <v>34</v>
      </c>
      <c r="AM113" s="56" t="s">
        <v>87</v>
      </c>
      <c r="AN113" s="176"/>
      <c r="AO113" s="16" t="s">
        <v>62</v>
      </c>
      <c r="AP113" s="16" t="s">
        <v>44</v>
      </c>
      <c r="AQ113" s="16">
        <v>1</v>
      </c>
      <c r="AR113" s="16">
        <f>AQ113*AQ111</f>
        <v>0.5</v>
      </c>
      <c r="AS113" s="4"/>
      <c r="AT113" s="29"/>
      <c r="AU113" s="29"/>
      <c r="AV113" s="46"/>
      <c r="AW113" s="42" t="s">
        <v>23</v>
      </c>
      <c r="AX113" s="42">
        <f>X109+AM109+AU109</f>
        <v>1.6666666666666667</v>
      </c>
      <c r="AY113" s="50"/>
    </row>
    <row r="114" spans="1:51" ht="30">
      <c r="A114" s="166"/>
      <c r="B114" s="185" t="s">
        <v>11</v>
      </c>
      <c r="C114" s="186"/>
      <c r="D114" s="6" t="s">
        <v>12</v>
      </c>
      <c r="E114" s="6">
        <v>1</v>
      </c>
      <c r="F114" s="6">
        <v>2</v>
      </c>
      <c r="G114" s="6">
        <v>3</v>
      </c>
      <c r="H114" s="6">
        <v>4</v>
      </c>
      <c r="I114" s="6">
        <v>5</v>
      </c>
      <c r="J114" s="6">
        <v>6</v>
      </c>
      <c r="K114" s="6">
        <v>7</v>
      </c>
      <c r="L114" s="6">
        <v>9</v>
      </c>
      <c r="M114" s="6">
        <v>10</v>
      </c>
      <c r="N114" s="46"/>
      <c r="O114" s="57" t="s">
        <v>101</v>
      </c>
      <c r="P114" s="56" t="s">
        <v>104</v>
      </c>
      <c r="Q114" s="4"/>
      <c r="R114" s="4"/>
      <c r="S114" s="18"/>
      <c r="T114" s="18"/>
      <c r="U114" s="18"/>
      <c r="V114" s="4"/>
      <c r="W114" s="4"/>
      <c r="X114" s="4"/>
      <c r="Y114" s="176"/>
      <c r="AB114" s="30"/>
      <c r="AC114" s="30"/>
      <c r="AD114" s="4"/>
      <c r="AE114" s="29"/>
      <c r="AF114" s="25"/>
      <c r="AG114" s="25"/>
      <c r="AH114" s="25"/>
      <c r="AI114" s="25"/>
      <c r="AJ114" s="25"/>
      <c r="AK114" s="4"/>
      <c r="AL114" s="58" t="s">
        <v>35</v>
      </c>
      <c r="AM114" s="56" t="s">
        <v>88</v>
      </c>
      <c r="AN114" s="176"/>
      <c r="AO114" s="19"/>
      <c r="AP114" s="19"/>
      <c r="AQ114" s="19"/>
      <c r="AR114" s="19"/>
      <c r="AS114" s="4"/>
      <c r="AT114" s="29"/>
      <c r="AU114" s="29"/>
      <c r="AV114" s="46"/>
      <c r="AW114" s="42" t="s">
        <v>24</v>
      </c>
      <c r="AX114" s="42">
        <f>X110+AM110+AU110</f>
        <v>33.666666666666671</v>
      </c>
      <c r="AY114" s="50"/>
    </row>
    <row r="115" spans="1:51">
      <c r="A115" s="166"/>
      <c r="B115" s="187"/>
      <c r="C115" s="188"/>
      <c r="D115" s="6" t="s">
        <v>13</v>
      </c>
      <c r="E115" s="35">
        <v>0</v>
      </c>
      <c r="F115" s="35">
        <v>0</v>
      </c>
      <c r="G115" s="35">
        <v>0.57999999999999996</v>
      </c>
      <c r="H115" s="35">
        <v>0.9</v>
      </c>
      <c r="I115" s="35">
        <v>1.1200000000000001</v>
      </c>
      <c r="J115" s="35">
        <v>1.24</v>
      </c>
      <c r="K115" s="35">
        <v>1.32</v>
      </c>
      <c r="L115" s="35">
        <v>1.46</v>
      </c>
      <c r="M115" s="35">
        <v>1.49</v>
      </c>
      <c r="N115" s="46"/>
      <c r="Q115" s="4"/>
      <c r="R115" s="4"/>
      <c r="S115" s="18"/>
      <c r="T115" s="18"/>
      <c r="U115" s="18"/>
      <c r="V115" s="4"/>
      <c r="W115" s="4"/>
      <c r="X115" s="4"/>
      <c r="Y115" s="176"/>
      <c r="AB115" s="30"/>
      <c r="AC115" s="30"/>
      <c r="AD115" s="4"/>
      <c r="AE115" s="29"/>
      <c r="AF115" s="25"/>
      <c r="AG115" s="25"/>
      <c r="AH115" s="25"/>
      <c r="AI115" s="25"/>
      <c r="AJ115" s="25"/>
      <c r="AK115" s="4"/>
      <c r="AL115" s="58" t="s">
        <v>36</v>
      </c>
      <c r="AM115" s="56" t="s">
        <v>89</v>
      </c>
      <c r="AN115" s="176"/>
      <c r="AO115" s="30"/>
      <c r="AP115" s="30"/>
      <c r="AQ115" s="30"/>
      <c r="AR115" s="30"/>
      <c r="AS115" s="4"/>
      <c r="AT115" s="29"/>
      <c r="AU115" s="29"/>
      <c r="AV115" s="46"/>
      <c r="AW115" s="41" t="s">
        <v>25</v>
      </c>
      <c r="AX115" s="41">
        <v>0</v>
      </c>
      <c r="AY115" s="50"/>
    </row>
    <row r="116" spans="1:51">
      <c r="A116" s="166"/>
      <c r="B116" s="189" t="s">
        <v>9</v>
      </c>
      <c r="C116" s="190"/>
      <c r="D116" s="7">
        <v>0.57999999999999996</v>
      </c>
      <c r="E116" s="191"/>
      <c r="F116" s="192"/>
      <c r="G116" s="192"/>
      <c r="H116" s="192"/>
      <c r="I116" s="192"/>
      <c r="J116" s="192"/>
      <c r="K116" s="48"/>
      <c r="L116" s="48"/>
      <c r="M116" s="48"/>
      <c r="N116" s="46"/>
      <c r="Q116" s="4"/>
      <c r="R116" s="4"/>
      <c r="S116" s="18"/>
      <c r="T116" s="18"/>
      <c r="U116" s="18"/>
      <c r="V116" s="4"/>
      <c r="W116" s="4"/>
      <c r="X116" s="4"/>
      <c r="Y116" s="176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58" t="s">
        <v>37</v>
      </c>
      <c r="AM116" s="56" t="s">
        <v>90</v>
      </c>
      <c r="AN116" s="176"/>
      <c r="AO116" s="156" t="s">
        <v>113</v>
      </c>
      <c r="AP116" s="157"/>
      <c r="AQ116" s="4"/>
      <c r="AR116" s="4"/>
      <c r="AS116" s="4"/>
      <c r="AT116" s="4"/>
      <c r="AU116" s="4"/>
      <c r="AV116" s="46"/>
      <c r="AW116" s="4"/>
      <c r="AX116" s="4"/>
      <c r="AY116" s="50"/>
    </row>
    <row r="117" spans="1:51" ht="30">
      <c r="A117" s="166"/>
      <c r="B117" s="52"/>
      <c r="C117" s="52"/>
      <c r="D117" s="52"/>
      <c r="E117" s="52"/>
      <c r="H117" s="52"/>
      <c r="I117" s="52"/>
      <c r="J117" s="52"/>
      <c r="K117" s="52"/>
      <c r="L117" s="52"/>
      <c r="M117" s="47"/>
      <c r="N117" s="46"/>
      <c r="Q117" s="4"/>
      <c r="R117" s="4"/>
      <c r="S117" s="18"/>
      <c r="T117" s="18"/>
      <c r="U117" s="18"/>
      <c r="V117" s="4"/>
      <c r="W117" s="4"/>
      <c r="X117" s="4"/>
      <c r="Y117" s="176"/>
      <c r="Z117" s="4"/>
      <c r="AC117" s="4"/>
      <c r="AD117" s="4"/>
      <c r="AE117" s="4"/>
      <c r="AF117" s="4"/>
      <c r="AG117" s="4"/>
      <c r="AH117" s="4"/>
      <c r="AI117" s="4"/>
      <c r="AJ117" s="4"/>
      <c r="AK117" s="4"/>
      <c r="AL117" s="58" t="s">
        <v>96</v>
      </c>
      <c r="AM117" s="56" t="s">
        <v>91</v>
      </c>
      <c r="AN117" s="176"/>
      <c r="AO117" s="44" t="s">
        <v>29</v>
      </c>
      <c r="AP117" s="44" t="s">
        <v>76</v>
      </c>
      <c r="AQ117" s="4"/>
      <c r="AR117" s="4"/>
      <c r="AS117" s="4"/>
      <c r="AT117" s="4"/>
      <c r="AU117" s="4"/>
      <c r="AV117" s="46"/>
      <c r="AW117" s="4"/>
      <c r="AX117" s="4"/>
      <c r="AY117" s="50"/>
    </row>
    <row r="118" spans="1:51" ht="30">
      <c r="A118" s="166"/>
      <c r="B118" s="161" t="s">
        <v>15</v>
      </c>
      <c r="C118" s="161"/>
      <c r="D118" s="161"/>
      <c r="E118" s="4"/>
      <c r="H118" s="4"/>
      <c r="I118" s="4"/>
      <c r="J118" s="4"/>
      <c r="K118" s="4"/>
      <c r="L118" s="4"/>
      <c r="M118" s="4"/>
      <c r="N118" s="46"/>
      <c r="Q118" s="4"/>
      <c r="R118" s="4"/>
      <c r="S118" s="18"/>
      <c r="T118" s="18"/>
      <c r="U118" s="18"/>
      <c r="V118" s="4"/>
      <c r="W118" s="4"/>
      <c r="X118" s="4"/>
      <c r="Y118" s="176"/>
      <c r="Z118" s="162" t="s">
        <v>138</v>
      </c>
      <c r="AA118" s="163"/>
      <c r="AC118" s="4"/>
      <c r="AD118" s="4"/>
      <c r="AE118" s="4"/>
      <c r="AF118" s="4"/>
      <c r="AG118" s="4"/>
      <c r="AH118" s="4"/>
      <c r="AI118" s="4"/>
      <c r="AJ118" s="4"/>
      <c r="AK118" s="4"/>
      <c r="AL118" s="58" t="s">
        <v>97</v>
      </c>
      <c r="AM118" s="56" t="s">
        <v>92</v>
      </c>
      <c r="AN118" s="176"/>
      <c r="AO118" s="44" t="s">
        <v>30</v>
      </c>
      <c r="AP118" s="44" t="s">
        <v>79</v>
      </c>
      <c r="AQ118" s="4"/>
      <c r="AR118" s="4"/>
      <c r="AS118" s="4"/>
      <c r="AT118" s="4"/>
      <c r="AU118" s="4"/>
      <c r="AV118" s="46"/>
      <c r="AW118" s="4"/>
      <c r="AX118" s="4"/>
      <c r="AY118" s="50"/>
    </row>
    <row r="119" spans="1:51" ht="30">
      <c r="A119" s="166"/>
      <c r="B119" s="5" t="s">
        <v>10</v>
      </c>
      <c r="C119" s="8">
        <f>(C112-3)/3</f>
        <v>0</v>
      </c>
      <c r="D119" s="77">
        <f>C119*100</f>
        <v>0</v>
      </c>
      <c r="E119" s="4"/>
      <c r="H119" s="4"/>
      <c r="I119" s="4"/>
      <c r="J119" s="4"/>
      <c r="K119" s="4"/>
      <c r="L119" s="4"/>
      <c r="M119" s="4"/>
      <c r="N119" s="46"/>
      <c r="Q119" s="4"/>
      <c r="R119" s="4"/>
      <c r="S119" s="18"/>
      <c r="T119" s="18"/>
      <c r="U119" s="18"/>
      <c r="V119" s="4"/>
      <c r="W119" s="4"/>
      <c r="X119" s="4"/>
      <c r="Y119" s="176"/>
      <c r="Z119" s="14" t="s">
        <v>139</v>
      </c>
      <c r="AA119" s="14" t="s">
        <v>141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58" t="s">
        <v>98</v>
      </c>
      <c r="AM119" s="56" t="s">
        <v>93</v>
      </c>
      <c r="AN119" s="176"/>
      <c r="AO119" s="44" t="s">
        <v>31</v>
      </c>
      <c r="AP119" s="44" t="s">
        <v>82</v>
      </c>
      <c r="AQ119" s="4"/>
      <c r="AR119" s="4"/>
      <c r="AS119" s="4"/>
      <c r="AT119" s="4"/>
      <c r="AU119" s="4"/>
      <c r="AV119" s="46"/>
      <c r="AW119" s="4"/>
      <c r="AX119" s="4"/>
      <c r="AY119" s="50"/>
    </row>
    <row r="120" spans="1:51">
      <c r="A120" s="167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26"/>
      <c r="N120" s="49"/>
      <c r="O120" s="126"/>
      <c r="P120" s="126"/>
      <c r="Q120" s="126"/>
      <c r="R120" s="126"/>
      <c r="S120" s="79"/>
      <c r="T120" s="79"/>
      <c r="U120" s="79"/>
      <c r="V120" s="126"/>
      <c r="W120" s="126"/>
      <c r="X120" s="126"/>
      <c r="Y120" s="177"/>
      <c r="Z120" s="126"/>
      <c r="AA120" s="126"/>
      <c r="AB120" s="126"/>
      <c r="AC120" s="126"/>
      <c r="AD120" s="126"/>
      <c r="AE120" s="126"/>
      <c r="AF120" s="126"/>
      <c r="AG120" s="126"/>
      <c r="AH120" s="126"/>
      <c r="AI120" s="126"/>
      <c r="AJ120" s="126"/>
      <c r="AK120" s="126"/>
      <c r="AL120" s="126"/>
      <c r="AM120" s="126"/>
      <c r="AN120" s="126"/>
      <c r="AO120" s="126"/>
      <c r="AP120" s="126"/>
      <c r="AQ120" s="126"/>
      <c r="AR120" s="126"/>
      <c r="AS120" s="126"/>
      <c r="AT120" s="126"/>
      <c r="AU120" s="126"/>
      <c r="AV120" s="126"/>
      <c r="AW120" s="126"/>
      <c r="AX120" s="126"/>
      <c r="AY120" s="51"/>
    </row>
  </sheetData>
  <mergeCells count="163">
    <mergeCell ref="A82:A100"/>
    <mergeCell ref="B82:AY82"/>
    <mergeCell ref="F83:F87"/>
    <mergeCell ref="O83:P83"/>
    <mergeCell ref="R83:U83"/>
    <mergeCell ref="W83:X83"/>
    <mergeCell ref="Y83:Y100"/>
    <mergeCell ref="Z83:AC83"/>
    <mergeCell ref="AE83:AJ83"/>
    <mergeCell ref="AL83:AM83"/>
    <mergeCell ref="AN83:AN99"/>
    <mergeCell ref="AO83:AR83"/>
    <mergeCell ref="AT83:AU83"/>
    <mergeCell ref="AW83:AX83"/>
    <mergeCell ref="AB84:AC84"/>
    <mergeCell ref="AQ84:AR84"/>
    <mergeCell ref="AL92:AM92"/>
    <mergeCell ref="AO96:AP96"/>
    <mergeCell ref="B91:C91"/>
    <mergeCell ref="O91:P91"/>
    <mergeCell ref="B93:L93"/>
    <mergeCell ref="B94:C95"/>
    <mergeCell ref="B96:C96"/>
    <mergeCell ref="E96:J96"/>
    <mergeCell ref="B98:D98"/>
    <mergeCell ref="Z98:AA98"/>
    <mergeCell ref="B100:L100"/>
    <mergeCell ref="A102:A120"/>
    <mergeCell ref="B102:AY102"/>
    <mergeCell ref="F103:F107"/>
    <mergeCell ref="O103:P103"/>
    <mergeCell ref="R103:U103"/>
    <mergeCell ref="W103:X103"/>
    <mergeCell ref="Y103:Y120"/>
    <mergeCell ref="Z103:AC103"/>
    <mergeCell ref="AE103:AJ103"/>
    <mergeCell ref="AL103:AM103"/>
    <mergeCell ref="AN103:AN119"/>
    <mergeCell ref="AO103:AR103"/>
    <mergeCell ref="AT103:AU103"/>
    <mergeCell ref="AB104:AC104"/>
    <mergeCell ref="AQ104:AR104"/>
    <mergeCell ref="AL112:AM112"/>
    <mergeCell ref="AO116:AP116"/>
    <mergeCell ref="AW103:AX103"/>
    <mergeCell ref="B111:C111"/>
    <mergeCell ref="O111:P111"/>
    <mergeCell ref="B113:L113"/>
    <mergeCell ref="B114:C115"/>
    <mergeCell ref="B116:C116"/>
    <mergeCell ref="E116:J116"/>
    <mergeCell ref="B118:D118"/>
    <mergeCell ref="Z118:AA118"/>
    <mergeCell ref="B120:L120"/>
    <mergeCell ref="B80:L80"/>
    <mergeCell ref="B73:L73"/>
    <mergeCell ref="B74:C75"/>
    <mergeCell ref="B76:C76"/>
    <mergeCell ref="E76:J76"/>
    <mergeCell ref="AO76:AP76"/>
    <mergeCell ref="B78:D78"/>
    <mergeCell ref="Z78:AA78"/>
    <mergeCell ref="AW63:AX63"/>
    <mergeCell ref="AB64:AC64"/>
    <mergeCell ref="AQ64:AR64"/>
    <mergeCell ref="B71:C71"/>
    <mergeCell ref="O71:P71"/>
    <mergeCell ref="AL72:AM72"/>
    <mergeCell ref="Z63:AC63"/>
    <mergeCell ref="AE63:AJ63"/>
    <mergeCell ref="AL63:AM63"/>
    <mergeCell ref="AN63:AN79"/>
    <mergeCell ref="AO63:AR63"/>
    <mergeCell ref="AT63:AU63"/>
    <mergeCell ref="B58:D58"/>
    <mergeCell ref="Z58:AA58"/>
    <mergeCell ref="B60:L60"/>
    <mergeCell ref="A62:A80"/>
    <mergeCell ref="B62:AY62"/>
    <mergeCell ref="F63:F67"/>
    <mergeCell ref="O63:P63"/>
    <mergeCell ref="R63:U63"/>
    <mergeCell ref="W63:X63"/>
    <mergeCell ref="Y63:Y80"/>
    <mergeCell ref="B51:C51"/>
    <mergeCell ref="O51:P51"/>
    <mergeCell ref="AL52:AM52"/>
    <mergeCell ref="B53:L53"/>
    <mergeCell ref="B54:C55"/>
    <mergeCell ref="B56:C56"/>
    <mergeCell ref="E56:J56"/>
    <mergeCell ref="AL43:AM43"/>
    <mergeCell ref="AN43:AN59"/>
    <mergeCell ref="AO43:AR43"/>
    <mergeCell ref="AT43:AU43"/>
    <mergeCell ref="AW43:AX43"/>
    <mergeCell ref="AB44:AC44"/>
    <mergeCell ref="AQ44:AR44"/>
    <mergeCell ref="AO56:AP56"/>
    <mergeCell ref="B40:L40"/>
    <mergeCell ref="A42:A60"/>
    <mergeCell ref="B42:AY42"/>
    <mergeCell ref="F43:F47"/>
    <mergeCell ref="O43:P43"/>
    <mergeCell ref="R43:U43"/>
    <mergeCell ref="W43:X43"/>
    <mergeCell ref="Y43:Y60"/>
    <mergeCell ref="Z43:AC43"/>
    <mergeCell ref="AE43:AJ43"/>
    <mergeCell ref="B33:L33"/>
    <mergeCell ref="B34:C35"/>
    <mergeCell ref="B36:C36"/>
    <mergeCell ref="E36:J36"/>
    <mergeCell ref="AO36:AP36"/>
    <mergeCell ref="B38:D38"/>
    <mergeCell ref="Z38:AA38"/>
    <mergeCell ref="AW23:AX23"/>
    <mergeCell ref="AB24:AC24"/>
    <mergeCell ref="AQ24:AR24"/>
    <mergeCell ref="B31:C31"/>
    <mergeCell ref="O31:P31"/>
    <mergeCell ref="AL32:AM32"/>
    <mergeCell ref="Z23:AC23"/>
    <mergeCell ref="AE23:AJ23"/>
    <mergeCell ref="AL23:AM23"/>
    <mergeCell ref="AN23:AN39"/>
    <mergeCell ref="AO23:AR23"/>
    <mergeCell ref="AT23:AU23"/>
    <mergeCell ref="B18:D18"/>
    <mergeCell ref="Z18:AA18"/>
    <mergeCell ref="B20:L20"/>
    <mergeCell ref="A22:A40"/>
    <mergeCell ref="B22:AY22"/>
    <mergeCell ref="F23:F27"/>
    <mergeCell ref="O23:P23"/>
    <mergeCell ref="R23:U23"/>
    <mergeCell ref="W23:X23"/>
    <mergeCell ref="Y23:Y40"/>
    <mergeCell ref="B11:C11"/>
    <mergeCell ref="O11:P11"/>
    <mergeCell ref="AL12:AM12"/>
    <mergeCell ref="B13:L13"/>
    <mergeCell ref="B14:C15"/>
    <mergeCell ref="B16:C16"/>
    <mergeCell ref="E16:J16"/>
    <mergeCell ref="AL3:AM3"/>
    <mergeCell ref="AN3:AN19"/>
    <mergeCell ref="AO3:AR3"/>
    <mergeCell ref="AT3:AU3"/>
    <mergeCell ref="AW3:AX3"/>
    <mergeCell ref="AB4:AC4"/>
    <mergeCell ref="AQ4:AR4"/>
    <mergeCell ref="AO16:AP16"/>
    <mergeCell ref="A1:AY1"/>
    <mergeCell ref="A2:A20"/>
    <mergeCell ref="B2:AY2"/>
    <mergeCell ref="F3:F7"/>
    <mergeCell ref="O3:P3"/>
    <mergeCell ref="R3:U3"/>
    <mergeCell ref="W3:X3"/>
    <mergeCell ref="Y3:Y20"/>
    <mergeCell ref="Z3:AC3"/>
    <mergeCell ref="AE3:AJ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J17" sqref="J17"/>
    </sheetView>
  </sheetViews>
  <sheetFormatPr baseColWidth="10" defaultRowHeight="15" x14ac:dyDescent="0"/>
  <cols>
    <col min="1" max="7" width="10.83203125" style="275"/>
  </cols>
  <sheetData>
    <row r="1" spans="1:7">
      <c r="A1" s="273" t="s">
        <v>71</v>
      </c>
      <c r="B1" s="274"/>
      <c r="C1" s="274"/>
      <c r="D1" s="274"/>
      <c r="E1" s="274"/>
      <c r="F1" s="274"/>
      <c r="G1" s="274"/>
    </row>
    <row r="2" spans="1:7" ht="15" customHeight="1">
      <c r="A2" s="234" t="s">
        <v>128</v>
      </c>
      <c r="B2" s="234" t="s">
        <v>114</v>
      </c>
      <c r="C2" s="234"/>
      <c r="D2" s="234"/>
      <c r="E2" s="234"/>
      <c r="F2" s="234"/>
      <c r="G2" s="234"/>
    </row>
    <row r="3" spans="1:7">
      <c r="A3" s="234"/>
      <c r="B3" s="236" t="s">
        <v>76</v>
      </c>
      <c r="C3" s="236"/>
      <c r="D3" s="236" t="s">
        <v>79</v>
      </c>
      <c r="E3" s="236"/>
      <c r="F3" s="236" t="s">
        <v>82</v>
      </c>
      <c r="G3" s="236"/>
    </row>
    <row r="4" spans="1:7" ht="60">
      <c r="A4" s="6" t="s">
        <v>57</v>
      </c>
      <c r="B4" s="124" t="s">
        <v>143</v>
      </c>
      <c r="C4" s="124" t="s">
        <v>144</v>
      </c>
      <c r="D4" s="124" t="s">
        <v>145</v>
      </c>
      <c r="E4" s="124" t="s">
        <v>146</v>
      </c>
      <c r="F4" s="124" t="s">
        <v>154</v>
      </c>
      <c r="G4" s="124" t="s">
        <v>155</v>
      </c>
    </row>
    <row r="5" spans="1:7">
      <c r="A5" s="35" t="s">
        <v>131</v>
      </c>
      <c r="B5" s="37" t="s">
        <v>121</v>
      </c>
      <c r="C5" s="37"/>
      <c r="D5" s="37" t="s">
        <v>121</v>
      </c>
      <c r="E5" s="37"/>
      <c r="F5" s="37" t="s">
        <v>121</v>
      </c>
      <c r="G5" s="37"/>
    </row>
    <row r="6" spans="1:7">
      <c r="A6" s="35" t="s">
        <v>129</v>
      </c>
      <c r="B6" s="292" t="s">
        <v>121</v>
      </c>
      <c r="C6" s="37"/>
      <c r="D6" s="37" t="s">
        <v>121</v>
      </c>
      <c r="E6" s="37"/>
      <c r="F6" s="37" t="s">
        <v>121</v>
      </c>
      <c r="G6" s="37"/>
    </row>
    <row r="7" spans="1:7">
      <c r="A7" s="35" t="s">
        <v>130</v>
      </c>
      <c r="B7" s="37" t="s">
        <v>121</v>
      </c>
      <c r="C7" s="37"/>
      <c r="D7" s="122" t="s">
        <v>121</v>
      </c>
      <c r="E7" s="37"/>
      <c r="F7" s="37" t="s">
        <v>121</v>
      </c>
      <c r="G7" s="37"/>
    </row>
    <row r="8" spans="1:7">
      <c r="A8" s="35" t="s">
        <v>132</v>
      </c>
      <c r="B8" s="37" t="s">
        <v>121</v>
      </c>
      <c r="C8" s="122"/>
      <c r="D8" s="122"/>
      <c r="E8" s="37" t="s">
        <v>121</v>
      </c>
      <c r="F8" s="37" t="s">
        <v>121</v>
      </c>
      <c r="G8" s="37"/>
    </row>
    <row r="9" spans="1:7">
      <c r="A9" s="35" t="s">
        <v>133</v>
      </c>
      <c r="B9" s="37"/>
      <c r="C9" s="37" t="s">
        <v>121</v>
      </c>
      <c r="D9" s="37" t="s">
        <v>121</v>
      </c>
      <c r="E9" s="37"/>
      <c r="F9" s="37" t="s">
        <v>121</v>
      </c>
      <c r="G9" s="37"/>
    </row>
    <row r="10" spans="1:7">
      <c r="A10" s="35" t="s">
        <v>134</v>
      </c>
      <c r="B10" s="37"/>
      <c r="C10" s="37" t="s">
        <v>121</v>
      </c>
      <c r="D10" s="37" t="s">
        <v>121</v>
      </c>
      <c r="E10" s="37"/>
      <c r="F10" s="37"/>
      <c r="G10" s="37" t="s">
        <v>121</v>
      </c>
    </row>
    <row r="11" spans="1:7">
      <c r="C11" s="276"/>
      <c r="D11" s="276"/>
      <c r="E11" s="276"/>
      <c r="F11" s="276"/>
      <c r="G11" s="276"/>
    </row>
    <row r="12" spans="1:7">
      <c r="A12" s="277" t="s">
        <v>128</v>
      </c>
      <c r="B12" s="278" t="s">
        <v>127</v>
      </c>
      <c r="C12" s="279"/>
      <c r="D12" s="280"/>
    </row>
    <row r="13" spans="1:7">
      <c r="A13" s="281"/>
      <c r="B13" s="282"/>
      <c r="C13" s="283"/>
      <c r="D13" s="284"/>
    </row>
    <row r="14" spans="1:7">
      <c r="A14" s="6" t="s">
        <v>57</v>
      </c>
      <c r="B14" s="285"/>
      <c r="C14" s="286"/>
      <c r="D14" s="287"/>
    </row>
    <row r="15" spans="1:7">
      <c r="A15" s="35" t="s">
        <v>131</v>
      </c>
      <c r="B15" s="288" t="s">
        <v>142</v>
      </c>
      <c r="C15" s="289"/>
      <c r="D15" s="290"/>
    </row>
    <row r="16" spans="1:7">
      <c r="A16" s="35" t="s">
        <v>129</v>
      </c>
      <c r="B16" s="288" t="s">
        <v>157</v>
      </c>
      <c r="C16" s="289"/>
      <c r="D16" s="290"/>
    </row>
    <row r="17" spans="1:4">
      <c r="A17" s="81" t="s">
        <v>130</v>
      </c>
      <c r="B17" s="293" t="s">
        <v>178</v>
      </c>
      <c r="C17" s="294"/>
      <c r="D17" s="295"/>
    </row>
    <row r="18" spans="1:4">
      <c r="A18" s="81" t="s">
        <v>132</v>
      </c>
      <c r="B18" s="293" t="s">
        <v>164</v>
      </c>
      <c r="C18" s="294"/>
      <c r="D18" s="295"/>
    </row>
    <row r="19" spans="1:4">
      <c r="A19" s="35" t="s">
        <v>133</v>
      </c>
      <c r="B19" s="288" t="s">
        <v>166</v>
      </c>
      <c r="C19" s="289"/>
      <c r="D19" s="290"/>
    </row>
    <row r="20" spans="1:4">
      <c r="A20" s="35" t="s">
        <v>134</v>
      </c>
      <c r="B20" s="288" t="s">
        <v>166</v>
      </c>
      <c r="C20" s="289"/>
      <c r="D20" s="290"/>
    </row>
  </sheetData>
  <mergeCells count="14">
    <mergeCell ref="B19:D19"/>
    <mergeCell ref="B20:D20"/>
    <mergeCell ref="B17:D17"/>
    <mergeCell ref="B18:D18"/>
    <mergeCell ref="A12:A13"/>
    <mergeCell ref="B15:D15"/>
    <mergeCell ref="B16:D16"/>
    <mergeCell ref="B12:D14"/>
    <mergeCell ref="A1:G1"/>
    <mergeCell ref="A2:A3"/>
    <mergeCell ref="B2:G2"/>
    <mergeCell ref="B3:C3"/>
    <mergeCell ref="D3:E3"/>
    <mergeCell ref="F3:G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0"/>
  <sheetViews>
    <sheetView topLeftCell="Z50" workbookViewId="0">
      <selection sqref="A1:AY120"/>
    </sheetView>
  </sheetViews>
  <sheetFormatPr baseColWidth="10" defaultRowHeight="15" x14ac:dyDescent="0"/>
  <cols>
    <col min="1" max="1" width="2" customWidth="1"/>
    <col min="14" max="14" width="2.1640625" customWidth="1"/>
    <col min="15" max="15" width="5.5" customWidth="1"/>
    <col min="17" max="17" width="2" customWidth="1"/>
    <col min="22" max="22" width="1.83203125" customWidth="1"/>
    <col min="25" max="25" width="2.5" customWidth="1"/>
    <col min="27" max="27" width="13.33203125" customWidth="1"/>
    <col min="30" max="30" width="1.83203125" customWidth="1"/>
    <col min="31" max="31" width="8.6640625" customWidth="1"/>
    <col min="32" max="32" width="5.5" customWidth="1"/>
    <col min="33" max="33" width="5.1640625" customWidth="1"/>
    <col min="34" max="34" width="4.83203125" customWidth="1"/>
    <col min="35" max="35" width="4.5" customWidth="1"/>
    <col min="36" max="36" width="5.6640625" customWidth="1"/>
    <col min="37" max="37" width="2.6640625" customWidth="1"/>
    <col min="40" max="40" width="2.5" customWidth="1"/>
    <col min="42" max="42" width="14.33203125" customWidth="1"/>
    <col min="43" max="43" width="5.83203125" customWidth="1"/>
    <col min="44" max="44" width="8" customWidth="1"/>
    <col min="45" max="45" width="2.5" customWidth="1"/>
    <col min="48" max="48" width="1.5" customWidth="1"/>
    <col min="51" max="51" width="1.6640625" customWidth="1"/>
  </cols>
  <sheetData>
    <row r="1" spans="1:51" ht="25">
      <c r="A1" s="231" t="s">
        <v>200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3"/>
    </row>
    <row r="2" spans="1:51" ht="20">
      <c r="A2" s="257"/>
      <c r="B2" s="168" t="s">
        <v>137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9"/>
    </row>
    <row r="3" spans="1:51" ht="43" customHeight="1">
      <c r="A3" s="258"/>
      <c r="B3" s="35" t="s">
        <v>0</v>
      </c>
      <c r="C3" s="35" t="s">
        <v>1</v>
      </c>
      <c r="D3" s="35" t="s">
        <v>2</v>
      </c>
      <c r="E3" s="35" t="s">
        <v>3</v>
      </c>
      <c r="F3" s="170" t="s">
        <v>8</v>
      </c>
      <c r="G3" s="35" t="s">
        <v>0</v>
      </c>
      <c r="H3" s="35" t="s">
        <v>1</v>
      </c>
      <c r="I3" s="35" t="s">
        <v>2</v>
      </c>
      <c r="J3" s="35" t="s">
        <v>3</v>
      </c>
      <c r="K3" s="35" t="s">
        <v>4</v>
      </c>
      <c r="L3" s="10" t="s">
        <v>5</v>
      </c>
      <c r="M3" s="23"/>
      <c r="N3" s="94"/>
      <c r="O3" s="156" t="s">
        <v>114</v>
      </c>
      <c r="P3" s="157"/>
      <c r="Q3" s="3"/>
      <c r="R3" s="171" t="s">
        <v>46</v>
      </c>
      <c r="S3" s="172"/>
      <c r="T3" s="172"/>
      <c r="U3" s="173"/>
      <c r="V3" s="3"/>
      <c r="W3" s="174" t="s">
        <v>52</v>
      </c>
      <c r="X3" s="175"/>
      <c r="Y3" s="176"/>
      <c r="Z3" s="178" t="s">
        <v>48</v>
      </c>
      <c r="AA3" s="179"/>
      <c r="AB3" s="179"/>
      <c r="AC3" s="180"/>
      <c r="AD3" s="3"/>
      <c r="AE3" s="178" t="s">
        <v>54</v>
      </c>
      <c r="AF3" s="179"/>
      <c r="AG3" s="179"/>
      <c r="AH3" s="179"/>
      <c r="AI3" s="179"/>
      <c r="AJ3" s="180"/>
      <c r="AK3" s="3"/>
      <c r="AL3" s="174" t="s">
        <v>55</v>
      </c>
      <c r="AM3" s="175"/>
      <c r="AN3" s="176"/>
      <c r="AO3" s="178" t="s">
        <v>49</v>
      </c>
      <c r="AP3" s="179"/>
      <c r="AQ3" s="179"/>
      <c r="AR3" s="180"/>
      <c r="AS3" s="4"/>
      <c r="AT3" s="174" t="s">
        <v>51</v>
      </c>
      <c r="AU3" s="175"/>
      <c r="AV3" s="36"/>
      <c r="AW3" s="174" t="s">
        <v>27</v>
      </c>
      <c r="AX3" s="175"/>
      <c r="AY3" s="50"/>
    </row>
    <row r="4" spans="1:51" ht="30">
      <c r="A4" s="258"/>
      <c r="B4" s="35" t="s">
        <v>1</v>
      </c>
      <c r="C4" s="2">
        <v>1</v>
      </c>
      <c r="D4" s="37">
        <v>3</v>
      </c>
      <c r="E4" s="37">
        <v>3</v>
      </c>
      <c r="F4" s="170"/>
      <c r="G4" s="35" t="s">
        <v>1</v>
      </c>
      <c r="H4" s="38">
        <f>C4/C7</f>
        <v>0.60000000000000009</v>
      </c>
      <c r="I4" s="37">
        <f>D4/D7</f>
        <v>0.6</v>
      </c>
      <c r="J4" s="37">
        <f>E4/E7</f>
        <v>0.6</v>
      </c>
      <c r="K4" s="37">
        <f>SUM(H4:J4)</f>
        <v>1.8000000000000003</v>
      </c>
      <c r="L4" s="2">
        <f>K4/C9</f>
        <v>0.60000000000000009</v>
      </c>
      <c r="M4" s="24"/>
      <c r="N4" s="94"/>
      <c r="O4" s="58" t="s">
        <v>17</v>
      </c>
      <c r="P4" s="56" t="s">
        <v>78</v>
      </c>
      <c r="Q4" s="18"/>
      <c r="R4" s="17" t="s">
        <v>26</v>
      </c>
      <c r="S4" s="35" t="s">
        <v>1</v>
      </c>
      <c r="T4" s="35" t="s">
        <v>2</v>
      </c>
      <c r="U4" s="35" t="s">
        <v>3</v>
      </c>
      <c r="V4" s="13"/>
      <c r="W4" s="32" t="s">
        <v>26</v>
      </c>
      <c r="X4" s="72" t="s">
        <v>53</v>
      </c>
      <c r="Y4" s="176"/>
      <c r="Z4" s="35" t="s">
        <v>32</v>
      </c>
      <c r="AA4" s="71" t="s">
        <v>47</v>
      </c>
      <c r="AB4" s="178" t="s">
        <v>43</v>
      </c>
      <c r="AC4" s="180"/>
      <c r="AD4" s="4"/>
      <c r="AE4" s="10" t="s">
        <v>26</v>
      </c>
      <c r="AF4" s="35" t="s">
        <v>35</v>
      </c>
      <c r="AG4" s="35" t="s">
        <v>36</v>
      </c>
      <c r="AH4" s="35" t="s">
        <v>37</v>
      </c>
      <c r="AI4" s="35" t="s">
        <v>97</v>
      </c>
      <c r="AJ4" s="35" t="s">
        <v>98</v>
      </c>
      <c r="AK4" s="4"/>
      <c r="AL4" s="10" t="s">
        <v>26</v>
      </c>
      <c r="AM4" s="72" t="s">
        <v>53</v>
      </c>
      <c r="AN4" s="176"/>
      <c r="AO4" s="10" t="s">
        <v>28</v>
      </c>
      <c r="AP4" s="10" t="s">
        <v>47</v>
      </c>
      <c r="AQ4" s="181" t="s">
        <v>43</v>
      </c>
      <c r="AR4" s="182"/>
      <c r="AS4" s="4"/>
      <c r="AT4" s="35" t="s">
        <v>26</v>
      </c>
      <c r="AU4" s="72" t="s">
        <v>53</v>
      </c>
      <c r="AV4" s="36"/>
      <c r="AW4" s="71" t="s">
        <v>26</v>
      </c>
      <c r="AX4" s="71" t="s">
        <v>50</v>
      </c>
      <c r="AY4" s="50"/>
    </row>
    <row r="5" spans="1:51">
      <c r="A5" s="258"/>
      <c r="B5" s="35" t="s">
        <v>2</v>
      </c>
      <c r="C5" s="37">
        <f>1/D4</f>
        <v>0.33333333333333331</v>
      </c>
      <c r="D5" s="2">
        <v>1</v>
      </c>
      <c r="E5" s="37">
        <v>1</v>
      </c>
      <c r="F5" s="170"/>
      <c r="G5" s="35" t="s">
        <v>2</v>
      </c>
      <c r="H5" s="37">
        <f>C5/C7</f>
        <v>0.2</v>
      </c>
      <c r="I5" s="38">
        <f>D5/D7</f>
        <v>0.2</v>
      </c>
      <c r="J5" s="37">
        <f>E5/E7</f>
        <v>0.2</v>
      </c>
      <c r="K5" s="37">
        <f>SUM(H5:J5)</f>
        <v>0.60000000000000009</v>
      </c>
      <c r="L5" s="2">
        <f>K5/C9</f>
        <v>0.20000000000000004</v>
      </c>
      <c r="M5" s="24"/>
      <c r="N5" s="94"/>
      <c r="O5" s="58" t="s">
        <v>18</v>
      </c>
      <c r="P5" s="56" t="s">
        <v>77</v>
      </c>
      <c r="Q5" s="18"/>
      <c r="R5" s="11" t="s">
        <v>17</v>
      </c>
      <c r="S5" s="9">
        <v>1</v>
      </c>
      <c r="T5" s="9">
        <v>-0.5</v>
      </c>
      <c r="U5" s="9">
        <v>0</v>
      </c>
      <c r="V5" s="3"/>
      <c r="W5" s="11" t="s">
        <v>17</v>
      </c>
      <c r="X5" s="1">
        <f>(S5*L4)+(T5*L5)+(U5*L6)</f>
        <v>0.50000000000000011</v>
      </c>
      <c r="Y5" s="176"/>
      <c r="Z5" s="15" t="s">
        <v>34</v>
      </c>
      <c r="AA5" s="15">
        <v>1</v>
      </c>
      <c r="AB5" s="15">
        <f>1/(1+AA5)</f>
        <v>0.5</v>
      </c>
      <c r="AC5" s="15"/>
      <c r="AD5" s="4"/>
      <c r="AE5" s="11" t="s">
        <v>17</v>
      </c>
      <c r="AF5" s="28">
        <v>0</v>
      </c>
      <c r="AG5" s="28">
        <v>0</v>
      </c>
      <c r="AH5" s="28">
        <v>0</v>
      </c>
      <c r="AI5" s="28">
        <v>0</v>
      </c>
      <c r="AJ5" s="28">
        <v>1</v>
      </c>
      <c r="AK5" s="4"/>
      <c r="AL5" s="11" t="s">
        <v>17</v>
      </c>
      <c r="AM5" s="1">
        <f>(AF5*AC6)+(AG5*AC7)+(AC8*AH5)+(AI5*AC10)+(AC11*AJ5)</f>
        <v>0.33333333333333331</v>
      </c>
      <c r="AN5" s="176"/>
      <c r="AO5" s="15" t="s">
        <v>29</v>
      </c>
      <c r="AP5" s="15">
        <v>1</v>
      </c>
      <c r="AQ5" s="15">
        <f>1/(1+AP5)</f>
        <v>0.5</v>
      </c>
      <c r="AR5" s="15"/>
      <c r="AS5" s="4"/>
      <c r="AT5" s="11" t="s">
        <v>17</v>
      </c>
      <c r="AU5" s="1">
        <f>AR6</f>
        <v>0.5</v>
      </c>
      <c r="AV5" s="36"/>
      <c r="AW5" s="40" t="s">
        <v>63</v>
      </c>
      <c r="AX5" s="40">
        <v>0</v>
      </c>
      <c r="AY5" s="50"/>
    </row>
    <row r="6" spans="1:51" ht="30">
      <c r="A6" s="258"/>
      <c r="B6" s="35" t="s">
        <v>3</v>
      </c>
      <c r="C6" s="37">
        <f>1/E4</f>
        <v>0.33333333333333331</v>
      </c>
      <c r="D6" s="37">
        <f>1/E5</f>
        <v>1</v>
      </c>
      <c r="E6" s="2">
        <v>1</v>
      </c>
      <c r="F6" s="170"/>
      <c r="G6" s="35" t="s">
        <v>3</v>
      </c>
      <c r="H6" s="37">
        <f>C6/C7</f>
        <v>0.2</v>
      </c>
      <c r="I6" s="37">
        <f>D6/D7</f>
        <v>0.2</v>
      </c>
      <c r="J6" s="38">
        <f>E6/E7</f>
        <v>0.2</v>
      </c>
      <c r="K6" s="37">
        <f>SUM(H6:J6)</f>
        <v>0.60000000000000009</v>
      </c>
      <c r="L6" s="2">
        <f>K6/C9</f>
        <v>0.20000000000000004</v>
      </c>
      <c r="M6" s="24"/>
      <c r="N6" s="94"/>
      <c r="O6" s="58" t="s">
        <v>20</v>
      </c>
      <c r="P6" s="56" t="s">
        <v>80</v>
      </c>
      <c r="Q6" s="18"/>
      <c r="R6" s="11" t="s">
        <v>18</v>
      </c>
      <c r="S6" s="9">
        <v>-0.5</v>
      </c>
      <c r="T6" s="9">
        <v>1</v>
      </c>
      <c r="U6" s="9">
        <v>0</v>
      </c>
      <c r="V6" s="19"/>
      <c r="W6" s="11" t="s">
        <v>18</v>
      </c>
      <c r="X6" s="1">
        <f>(S6*L4)+(T6*L5)+(U6*L6)</f>
        <v>-0.1</v>
      </c>
      <c r="Y6" s="176"/>
      <c r="Z6" s="16" t="s">
        <v>35</v>
      </c>
      <c r="AA6" s="16" t="s">
        <v>44</v>
      </c>
      <c r="AB6" s="16">
        <v>1</v>
      </c>
      <c r="AC6" s="16">
        <f>AB6*AB5</f>
        <v>0.5</v>
      </c>
      <c r="AD6" s="4"/>
      <c r="AE6" s="11" t="s">
        <v>18</v>
      </c>
      <c r="AF6" s="28">
        <v>0</v>
      </c>
      <c r="AG6" s="28">
        <v>0</v>
      </c>
      <c r="AH6" s="28">
        <v>0</v>
      </c>
      <c r="AI6" s="28">
        <v>0</v>
      </c>
      <c r="AJ6" s="28">
        <v>-1</v>
      </c>
      <c r="AK6" s="4"/>
      <c r="AL6" s="11" t="s">
        <v>18</v>
      </c>
      <c r="AM6" s="1">
        <f>(AF6*AC6)+(AG6*AC7)+(AC8*AH6)+(AI6*AC10)+(AC11*AJ6)</f>
        <v>-0.33333333333333331</v>
      </c>
      <c r="AN6" s="176"/>
      <c r="AO6" s="16" t="s">
        <v>45</v>
      </c>
      <c r="AP6" s="16" t="s">
        <v>44</v>
      </c>
      <c r="AQ6" s="16">
        <v>1</v>
      </c>
      <c r="AR6" s="16">
        <f>AQ6*AQ5</f>
        <v>0.5</v>
      </c>
      <c r="AS6" s="4"/>
      <c r="AT6" s="11" t="s">
        <v>18</v>
      </c>
      <c r="AU6" s="1">
        <f>AR7</f>
        <v>0.5</v>
      </c>
      <c r="AV6" s="36"/>
      <c r="AW6" s="40" t="s">
        <v>16</v>
      </c>
      <c r="AX6" s="41">
        <v>0</v>
      </c>
      <c r="AY6" s="50"/>
    </row>
    <row r="7" spans="1:51">
      <c r="A7" s="258"/>
      <c r="B7" s="72" t="s">
        <v>4</v>
      </c>
      <c r="C7" s="39">
        <f>SUM(C4:C6)</f>
        <v>1.6666666666666665</v>
      </c>
      <c r="D7" s="39">
        <f>SUM(D4:D6)</f>
        <v>5</v>
      </c>
      <c r="E7" s="39">
        <f>SUM(E4:E6)</f>
        <v>5</v>
      </c>
      <c r="F7" s="170"/>
      <c r="G7" s="72" t="s">
        <v>4</v>
      </c>
      <c r="H7" s="39">
        <f>SUM(H4:H6)</f>
        <v>1</v>
      </c>
      <c r="I7" s="39">
        <f>SUM(I4:I6)</f>
        <v>1</v>
      </c>
      <c r="J7" s="39">
        <f>SUM(J4:J6)</f>
        <v>1</v>
      </c>
      <c r="K7" s="39">
        <f>SUM(K4:K6)</f>
        <v>3.0000000000000004</v>
      </c>
      <c r="L7" s="39">
        <f>SUM(L4:L6)</f>
        <v>1.0000000000000002</v>
      </c>
      <c r="M7" s="25"/>
      <c r="N7" s="94"/>
      <c r="O7" s="58" t="s">
        <v>21</v>
      </c>
      <c r="P7" s="56" t="s">
        <v>81</v>
      </c>
      <c r="Q7" s="18"/>
      <c r="R7" s="11" t="s">
        <v>20</v>
      </c>
      <c r="S7" s="9">
        <v>0</v>
      </c>
      <c r="T7" s="9">
        <v>0.5</v>
      </c>
      <c r="U7" s="9">
        <v>0</v>
      </c>
      <c r="V7" s="19"/>
      <c r="W7" s="11" t="s">
        <v>20</v>
      </c>
      <c r="X7" s="1">
        <f>(S7*L4)+(T7*L5)+(U7*L6)</f>
        <v>0.10000000000000002</v>
      </c>
      <c r="Y7" s="176"/>
      <c r="Z7" s="16" t="s">
        <v>36</v>
      </c>
      <c r="AA7" s="16" t="s">
        <v>44</v>
      </c>
      <c r="AB7" s="16">
        <v>1</v>
      </c>
      <c r="AC7" s="16">
        <f>AB7*AB5</f>
        <v>0.5</v>
      </c>
      <c r="AD7" s="4"/>
      <c r="AE7" s="11" t="s">
        <v>20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4"/>
      <c r="AL7" s="11" t="s">
        <v>20</v>
      </c>
      <c r="AM7" s="1">
        <f>(AF7*AC6)+(AG7*AC7)+(AH7*AC8)+(AI7*AC10)+(AJ7*AC11)</f>
        <v>0</v>
      </c>
      <c r="AN7" s="176"/>
      <c r="AO7" s="16" t="s">
        <v>58</v>
      </c>
      <c r="AP7" s="16" t="s">
        <v>44</v>
      </c>
      <c r="AQ7" s="16">
        <v>1</v>
      </c>
      <c r="AR7" s="16">
        <f>AQ7*AQ5</f>
        <v>0.5</v>
      </c>
      <c r="AS7" s="4"/>
      <c r="AT7" s="11" t="s">
        <v>20</v>
      </c>
      <c r="AU7" s="1">
        <f>AR9</f>
        <v>0.33333333333333331</v>
      </c>
      <c r="AV7" s="36"/>
      <c r="AW7" s="42" t="s">
        <v>17</v>
      </c>
      <c r="AX7" s="42">
        <f>X5+AM5+AU5</f>
        <v>1.3333333333333335</v>
      </c>
      <c r="AY7" s="50"/>
    </row>
    <row r="8" spans="1:51" ht="45">
      <c r="A8" s="258"/>
      <c r="B8" s="54"/>
      <c r="C8" s="54"/>
      <c r="D8" s="54"/>
      <c r="E8" s="54"/>
      <c r="F8" s="54"/>
      <c r="G8" s="54"/>
      <c r="H8" s="54"/>
      <c r="I8" s="54"/>
      <c r="J8" s="54"/>
      <c r="M8" s="47"/>
      <c r="N8" s="94"/>
      <c r="O8" s="58" t="s">
        <v>23</v>
      </c>
      <c r="P8" s="56" t="s">
        <v>83</v>
      </c>
      <c r="Q8" s="4"/>
      <c r="R8" s="11" t="s">
        <v>21</v>
      </c>
      <c r="S8" s="9">
        <v>0</v>
      </c>
      <c r="T8" s="9">
        <v>-0.5</v>
      </c>
      <c r="U8" s="9">
        <v>0</v>
      </c>
      <c r="V8" s="19"/>
      <c r="W8" s="11" t="s">
        <v>21</v>
      </c>
      <c r="X8" s="1">
        <f>(S8*L4)+(T8*L5)+(U8*L6)</f>
        <v>-0.10000000000000002</v>
      </c>
      <c r="Y8" s="176"/>
      <c r="Z8" s="16" t="s">
        <v>37</v>
      </c>
      <c r="AA8" s="16" t="s">
        <v>44</v>
      </c>
      <c r="AB8" s="16">
        <v>1</v>
      </c>
      <c r="AC8" s="16">
        <f>AB8*AB5</f>
        <v>0.5</v>
      </c>
      <c r="AD8" s="4"/>
      <c r="AE8" s="11" t="s">
        <v>21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4"/>
      <c r="AL8" s="11" t="s">
        <v>21</v>
      </c>
      <c r="AM8" s="1">
        <f>(AF8*AC6)+(AG8*AC7)+(AH8*AC8)+(AI8*AC10)+(AJ8*AC11)</f>
        <v>0</v>
      </c>
      <c r="AN8" s="176"/>
      <c r="AO8" s="15" t="s">
        <v>30</v>
      </c>
      <c r="AP8" s="15">
        <v>2</v>
      </c>
      <c r="AQ8" s="15">
        <f>1/(1+AP8)</f>
        <v>0.33333333333333331</v>
      </c>
      <c r="AR8" s="15"/>
      <c r="AS8" s="4"/>
      <c r="AT8" s="11" t="s">
        <v>21</v>
      </c>
      <c r="AU8" s="1">
        <f>AR10</f>
        <v>0.33333333333333331</v>
      </c>
      <c r="AV8" s="36"/>
      <c r="AW8" s="42" t="s">
        <v>18</v>
      </c>
      <c r="AX8" s="42">
        <f>X6+AM6++AU6</f>
        <v>6.6666666666666652E-2</v>
      </c>
      <c r="AY8" s="50"/>
    </row>
    <row r="9" spans="1:51" ht="30">
      <c r="A9" s="258"/>
      <c r="B9" s="71" t="s">
        <v>6</v>
      </c>
      <c r="C9" s="35">
        <v>3</v>
      </c>
      <c r="D9" s="4"/>
      <c r="E9" s="4"/>
      <c r="F9" s="4"/>
      <c r="G9" s="4"/>
      <c r="H9" s="4"/>
      <c r="I9" s="4"/>
      <c r="J9" s="4"/>
      <c r="M9" s="4"/>
      <c r="N9" s="94"/>
      <c r="O9" s="58" t="s">
        <v>24</v>
      </c>
      <c r="P9" s="56" t="s">
        <v>84</v>
      </c>
      <c r="Q9" s="4"/>
      <c r="R9" s="11" t="s">
        <v>23</v>
      </c>
      <c r="S9" s="9">
        <v>1</v>
      </c>
      <c r="T9" s="9">
        <v>0</v>
      </c>
      <c r="U9" s="9">
        <v>-0.5</v>
      </c>
      <c r="V9" s="19"/>
      <c r="W9" s="11" t="s">
        <v>23</v>
      </c>
      <c r="X9" s="1">
        <f>(S9*L4)+(T9*L5)+(U9*L6)</f>
        <v>0.50000000000000011</v>
      </c>
      <c r="Y9" s="176"/>
      <c r="Z9" s="31" t="s">
        <v>96</v>
      </c>
      <c r="AA9" s="31">
        <v>2</v>
      </c>
      <c r="AB9" s="31">
        <f>1/(1+AA9)</f>
        <v>0.33333333333333331</v>
      </c>
      <c r="AC9" s="31"/>
      <c r="AD9" s="4"/>
      <c r="AE9" s="11" t="s">
        <v>23</v>
      </c>
      <c r="AF9" s="28">
        <v>0</v>
      </c>
      <c r="AG9" s="28">
        <v>-1</v>
      </c>
      <c r="AH9" s="28">
        <v>0</v>
      </c>
      <c r="AI9" s="28">
        <v>0</v>
      </c>
      <c r="AJ9" s="28">
        <v>1</v>
      </c>
      <c r="AK9" s="4"/>
      <c r="AL9" s="11" t="s">
        <v>23</v>
      </c>
      <c r="AM9" s="1">
        <f>(AC6*AF9)+(AG9*AC7)+(AC8*AH9)+(AI9*AC10)+(AC11*AJ9)</f>
        <v>-0.16666666666666669</v>
      </c>
      <c r="AN9" s="176"/>
      <c r="AO9" s="16" t="s">
        <v>59</v>
      </c>
      <c r="AP9" s="16" t="s">
        <v>44</v>
      </c>
      <c r="AQ9" s="16">
        <v>1</v>
      </c>
      <c r="AR9" s="16">
        <f>AQ9*AQ8</f>
        <v>0.33333333333333331</v>
      </c>
      <c r="AS9" s="4"/>
      <c r="AT9" s="11" t="s">
        <v>23</v>
      </c>
      <c r="AU9" s="1">
        <f>AR12</f>
        <v>0.25</v>
      </c>
      <c r="AV9" s="36"/>
      <c r="AW9" s="41" t="s">
        <v>19</v>
      </c>
      <c r="AX9" s="41">
        <v>0</v>
      </c>
      <c r="AY9" s="50"/>
    </row>
    <row r="10" spans="1:51">
      <c r="A10" s="258"/>
      <c r="B10" s="53"/>
      <c r="C10" s="53"/>
      <c r="D10" s="53"/>
      <c r="E10" s="53"/>
      <c r="F10" s="53"/>
      <c r="G10" s="53"/>
      <c r="H10" s="53"/>
      <c r="I10" s="53"/>
      <c r="J10" s="53"/>
      <c r="M10" s="26"/>
      <c r="N10" s="94"/>
      <c r="O10" s="4"/>
      <c r="P10" s="4"/>
      <c r="Q10" s="4"/>
      <c r="R10" s="11" t="s">
        <v>24</v>
      </c>
      <c r="S10" s="9">
        <v>-0.5</v>
      </c>
      <c r="T10" s="9">
        <v>0</v>
      </c>
      <c r="U10" s="9">
        <v>1</v>
      </c>
      <c r="V10" s="19"/>
      <c r="W10" s="11" t="s">
        <v>24</v>
      </c>
      <c r="X10" s="1">
        <f>(S10*L4)+(T10*67)+(U10*L6)</f>
        <v>-0.1</v>
      </c>
      <c r="Y10" s="176"/>
      <c r="Z10" s="16" t="s">
        <v>97</v>
      </c>
      <c r="AA10" s="16" t="s">
        <v>44</v>
      </c>
      <c r="AB10" s="16">
        <v>1</v>
      </c>
      <c r="AC10" s="16">
        <f>AB10*AB9</f>
        <v>0.33333333333333331</v>
      </c>
      <c r="AD10" s="4"/>
      <c r="AE10" s="11" t="s">
        <v>24</v>
      </c>
      <c r="AF10" s="28">
        <v>0</v>
      </c>
      <c r="AG10" s="28">
        <v>1</v>
      </c>
      <c r="AH10" s="28">
        <v>0</v>
      </c>
      <c r="AI10" s="28">
        <v>0</v>
      </c>
      <c r="AJ10" s="28">
        <v>-1</v>
      </c>
      <c r="AK10" s="4"/>
      <c r="AL10" s="11" t="s">
        <v>24</v>
      </c>
      <c r="AM10" s="1">
        <f>(AC6*AF10)+(AC7*AG10)+(AC8*AH10)+(AI10*AC10)+(AC11*AJ10)</f>
        <v>0.16666666666666669</v>
      </c>
      <c r="AN10" s="176"/>
      <c r="AO10" s="16" t="s">
        <v>60</v>
      </c>
      <c r="AP10" s="16" t="s">
        <v>44</v>
      </c>
      <c r="AQ10" s="16">
        <v>1</v>
      </c>
      <c r="AR10" s="16">
        <f>AQ10*AQ8</f>
        <v>0.33333333333333331</v>
      </c>
      <c r="AS10" s="4"/>
      <c r="AT10" s="11" t="s">
        <v>24</v>
      </c>
      <c r="AU10" s="1">
        <f>AR13</f>
        <v>0.25</v>
      </c>
      <c r="AV10" s="36"/>
      <c r="AW10" s="42" t="s">
        <v>20</v>
      </c>
      <c r="AX10" s="42">
        <f>X7+AM7+AU7</f>
        <v>0.43333333333333335</v>
      </c>
      <c r="AY10" s="50"/>
    </row>
    <row r="11" spans="1:51">
      <c r="A11" s="258"/>
      <c r="B11" s="183" t="s">
        <v>14</v>
      </c>
      <c r="C11" s="183"/>
      <c r="D11" s="4"/>
      <c r="E11" s="35" t="s">
        <v>38</v>
      </c>
      <c r="F11" s="35" t="s">
        <v>39</v>
      </c>
      <c r="G11" s="35" t="s">
        <v>40</v>
      </c>
      <c r="H11" s="10" t="s">
        <v>41</v>
      </c>
      <c r="I11" s="10" t="s">
        <v>42</v>
      </c>
      <c r="J11" s="4"/>
      <c r="M11" s="4"/>
      <c r="N11" s="94"/>
      <c r="O11" s="156" t="s">
        <v>112</v>
      </c>
      <c r="P11" s="157"/>
      <c r="Q11" s="4"/>
      <c r="R11" s="33"/>
      <c r="S11" s="25"/>
      <c r="T11" s="25"/>
      <c r="U11" s="25"/>
      <c r="V11" s="30"/>
      <c r="W11" s="29"/>
      <c r="X11" s="29"/>
      <c r="Y11" s="176"/>
      <c r="Z11" s="16" t="s">
        <v>98</v>
      </c>
      <c r="AA11" s="16" t="s">
        <v>44</v>
      </c>
      <c r="AB11" s="16">
        <v>1</v>
      </c>
      <c r="AC11" s="16">
        <f>AB11*AB9</f>
        <v>0.33333333333333331</v>
      </c>
      <c r="AD11" s="4"/>
      <c r="AE11" s="29"/>
      <c r="AF11" s="25"/>
      <c r="AG11" s="25"/>
      <c r="AH11" s="25"/>
      <c r="AI11" s="25"/>
      <c r="AJ11" s="25"/>
      <c r="AK11" s="4"/>
      <c r="AL11" s="29"/>
      <c r="AM11" s="29"/>
      <c r="AN11" s="176"/>
      <c r="AO11" s="15" t="s">
        <v>31</v>
      </c>
      <c r="AP11" s="15">
        <v>3</v>
      </c>
      <c r="AQ11" s="15">
        <f>1/(1+AP11)</f>
        <v>0.25</v>
      </c>
      <c r="AR11" s="15"/>
      <c r="AS11" s="4"/>
      <c r="AT11" s="29"/>
      <c r="AU11" s="29"/>
      <c r="AV11" s="46"/>
      <c r="AW11" s="42" t="s">
        <v>21</v>
      </c>
      <c r="AX11" s="42">
        <f>X8+AM8+AU8</f>
        <v>0.23333333333333328</v>
      </c>
      <c r="AY11" s="50"/>
    </row>
    <row r="12" spans="1:51" ht="30">
      <c r="A12" s="258"/>
      <c r="B12" s="71" t="s">
        <v>7</v>
      </c>
      <c r="C12" s="76">
        <f>SUM(L4*C7,L5*D7,L6*E7)</f>
        <v>3</v>
      </c>
      <c r="D12" s="4"/>
      <c r="E12" s="35">
        <v>1</v>
      </c>
      <c r="F12" s="35">
        <v>3</v>
      </c>
      <c r="G12" s="35">
        <v>5</v>
      </c>
      <c r="H12" s="35">
        <v>7</v>
      </c>
      <c r="I12" s="35">
        <v>9</v>
      </c>
      <c r="J12" s="4"/>
      <c r="M12" s="4"/>
      <c r="N12" s="94"/>
      <c r="O12" s="57" t="s">
        <v>99</v>
      </c>
      <c r="P12" s="56" t="s">
        <v>102</v>
      </c>
      <c r="Q12" s="4"/>
      <c r="R12" s="33"/>
      <c r="S12" s="25"/>
      <c r="T12" s="25"/>
      <c r="U12" s="25"/>
      <c r="V12" s="30"/>
      <c r="W12" s="29"/>
      <c r="X12" s="29"/>
      <c r="Y12" s="176"/>
      <c r="Z12" s="30"/>
      <c r="AA12" s="30"/>
      <c r="AB12" s="30"/>
      <c r="AC12" s="30"/>
      <c r="AD12" s="4"/>
      <c r="AE12" s="29"/>
      <c r="AF12" s="25"/>
      <c r="AG12" s="25"/>
      <c r="AH12" s="25"/>
      <c r="AI12" s="25"/>
      <c r="AJ12" s="25"/>
      <c r="AK12" s="4"/>
      <c r="AL12" s="156" t="s">
        <v>115</v>
      </c>
      <c r="AM12" s="157"/>
      <c r="AN12" s="176"/>
      <c r="AO12" s="16" t="s">
        <v>61</v>
      </c>
      <c r="AP12" s="16" t="s">
        <v>44</v>
      </c>
      <c r="AQ12" s="16">
        <v>1</v>
      </c>
      <c r="AR12" s="16">
        <f>AQ12*AQ11</f>
        <v>0.25</v>
      </c>
      <c r="AS12" s="4"/>
      <c r="AT12" s="29"/>
      <c r="AU12" s="29"/>
      <c r="AV12" s="46"/>
      <c r="AW12" s="41" t="s">
        <v>22</v>
      </c>
      <c r="AX12" s="41">
        <v>0</v>
      </c>
      <c r="AY12" s="50"/>
    </row>
    <row r="13" spans="1:51" ht="30">
      <c r="A13" s="258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26"/>
      <c r="N13" s="94"/>
      <c r="O13" s="57" t="s">
        <v>100</v>
      </c>
      <c r="P13" s="56" t="s">
        <v>103</v>
      </c>
      <c r="Q13" s="4"/>
      <c r="R13" s="4"/>
      <c r="S13" s="18"/>
      <c r="T13" s="18"/>
      <c r="U13" s="18"/>
      <c r="V13" s="19"/>
      <c r="W13" s="4"/>
      <c r="X13" s="4"/>
      <c r="Y13" s="176"/>
      <c r="Z13" s="30"/>
      <c r="AA13" s="30"/>
      <c r="AB13" s="30"/>
      <c r="AC13" s="30"/>
      <c r="AD13" s="4"/>
      <c r="AE13" s="29"/>
      <c r="AF13" s="25"/>
      <c r="AG13" s="25"/>
      <c r="AH13" s="25"/>
      <c r="AI13" s="25"/>
      <c r="AJ13" s="25"/>
      <c r="AK13" s="4"/>
      <c r="AL13" s="58" t="s">
        <v>34</v>
      </c>
      <c r="AM13" s="56" t="s">
        <v>87</v>
      </c>
      <c r="AN13" s="176"/>
      <c r="AO13" s="16" t="s">
        <v>62</v>
      </c>
      <c r="AP13" s="16" t="s">
        <v>44</v>
      </c>
      <c r="AQ13" s="16">
        <v>1</v>
      </c>
      <c r="AR13" s="16">
        <f>AQ13*AQ11</f>
        <v>0.25</v>
      </c>
      <c r="AS13" s="4"/>
      <c r="AT13" s="29"/>
      <c r="AU13" s="29"/>
      <c r="AV13" s="46"/>
      <c r="AW13" s="42" t="s">
        <v>23</v>
      </c>
      <c r="AX13" s="42">
        <f>X9+AM9+AU9</f>
        <v>0.58333333333333348</v>
      </c>
      <c r="AY13" s="50"/>
    </row>
    <row r="14" spans="1:51" ht="30">
      <c r="A14" s="258"/>
      <c r="B14" s="185" t="s">
        <v>11</v>
      </c>
      <c r="C14" s="186"/>
      <c r="D14" s="6" t="s">
        <v>12</v>
      </c>
      <c r="E14" s="6">
        <v>1</v>
      </c>
      <c r="F14" s="6">
        <v>2</v>
      </c>
      <c r="G14" s="6">
        <v>3</v>
      </c>
      <c r="H14" s="6">
        <v>4</v>
      </c>
      <c r="I14" s="6">
        <v>5</v>
      </c>
      <c r="J14" s="6">
        <v>6</v>
      </c>
      <c r="K14" s="6">
        <v>7</v>
      </c>
      <c r="L14" s="6">
        <v>9</v>
      </c>
      <c r="M14" s="6">
        <v>10</v>
      </c>
      <c r="N14" s="94"/>
      <c r="O14" s="57" t="s">
        <v>101</v>
      </c>
      <c r="P14" s="56" t="s">
        <v>104</v>
      </c>
      <c r="Q14" s="4"/>
      <c r="R14" s="4"/>
      <c r="S14" s="18"/>
      <c r="T14" s="18"/>
      <c r="U14" s="18"/>
      <c r="V14" s="4"/>
      <c r="W14" s="4"/>
      <c r="X14" s="4"/>
      <c r="Y14" s="176"/>
      <c r="AB14" s="30"/>
      <c r="AC14" s="30"/>
      <c r="AD14" s="4"/>
      <c r="AE14" s="29"/>
      <c r="AF14" s="25"/>
      <c r="AG14" s="25"/>
      <c r="AH14" s="25"/>
      <c r="AI14" s="25"/>
      <c r="AJ14" s="25"/>
      <c r="AK14" s="4"/>
      <c r="AL14" s="83" t="s">
        <v>35</v>
      </c>
      <c r="AM14" s="84" t="s">
        <v>88</v>
      </c>
      <c r="AN14" s="176"/>
      <c r="AO14" s="19"/>
      <c r="AP14" s="19"/>
      <c r="AQ14" s="19"/>
      <c r="AR14" s="19"/>
      <c r="AS14" s="4"/>
      <c r="AT14" s="29"/>
      <c r="AU14" s="29"/>
      <c r="AV14" s="46"/>
      <c r="AW14" s="42" t="s">
        <v>24</v>
      </c>
      <c r="AX14" s="42">
        <f>X10+AM10+AU10</f>
        <v>0.31666666666666665</v>
      </c>
      <c r="AY14" s="50"/>
    </row>
    <row r="15" spans="1:51">
      <c r="A15" s="258"/>
      <c r="B15" s="187"/>
      <c r="C15" s="188"/>
      <c r="D15" s="6" t="s">
        <v>13</v>
      </c>
      <c r="E15" s="35">
        <v>0</v>
      </c>
      <c r="F15" s="35">
        <v>0</v>
      </c>
      <c r="G15" s="35">
        <v>0.57999999999999996</v>
      </c>
      <c r="H15" s="35">
        <v>0.9</v>
      </c>
      <c r="I15" s="35">
        <v>1.1200000000000001</v>
      </c>
      <c r="J15" s="35">
        <v>1.24</v>
      </c>
      <c r="K15" s="35">
        <v>1.32</v>
      </c>
      <c r="L15" s="35">
        <v>1.46</v>
      </c>
      <c r="M15" s="35">
        <v>1.49</v>
      </c>
      <c r="N15" s="94"/>
      <c r="Q15" s="4"/>
      <c r="R15" s="4"/>
      <c r="S15" s="18"/>
      <c r="T15" s="18"/>
      <c r="U15" s="18"/>
      <c r="V15" s="4"/>
      <c r="W15" s="4"/>
      <c r="X15" s="4"/>
      <c r="Y15" s="176"/>
      <c r="AB15" s="30"/>
      <c r="AC15" s="30"/>
      <c r="AD15" s="4"/>
      <c r="AE15" s="29"/>
      <c r="AF15" s="25"/>
      <c r="AG15" s="25"/>
      <c r="AH15" s="25"/>
      <c r="AI15" s="25"/>
      <c r="AJ15" s="25"/>
      <c r="AK15" s="4"/>
      <c r="AL15" s="83" t="s">
        <v>36</v>
      </c>
      <c r="AM15" s="84" t="s">
        <v>89</v>
      </c>
      <c r="AN15" s="176"/>
      <c r="AO15" s="30"/>
      <c r="AP15" s="30"/>
      <c r="AQ15" s="30"/>
      <c r="AR15" s="30"/>
      <c r="AS15" s="4"/>
      <c r="AT15" s="29"/>
      <c r="AU15" s="29"/>
      <c r="AV15" s="46"/>
      <c r="AW15" s="41" t="s">
        <v>25</v>
      </c>
      <c r="AX15" s="41">
        <v>0</v>
      </c>
      <c r="AY15" s="50"/>
    </row>
    <row r="16" spans="1:51">
      <c r="A16" s="258"/>
      <c r="B16" s="189" t="s">
        <v>9</v>
      </c>
      <c r="C16" s="190"/>
      <c r="D16" s="7">
        <v>0.57999999999999996</v>
      </c>
      <c r="E16" s="191"/>
      <c r="F16" s="192"/>
      <c r="G16" s="192"/>
      <c r="H16" s="192"/>
      <c r="I16" s="192"/>
      <c r="J16" s="192"/>
      <c r="K16" s="48"/>
      <c r="L16" s="48"/>
      <c r="M16" s="48"/>
      <c r="N16" s="94"/>
      <c r="Q16" s="4"/>
      <c r="R16" s="4"/>
      <c r="S16" s="18"/>
      <c r="T16" s="18"/>
      <c r="U16" s="18"/>
      <c r="V16" s="4"/>
      <c r="W16" s="4"/>
      <c r="X16" s="4"/>
      <c r="Y16" s="17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83" t="s">
        <v>37</v>
      </c>
      <c r="AM16" s="84" t="s">
        <v>90</v>
      </c>
      <c r="AN16" s="176"/>
      <c r="AO16" s="156" t="s">
        <v>113</v>
      </c>
      <c r="AP16" s="157"/>
      <c r="AQ16" s="4"/>
      <c r="AR16" s="4"/>
      <c r="AS16" s="4"/>
      <c r="AT16" s="4"/>
      <c r="AU16" s="4"/>
      <c r="AV16" s="46"/>
      <c r="AW16" s="4"/>
      <c r="AX16" s="4"/>
      <c r="AY16" s="50"/>
    </row>
    <row r="17" spans="1:51" ht="30">
      <c r="A17" s="258"/>
      <c r="B17" s="52"/>
      <c r="C17" s="52"/>
      <c r="D17" s="52"/>
      <c r="E17" s="52"/>
      <c r="H17" s="52"/>
      <c r="I17" s="52"/>
      <c r="J17" s="52"/>
      <c r="K17" s="52"/>
      <c r="L17" s="52"/>
      <c r="M17" s="47"/>
      <c r="N17" s="94"/>
      <c r="Q17" s="4"/>
      <c r="R17" s="4"/>
      <c r="S17" s="18"/>
      <c r="T17" s="18"/>
      <c r="U17" s="18"/>
      <c r="V17" s="4"/>
      <c r="W17" s="4"/>
      <c r="X17" s="4"/>
      <c r="Y17" s="176"/>
      <c r="Z17" s="4"/>
      <c r="AC17" s="4"/>
      <c r="AD17" s="4"/>
      <c r="AE17" s="4"/>
      <c r="AF17" s="4"/>
      <c r="AG17" s="4"/>
      <c r="AH17" s="4"/>
      <c r="AI17" s="4"/>
      <c r="AJ17" s="4"/>
      <c r="AK17" s="4"/>
      <c r="AL17" s="58" t="s">
        <v>96</v>
      </c>
      <c r="AM17" s="56" t="s">
        <v>91</v>
      </c>
      <c r="AN17" s="176"/>
      <c r="AO17" s="44" t="s">
        <v>29</v>
      </c>
      <c r="AP17" s="44" t="s">
        <v>76</v>
      </c>
      <c r="AQ17" s="4"/>
      <c r="AR17" s="4"/>
      <c r="AS17" s="4"/>
      <c r="AT17" s="4"/>
      <c r="AU17" s="4"/>
      <c r="AV17" s="46"/>
      <c r="AW17" s="4"/>
      <c r="AX17" s="4"/>
      <c r="AY17" s="50"/>
    </row>
    <row r="18" spans="1:51" ht="30">
      <c r="A18" s="258"/>
      <c r="B18" s="161" t="s">
        <v>15</v>
      </c>
      <c r="C18" s="161"/>
      <c r="D18" s="161"/>
      <c r="E18" s="4"/>
      <c r="H18" s="4"/>
      <c r="I18" s="4"/>
      <c r="J18" s="4"/>
      <c r="K18" s="4"/>
      <c r="L18" s="4"/>
      <c r="M18" s="4"/>
      <c r="N18" s="94"/>
      <c r="Q18" s="4"/>
      <c r="R18" s="4"/>
      <c r="S18" s="18"/>
      <c r="T18" s="18"/>
      <c r="U18" s="18"/>
      <c r="V18" s="4"/>
      <c r="W18" s="4"/>
      <c r="X18" s="4"/>
      <c r="Y18" s="176"/>
      <c r="Z18" s="227" t="s">
        <v>182</v>
      </c>
      <c r="AA18" s="228"/>
      <c r="AC18" s="4"/>
      <c r="AD18" s="4"/>
      <c r="AE18" s="4"/>
      <c r="AF18" s="4"/>
      <c r="AG18" s="4"/>
      <c r="AH18" s="4"/>
      <c r="AI18" s="4"/>
      <c r="AJ18" s="4"/>
      <c r="AK18" s="4"/>
      <c r="AL18" s="83" t="s">
        <v>97</v>
      </c>
      <c r="AM18" s="84" t="s">
        <v>92</v>
      </c>
      <c r="AN18" s="176"/>
      <c r="AO18" s="44" t="s">
        <v>30</v>
      </c>
      <c r="AP18" s="44" t="s">
        <v>79</v>
      </c>
      <c r="AQ18" s="4"/>
      <c r="AR18" s="4"/>
      <c r="AS18" s="4"/>
      <c r="AT18" s="4"/>
      <c r="AU18" s="4"/>
      <c r="AV18" s="46"/>
      <c r="AW18" s="4"/>
      <c r="AX18" s="4"/>
      <c r="AY18" s="50"/>
    </row>
    <row r="19" spans="1:51" ht="30">
      <c r="A19" s="258"/>
      <c r="B19" s="5" t="s">
        <v>10</v>
      </c>
      <c r="C19" s="8">
        <f>(C12-3)/3</f>
        <v>0</v>
      </c>
      <c r="D19" s="77">
        <f>C19*100</f>
        <v>0</v>
      </c>
      <c r="E19" s="4"/>
      <c r="H19" s="4"/>
      <c r="I19" s="4"/>
      <c r="J19" s="4"/>
      <c r="K19" s="4"/>
      <c r="L19" s="4"/>
      <c r="M19" s="4"/>
      <c r="N19" s="94"/>
      <c r="Q19" s="4"/>
      <c r="R19" s="4"/>
      <c r="S19" s="18"/>
      <c r="T19" s="18"/>
      <c r="U19" s="18"/>
      <c r="V19" s="4"/>
      <c r="W19" s="4"/>
      <c r="X19" s="4"/>
      <c r="Y19" s="176"/>
      <c r="Z19" s="225" t="s">
        <v>208</v>
      </c>
      <c r="AA19" s="226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83" t="s">
        <v>98</v>
      </c>
      <c r="AM19" s="84" t="s">
        <v>93</v>
      </c>
      <c r="AN19" s="176"/>
      <c r="AO19" s="44" t="s">
        <v>31</v>
      </c>
      <c r="AP19" s="44" t="s">
        <v>82</v>
      </c>
      <c r="AQ19" s="4"/>
      <c r="AR19" s="4"/>
      <c r="AS19" s="4"/>
      <c r="AT19" s="4"/>
      <c r="AU19" s="4"/>
      <c r="AV19" s="46"/>
      <c r="AW19" s="4"/>
      <c r="AX19" s="4"/>
      <c r="AY19" s="50"/>
    </row>
    <row r="20" spans="1:51">
      <c r="A20" s="259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69"/>
      <c r="N20" s="49"/>
      <c r="O20" s="69"/>
      <c r="P20" s="69"/>
      <c r="Q20" s="69"/>
      <c r="R20" s="69"/>
      <c r="S20" s="79"/>
      <c r="T20" s="79"/>
      <c r="U20" s="79"/>
      <c r="V20" s="69"/>
      <c r="W20" s="69"/>
      <c r="X20" s="69"/>
      <c r="Y20" s="177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51"/>
    </row>
    <row r="22" spans="1:51" ht="20">
      <c r="A22" s="257"/>
      <c r="B22" s="168" t="s">
        <v>140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9"/>
    </row>
    <row r="23" spans="1:51" ht="40" customHeight="1">
      <c r="A23" s="258"/>
      <c r="B23" s="35" t="s">
        <v>0</v>
      </c>
      <c r="C23" s="35" t="s">
        <v>1</v>
      </c>
      <c r="D23" s="35" t="s">
        <v>2</v>
      </c>
      <c r="E23" s="35" t="s">
        <v>3</v>
      </c>
      <c r="F23" s="170" t="s">
        <v>8</v>
      </c>
      <c r="G23" s="35" t="s">
        <v>0</v>
      </c>
      <c r="H23" s="35" t="s">
        <v>1</v>
      </c>
      <c r="I23" s="35" t="s">
        <v>2</v>
      </c>
      <c r="J23" s="35" t="s">
        <v>3</v>
      </c>
      <c r="K23" s="35" t="s">
        <v>4</v>
      </c>
      <c r="L23" s="10" t="s">
        <v>5</v>
      </c>
      <c r="M23" s="23"/>
      <c r="N23" s="94"/>
      <c r="O23" s="156" t="s">
        <v>114</v>
      </c>
      <c r="P23" s="157"/>
      <c r="Q23" s="3"/>
      <c r="R23" s="171" t="s">
        <v>46</v>
      </c>
      <c r="S23" s="172"/>
      <c r="T23" s="172"/>
      <c r="U23" s="173"/>
      <c r="V23" s="3"/>
      <c r="W23" s="174" t="s">
        <v>52</v>
      </c>
      <c r="X23" s="175"/>
      <c r="Y23" s="176"/>
      <c r="Z23" s="178" t="s">
        <v>48</v>
      </c>
      <c r="AA23" s="179"/>
      <c r="AB23" s="179"/>
      <c r="AC23" s="180"/>
      <c r="AD23" s="3"/>
      <c r="AE23" s="178" t="s">
        <v>54</v>
      </c>
      <c r="AF23" s="179"/>
      <c r="AG23" s="179"/>
      <c r="AH23" s="179"/>
      <c r="AI23" s="179"/>
      <c r="AJ23" s="180"/>
      <c r="AK23" s="3"/>
      <c r="AL23" s="174" t="s">
        <v>55</v>
      </c>
      <c r="AM23" s="175"/>
      <c r="AN23" s="176"/>
      <c r="AO23" s="178" t="s">
        <v>49</v>
      </c>
      <c r="AP23" s="179"/>
      <c r="AQ23" s="179"/>
      <c r="AR23" s="180"/>
      <c r="AS23" s="4"/>
      <c r="AT23" s="174" t="s">
        <v>51</v>
      </c>
      <c r="AU23" s="175"/>
      <c r="AV23" s="36"/>
      <c r="AW23" s="174" t="s">
        <v>27</v>
      </c>
      <c r="AX23" s="175"/>
      <c r="AY23" s="50"/>
    </row>
    <row r="24" spans="1:51" ht="30">
      <c r="A24" s="258"/>
      <c r="B24" s="35" t="s">
        <v>1</v>
      </c>
      <c r="C24" s="2">
        <v>1</v>
      </c>
      <c r="D24" s="37">
        <v>5</v>
      </c>
      <c r="E24" s="37">
        <v>3</v>
      </c>
      <c r="F24" s="170"/>
      <c r="G24" s="35" t="s">
        <v>1</v>
      </c>
      <c r="H24" s="38">
        <f>C24/C27</f>
        <v>0.65217391304347827</v>
      </c>
      <c r="I24" s="37">
        <f>D24/D27</f>
        <v>0.55555555555555558</v>
      </c>
      <c r="J24" s="37">
        <f>E24/E27</f>
        <v>0.69230769230769218</v>
      </c>
      <c r="K24" s="37">
        <f>SUM(H24:J24)</f>
        <v>1.9000371609067259</v>
      </c>
      <c r="L24" s="2">
        <f>K24/C29</f>
        <v>0.63334572030224201</v>
      </c>
      <c r="M24" s="24"/>
      <c r="N24" s="94"/>
      <c r="O24" s="58" t="s">
        <v>17</v>
      </c>
      <c r="P24" s="56" t="s">
        <v>78</v>
      </c>
      <c r="Q24" s="18"/>
      <c r="R24" s="17" t="s">
        <v>26</v>
      </c>
      <c r="S24" s="35" t="s">
        <v>1</v>
      </c>
      <c r="T24" s="35" t="s">
        <v>2</v>
      </c>
      <c r="U24" s="35" t="s">
        <v>3</v>
      </c>
      <c r="V24" s="13"/>
      <c r="W24" s="32" t="s">
        <v>26</v>
      </c>
      <c r="X24" s="72" t="s">
        <v>53</v>
      </c>
      <c r="Y24" s="176"/>
      <c r="Z24" s="35" t="s">
        <v>32</v>
      </c>
      <c r="AA24" s="71" t="s">
        <v>47</v>
      </c>
      <c r="AB24" s="178" t="s">
        <v>43</v>
      </c>
      <c r="AC24" s="180"/>
      <c r="AD24" s="4"/>
      <c r="AE24" s="10" t="s">
        <v>26</v>
      </c>
      <c r="AF24" s="35" t="s">
        <v>35</v>
      </c>
      <c r="AG24" s="35" t="s">
        <v>36</v>
      </c>
      <c r="AH24" s="35" t="s">
        <v>37</v>
      </c>
      <c r="AI24" s="35" t="s">
        <v>97</v>
      </c>
      <c r="AJ24" s="35" t="s">
        <v>98</v>
      </c>
      <c r="AK24" s="4"/>
      <c r="AL24" s="10" t="s">
        <v>26</v>
      </c>
      <c r="AM24" s="72" t="s">
        <v>53</v>
      </c>
      <c r="AN24" s="176"/>
      <c r="AO24" s="10" t="s">
        <v>28</v>
      </c>
      <c r="AP24" s="10" t="s">
        <v>47</v>
      </c>
      <c r="AQ24" s="181" t="s">
        <v>43</v>
      </c>
      <c r="AR24" s="182"/>
      <c r="AS24" s="4"/>
      <c r="AT24" s="35" t="s">
        <v>26</v>
      </c>
      <c r="AU24" s="72" t="s">
        <v>53</v>
      </c>
      <c r="AV24" s="36"/>
      <c r="AW24" s="71" t="s">
        <v>26</v>
      </c>
      <c r="AX24" s="71" t="s">
        <v>50</v>
      </c>
      <c r="AY24" s="50"/>
    </row>
    <row r="25" spans="1:51">
      <c r="A25" s="258"/>
      <c r="B25" s="35" t="s">
        <v>2</v>
      </c>
      <c r="C25" s="37">
        <f>1/D24</f>
        <v>0.2</v>
      </c>
      <c r="D25" s="2">
        <v>1</v>
      </c>
      <c r="E25" s="37">
        <f>1/D26</f>
        <v>0.33333333333333331</v>
      </c>
      <c r="F25" s="170"/>
      <c r="G25" s="35" t="s">
        <v>2</v>
      </c>
      <c r="H25" s="37">
        <f>C25/C27</f>
        <v>0.13043478260869568</v>
      </c>
      <c r="I25" s="38">
        <f>D25/D27</f>
        <v>0.1111111111111111</v>
      </c>
      <c r="J25" s="37">
        <f>E25/E27</f>
        <v>7.6923076923076913E-2</v>
      </c>
      <c r="K25" s="37">
        <f>SUM(H25:J25)</f>
        <v>0.31846897064288371</v>
      </c>
      <c r="L25" s="2">
        <f>K25/C29</f>
        <v>0.1061563235476279</v>
      </c>
      <c r="M25" s="24"/>
      <c r="N25" s="94"/>
      <c r="O25" s="58" t="s">
        <v>18</v>
      </c>
      <c r="P25" s="56" t="s">
        <v>77</v>
      </c>
      <c r="Q25" s="18"/>
      <c r="R25" s="11" t="s">
        <v>17</v>
      </c>
      <c r="S25" s="9">
        <v>1</v>
      </c>
      <c r="T25" s="9">
        <v>-0.5</v>
      </c>
      <c r="U25" s="9">
        <v>0</v>
      </c>
      <c r="V25" s="3"/>
      <c r="W25" s="11" t="s">
        <v>17</v>
      </c>
      <c r="X25" s="1">
        <f>(S25*L24)+(T25*L25)+(U25*L26)</f>
        <v>0.58026755852842804</v>
      </c>
      <c r="Y25" s="176"/>
      <c r="Z25" s="15" t="s">
        <v>34</v>
      </c>
      <c r="AA25" s="15">
        <v>1</v>
      </c>
      <c r="AB25" s="15">
        <f>1/(1+AA25)</f>
        <v>0.5</v>
      </c>
      <c r="AC25" s="15"/>
      <c r="AD25" s="4"/>
      <c r="AE25" s="11" t="s">
        <v>17</v>
      </c>
      <c r="AF25" s="28">
        <v>0</v>
      </c>
      <c r="AG25" s="28">
        <v>0</v>
      </c>
      <c r="AH25" s="28">
        <v>0</v>
      </c>
      <c r="AI25" s="28">
        <v>0</v>
      </c>
      <c r="AJ25" s="28">
        <v>1</v>
      </c>
      <c r="AK25" s="4"/>
      <c r="AL25" s="11" t="s">
        <v>17</v>
      </c>
      <c r="AM25" s="1">
        <f>(AF25*AC26)+(AG25*AC27)+(AC28*AH25)+(AI25*AC30)+(AC31*AJ25)</f>
        <v>0.33333333333333331</v>
      </c>
      <c r="AN25" s="176"/>
      <c r="AO25" s="15" t="s">
        <v>29</v>
      </c>
      <c r="AP25" s="15">
        <v>1</v>
      </c>
      <c r="AQ25" s="15">
        <f>1/(1+AP25)</f>
        <v>0.5</v>
      </c>
      <c r="AR25" s="15"/>
      <c r="AS25" s="4"/>
      <c r="AT25" s="11" t="s">
        <v>17</v>
      </c>
      <c r="AU25" s="1">
        <f>AR26</f>
        <v>0.5</v>
      </c>
      <c r="AV25" s="36"/>
      <c r="AW25" s="40" t="s">
        <v>63</v>
      </c>
      <c r="AX25" s="40">
        <v>0</v>
      </c>
      <c r="AY25" s="50"/>
    </row>
    <row r="26" spans="1:51" ht="30">
      <c r="A26" s="258"/>
      <c r="B26" s="35" t="s">
        <v>3</v>
      </c>
      <c r="C26" s="37">
        <f>1/E24</f>
        <v>0.33333333333333331</v>
      </c>
      <c r="D26" s="37">
        <v>3</v>
      </c>
      <c r="E26" s="2">
        <v>1</v>
      </c>
      <c r="F26" s="170"/>
      <c r="G26" s="35" t="s">
        <v>3</v>
      </c>
      <c r="H26" s="37">
        <f>C26/C27</f>
        <v>0.21739130434782608</v>
      </c>
      <c r="I26" s="37">
        <f>D26/D27</f>
        <v>0.33333333333333331</v>
      </c>
      <c r="J26" s="38">
        <f>E26/E27</f>
        <v>0.23076923076923073</v>
      </c>
      <c r="K26" s="37">
        <f>SUM(H26:J26)</f>
        <v>0.78149386845039015</v>
      </c>
      <c r="L26" s="2">
        <f>K26/C29</f>
        <v>0.26049795615013005</v>
      </c>
      <c r="M26" s="24"/>
      <c r="N26" s="94"/>
      <c r="O26" s="58" t="s">
        <v>20</v>
      </c>
      <c r="P26" s="56" t="s">
        <v>80</v>
      </c>
      <c r="Q26" s="18"/>
      <c r="R26" s="11" t="s">
        <v>18</v>
      </c>
      <c r="S26" s="9">
        <v>-0.5</v>
      </c>
      <c r="T26" s="9">
        <v>1</v>
      </c>
      <c r="U26" s="9">
        <v>0</v>
      </c>
      <c r="V26" s="19"/>
      <c r="W26" s="11" t="s">
        <v>18</v>
      </c>
      <c r="X26" s="1">
        <f>(S26*L24)+(T26*L25)+(U26*L26)</f>
        <v>-0.21051653660349312</v>
      </c>
      <c r="Y26" s="176"/>
      <c r="Z26" s="16" t="s">
        <v>35</v>
      </c>
      <c r="AA26" s="16" t="s">
        <v>44</v>
      </c>
      <c r="AB26" s="16">
        <v>1</v>
      </c>
      <c r="AC26" s="16">
        <f>AB26*AB25</f>
        <v>0.5</v>
      </c>
      <c r="AD26" s="4"/>
      <c r="AE26" s="11" t="s">
        <v>18</v>
      </c>
      <c r="AF26" s="28">
        <v>0</v>
      </c>
      <c r="AG26" s="28">
        <v>0</v>
      </c>
      <c r="AH26" s="28">
        <v>0</v>
      </c>
      <c r="AI26" s="28">
        <v>0</v>
      </c>
      <c r="AJ26" s="28">
        <v>-1</v>
      </c>
      <c r="AK26" s="4"/>
      <c r="AL26" s="11" t="s">
        <v>18</v>
      </c>
      <c r="AM26" s="1">
        <f>(AF26*AC26)+(AG26*AC27)+(AC28*AH26)+(AI26*AC30)+(AC31*AJ26)</f>
        <v>-0.33333333333333331</v>
      </c>
      <c r="AN26" s="176"/>
      <c r="AO26" s="16" t="s">
        <v>45</v>
      </c>
      <c r="AP26" s="16" t="s">
        <v>44</v>
      </c>
      <c r="AQ26" s="16">
        <v>1</v>
      </c>
      <c r="AR26" s="16">
        <f>AQ26*AQ25</f>
        <v>0.5</v>
      </c>
      <c r="AS26" s="4"/>
      <c r="AT26" s="11" t="s">
        <v>18</v>
      </c>
      <c r="AU26" s="1">
        <f>AR27</f>
        <v>0.5</v>
      </c>
      <c r="AV26" s="36"/>
      <c r="AW26" s="40" t="s">
        <v>16</v>
      </c>
      <c r="AX26" s="41">
        <v>0</v>
      </c>
      <c r="AY26" s="50"/>
    </row>
    <row r="27" spans="1:51">
      <c r="A27" s="258"/>
      <c r="B27" s="72" t="s">
        <v>4</v>
      </c>
      <c r="C27" s="39">
        <f>SUM(C24:C26)</f>
        <v>1.5333333333333332</v>
      </c>
      <c r="D27" s="39">
        <f>SUM(D24:D26)</f>
        <v>9</v>
      </c>
      <c r="E27" s="39">
        <f>SUM(E24:E26)</f>
        <v>4.3333333333333339</v>
      </c>
      <c r="F27" s="170"/>
      <c r="G27" s="72" t="s">
        <v>4</v>
      </c>
      <c r="H27" s="39">
        <f>SUM(H24:H26)</f>
        <v>1</v>
      </c>
      <c r="I27" s="39">
        <f>SUM(I24:I26)</f>
        <v>1</v>
      </c>
      <c r="J27" s="39">
        <f>SUM(J24:J26)</f>
        <v>0.99999999999999978</v>
      </c>
      <c r="K27" s="39">
        <f>SUM(K24:K26)</f>
        <v>2.9999999999999996</v>
      </c>
      <c r="L27" s="39">
        <f>SUM(L24:L26)</f>
        <v>1</v>
      </c>
      <c r="M27" s="25"/>
      <c r="N27" s="94"/>
      <c r="O27" s="58" t="s">
        <v>21</v>
      </c>
      <c r="P27" s="56" t="s">
        <v>81</v>
      </c>
      <c r="Q27" s="18"/>
      <c r="R27" s="11" t="s">
        <v>20</v>
      </c>
      <c r="S27" s="9">
        <v>0</v>
      </c>
      <c r="T27" s="9">
        <v>0.5</v>
      </c>
      <c r="U27" s="9">
        <v>0</v>
      </c>
      <c r="V27" s="19"/>
      <c r="W27" s="11" t="s">
        <v>20</v>
      </c>
      <c r="X27" s="1">
        <f>(S27*L24)+(T27*L25)+(U27*L26)</f>
        <v>5.3078161773813949E-2</v>
      </c>
      <c r="Y27" s="176"/>
      <c r="Z27" s="16" t="s">
        <v>36</v>
      </c>
      <c r="AA27" s="16" t="s">
        <v>44</v>
      </c>
      <c r="AB27" s="16">
        <v>1</v>
      </c>
      <c r="AC27" s="16">
        <f>AB27*AB25</f>
        <v>0.5</v>
      </c>
      <c r="AD27" s="4"/>
      <c r="AE27" s="11" t="s">
        <v>20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4"/>
      <c r="AL27" s="11" t="s">
        <v>20</v>
      </c>
      <c r="AM27" s="1">
        <f>(AF27*AC26)+(AG27*AC27)+(AH27*AC28)+(AI27*AC30)+(AJ27*AC31)</f>
        <v>0</v>
      </c>
      <c r="AN27" s="176"/>
      <c r="AO27" s="16" t="s">
        <v>58</v>
      </c>
      <c r="AP27" s="16" t="s">
        <v>44</v>
      </c>
      <c r="AQ27" s="16">
        <v>1</v>
      </c>
      <c r="AR27" s="16">
        <f>AQ27*AQ25</f>
        <v>0.5</v>
      </c>
      <c r="AS27" s="4"/>
      <c r="AT27" s="11" t="s">
        <v>20</v>
      </c>
      <c r="AU27" s="1">
        <f>AR29</f>
        <v>0.33333333333333331</v>
      </c>
      <c r="AV27" s="36"/>
      <c r="AW27" s="42" t="s">
        <v>17</v>
      </c>
      <c r="AX27" s="42">
        <f>X25+AM25+AU25</f>
        <v>1.4136008918617613</v>
      </c>
      <c r="AY27" s="50"/>
    </row>
    <row r="28" spans="1:51" ht="45">
      <c r="A28" s="258"/>
      <c r="B28" s="54"/>
      <c r="C28" s="54"/>
      <c r="D28" s="54"/>
      <c r="E28" s="54"/>
      <c r="F28" s="54"/>
      <c r="G28" s="54"/>
      <c r="H28" s="54"/>
      <c r="I28" s="54"/>
      <c r="J28" s="54"/>
      <c r="M28" s="47"/>
      <c r="N28" s="94"/>
      <c r="O28" s="58" t="s">
        <v>23</v>
      </c>
      <c r="P28" s="56" t="s">
        <v>83</v>
      </c>
      <c r="Q28" s="4"/>
      <c r="R28" s="11" t="s">
        <v>21</v>
      </c>
      <c r="S28" s="9">
        <v>0</v>
      </c>
      <c r="T28" s="9">
        <v>-0.5</v>
      </c>
      <c r="U28" s="9">
        <v>0</v>
      </c>
      <c r="V28" s="19"/>
      <c r="W28" s="11" t="s">
        <v>21</v>
      </c>
      <c r="X28" s="1">
        <f>(S28*L24)+(T28*L25)+(U28*L26)</f>
        <v>-5.3078161773813949E-2</v>
      </c>
      <c r="Y28" s="176"/>
      <c r="Z28" s="16" t="s">
        <v>37</v>
      </c>
      <c r="AA28" s="16" t="s">
        <v>44</v>
      </c>
      <c r="AB28" s="16">
        <v>1</v>
      </c>
      <c r="AC28" s="16">
        <f>AB28*AB25</f>
        <v>0.5</v>
      </c>
      <c r="AD28" s="4"/>
      <c r="AE28" s="11" t="s">
        <v>21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4"/>
      <c r="AL28" s="11" t="s">
        <v>21</v>
      </c>
      <c r="AM28" s="1">
        <f>(AF28*AC26)+(AG28*AC27)+(AH28*AC28)+(AI28*AC30)+(AJ28*AC31)</f>
        <v>0</v>
      </c>
      <c r="AN28" s="176"/>
      <c r="AO28" s="15" t="s">
        <v>30</v>
      </c>
      <c r="AP28" s="15">
        <v>2</v>
      </c>
      <c r="AQ28" s="15">
        <f>1/(1+AP28)</f>
        <v>0.33333333333333331</v>
      </c>
      <c r="AR28" s="15"/>
      <c r="AS28" s="4"/>
      <c r="AT28" s="11" t="s">
        <v>21</v>
      </c>
      <c r="AU28" s="1">
        <f>AR30</f>
        <v>0.33333333333333331</v>
      </c>
      <c r="AV28" s="36"/>
      <c r="AW28" s="42" t="s">
        <v>18</v>
      </c>
      <c r="AX28" s="42">
        <f>X26+AM26++AU26</f>
        <v>-4.384986993682638E-2</v>
      </c>
      <c r="AY28" s="50"/>
    </row>
    <row r="29" spans="1:51" ht="30">
      <c r="A29" s="258"/>
      <c r="B29" s="71" t="s">
        <v>6</v>
      </c>
      <c r="C29" s="35">
        <v>3</v>
      </c>
      <c r="D29" s="4"/>
      <c r="E29" s="4"/>
      <c r="F29" s="4"/>
      <c r="G29" s="4"/>
      <c r="H29" s="4"/>
      <c r="I29" s="4"/>
      <c r="J29" s="4"/>
      <c r="M29" s="4"/>
      <c r="N29" s="94"/>
      <c r="O29" s="58" t="s">
        <v>24</v>
      </c>
      <c r="P29" s="56" t="s">
        <v>84</v>
      </c>
      <c r="Q29" s="4"/>
      <c r="R29" s="11" t="s">
        <v>23</v>
      </c>
      <c r="S29" s="9">
        <v>1</v>
      </c>
      <c r="T29" s="9">
        <v>0</v>
      </c>
      <c r="U29" s="9">
        <v>-0.5</v>
      </c>
      <c r="V29" s="19"/>
      <c r="W29" s="11" t="s">
        <v>23</v>
      </c>
      <c r="X29" s="1">
        <f>(S29*L24)+(T29*L25)+(U29*L26)</f>
        <v>0.50309674222717704</v>
      </c>
      <c r="Y29" s="176"/>
      <c r="Z29" s="31" t="s">
        <v>96</v>
      </c>
      <c r="AA29" s="31">
        <v>2</v>
      </c>
      <c r="AB29" s="31">
        <f>1/(1+AA29)</f>
        <v>0.33333333333333331</v>
      </c>
      <c r="AC29" s="31"/>
      <c r="AD29" s="4"/>
      <c r="AE29" s="11" t="s">
        <v>23</v>
      </c>
      <c r="AF29" s="28">
        <v>0</v>
      </c>
      <c r="AG29" s="28">
        <v>-1</v>
      </c>
      <c r="AH29" s="28">
        <v>0</v>
      </c>
      <c r="AI29" s="28">
        <v>0</v>
      </c>
      <c r="AJ29" s="28">
        <v>1</v>
      </c>
      <c r="AK29" s="4"/>
      <c r="AL29" s="11" t="s">
        <v>23</v>
      </c>
      <c r="AM29" s="1">
        <f>(AC26*AF29)+(AG29*AC27)+(AC28*AH29)+(AI29*AC30)+(AC31*AJ29)</f>
        <v>-0.16666666666666669</v>
      </c>
      <c r="AN29" s="176"/>
      <c r="AO29" s="16" t="s">
        <v>59</v>
      </c>
      <c r="AP29" s="16" t="s">
        <v>44</v>
      </c>
      <c r="AQ29" s="16">
        <v>1</v>
      </c>
      <c r="AR29" s="16">
        <f>AQ29*AQ28</f>
        <v>0.33333333333333331</v>
      </c>
      <c r="AS29" s="4"/>
      <c r="AT29" s="11" t="s">
        <v>23</v>
      </c>
      <c r="AU29" s="1">
        <f>AR32</f>
        <v>0.25</v>
      </c>
      <c r="AV29" s="36"/>
      <c r="AW29" s="41" t="s">
        <v>19</v>
      </c>
      <c r="AX29" s="41">
        <v>0</v>
      </c>
      <c r="AY29" s="50"/>
    </row>
    <row r="30" spans="1:51">
      <c r="A30" s="258"/>
      <c r="B30" s="53"/>
      <c r="C30" s="53"/>
      <c r="D30" s="53"/>
      <c r="E30" s="53"/>
      <c r="F30" s="53"/>
      <c r="G30" s="53"/>
      <c r="H30" s="53"/>
      <c r="I30" s="53"/>
      <c r="J30" s="53"/>
      <c r="M30" s="26"/>
      <c r="N30" s="94"/>
      <c r="O30" s="4"/>
      <c r="P30" s="4"/>
      <c r="Q30" s="4"/>
      <c r="R30" s="11" t="s">
        <v>24</v>
      </c>
      <c r="S30" s="9">
        <v>-0.5</v>
      </c>
      <c r="T30" s="9">
        <v>0</v>
      </c>
      <c r="U30" s="9">
        <v>1</v>
      </c>
      <c r="V30" s="19"/>
      <c r="W30" s="11" t="s">
        <v>24</v>
      </c>
      <c r="X30" s="1">
        <f>(S30*L24)+(T30*67)+(U30*L26)</f>
        <v>-5.6174904000990955E-2</v>
      </c>
      <c r="Y30" s="176"/>
      <c r="Z30" s="16" t="s">
        <v>97</v>
      </c>
      <c r="AA30" s="16" t="s">
        <v>44</v>
      </c>
      <c r="AB30" s="16">
        <v>1</v>
      </c>
      <c r="AC30" s="16">
        <f>AB30*AB29</f>
        <v>0.33333333333333331</v>
      </c>
      <c r="AD30" s="4"/>
      <c r="AE30" s="11" t="s">
        <v>24</v>
      </c>
      <c r="AF30" s="28">
        <v>0</v>
      </c>
      <c r="AG30" s="28">
        <v>1</v>
      </c>
      <c r="AH30" s="28">
        <v>0</v>
      </c>
      <c r="AI30" s="28">
        <v>0</v>
      </c>
      <c r="AJ30" s="28">
        <v>-1</v>
      </c>
      <c r="AK30" s="4"/>
      <c r="AL30" s="11" t="s">
        <v>24</v>
      </c>
      <c r="AM30" s="1">
        <f>(AC26*AF30)+(AC27*AG30)+(AC28*AH30)+(AI30*AC30)+(AC31*AJ30)</f>
        <v>0.16666666666666669</v>
      </c>
      <c r="AN30" s="176"/>
      <c r="AO30" s="16" t="s">
        <v>60</v>
      </c>
      <c r="AP30" s="16" t="s">
        <v>44</v>
      </c>
      <c r="AQ30" s="16">
        <v>1</v>
      </c>
      <c r="AR30" s="16">
        <f>AQ30*AQ28</f>
        <v>0.33333333333333331</v>
      </c>
      <c r="AS30" s="4"/>
      <c r="AT30" s="11" t="s">
        <v>24</v>
      </c>
      <c r="AU30" s="1">
        <f>AR33</f>
        <v>0.25</v>
      </c>
      <c r="AV30" s="36"/>
      <c r="AW30" s="42" t="s">
        <v>20</v>
      </c>
      <c r="AX30" s="42">
        <f>X27+AM27+AU27</f>
        <v>0.38641149510714728</v>
      </c>
      <c r="AY30" s="50"/>
    </row>
    <row r="31" spans="1:51">
      <c r="A31" s="258"/>
      <c r="B31" s="183" t="s">
        <v>14</v>
      </c>
      <c r="C31" s="183"/>
      <c r="D31" s="4"/>
      <c r="E31" s="35" t="s">
        <v>38</v>
      </c>
      <c r="F31" s="35" t="s">
        <v>39</v>
      </c>
      <c r="G31" s="35" t="s">
        <v>40</v>
      </c>
      <c r="H31" s="10" t="s">
        <v>41</v>
      </c>
      <c r="I31" s="10" t="s">
        <v>42</v>
      </c>
      <c r="J31" s="4"/>
      <c r="M31" s="4"/>
      <c r="N31" s="94"/>
      <c r="O31" s="156" t="s">
        <v>112</v>
      </c>
      <c r="P31" s="157"/>
      <c r="Q31" s="4"/>
      <c r="R31" s="33"/>
      <c r="S31" s="25"/>
      <c r="T31" s="25"/>
      <c r="U31" s="25"/>
      <c r="V31" s="30"/>
      <c r="W31" s="29"/>
      <c r="X31" s="29"/>
      <c r="Y31" s="176"/>
      <c r="Z31" s="16" t="s">
        <v>98</v>
      </c>
      <c r="AA31" s="16" t="s">
        <v>44</v>
      </c>
      <c r="AB31" s="16">
        <v>1</v>
      </c>
      <c r="AC31" s="16">
        <f>AB31*AB29</f>
        <v>0.33333333333333331</v>
      </c>
      <c r="AD31" s="4"/>
      <c r="AE31" s="29"/>
      <c r="AF31" s="25"/>
      <c r="AG31" s="25"/>
      <c r="AH31" s="25"/>
      <c r="AI31" s="25"/>
      <c r="AJ31" s="25"/>
      <c r="AK31" s="4"/>
      <c r="AL31" s="29"/>
      <c r="AM31" s="29"/>
      <c r="AN31" s="176"/>
      <c r="AO31" s="15" t="s">
        <v>31</v>
      </c>
      <c r="AP31" s="15">
        <v>3</v>
      </c>
      <c r="AQ31" s="15">
        <f>1/(1+AP31)</f>
        <v>0.25</v>
      </c>
      <c r="AR31" s="15"/>
      <c r="AS31" s="4"/>
      <c r="AT31" s="29"/>
      <c r="AU31" s="29"/>
      <c r="AV31" s="46"/>
      <c r="AW31" s="42" t="s">
        <v>21</v>
      </c>
      <c r="AX31" s="42">
        <f>X28+AM28+AU28</f>
        <v>0.28025517155951934</v>
      </c>
      <c r="AY31" s="50"/>
    </row>
    <row r="32" spans="1:51" ht="30">
      <c r="A32" s="258"/>
      <c r="B32" s="71" t="s">
        <v>7</v>
      </c>
      <c r="C32" s="76">
        <f>SUM(L24*C27,L25*D27,L26*E27)</f>
        <v>3.0553614930426525</v>
      </c>
      <c r="D32" s="4"/>
      <c r="E32" s="35">
        <v>1</v>
      </c>
      <c r="F32" s="35">
        <v>3</v>
      </c>
      <c r="G32" s="35">
        <v>5</v>
      </c>
      <c r="H32" s="35">
        <v>7</v>
      </c>
      <c r="I32" s="35">
        <v>9</v>
      </c>
      <c r="J32" s="4"/>
      <c r="M32" s="4"/>
      <c r="N32" s="94"/>
      <c r="O32" s="57" t="s">
        <v>99</v>
      </c>
      <c r="P32" s="56" t="s">
        <v>102</v>
      </c>
      <c r="Q32" s="4"/>
      <c r="R32" s="33"/>
      <c r="S32" s="25"/>
      <c r="T32" s="25"/>
      <c r="U32" s="25"/>
      <c r="V32" s="30"/>
      <c r="W32" s="29"/>
      <c r="X32" s="29"/>
      <c r="Y32" s="176"/>
      <c r="Z32" s="30"/>
      <c r="AA32" s="30"/>
      <c r="AB32" s="30"/>
      <c r="AC32" s="30"/>
      <c r="AD32" s="4"/>
      <c r="AE32" s="29"/>
      <c r="AF32" s="25"/>
      <c r="AG32" s="25"/>
      <c r="AH32" s="25"/>
      <c r="AI32" s="25"/>
      <c r="AJ32" s="25"/>
      <c r="AK32" s="4"/>
      <c r="AL32" s="156" t="s">
        <v>115</v>
      </c>
      <c r="AM32" s="157"/>
      <c r="AN32" s="176"/>
      <c r="AO32" s="16" t="s">
        <v>61</v>
      </c>
      <c r="AP32" s="16" t="s">
        <v>44</v>
      </c>
      <c r="AQ32" s="16">
        <v>1</v>
      </c>
      <c r="AR32" s="16">
        <f>AQ32*AQ31</f>
        <v>0.25</v>
      </c>
      <c r="AS32" s="4"/>
      <c r="AT32" s="29"/>
      <c r="AU32" s="29"/>
      <c r="AV32" s="46"/>
      <c r="AW32" s="41" t="s">
        <v>22</v>
      </c>
      <c r="AX32" s="41">
        <v>0</v>
      </c>
      <c r="AY32" s="50"/>
    </row>
    <row r="33" spans="1:51" ht="30">
      <c r="A33" s="258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26"/>
      <c r="N33" s="94"/>
      <c r="O33" s="57" t="s">
        <v>100</v>
      </c>
      <c r="P33" s="56" t="s">
        <v>103</v>
      </c>
      <c r="Q33" s="4"/>
      <c r="R33" s="4"/>
      <c r="S33" s="18"/>
      <c r="T33" s="18"/>
      <c r="U33" s="18"/>
      <c r="V33" s="19"/>
      <c r="W33" s="4"/>
      <c r="X33" s="4"/>
      <c r="Y33" s="176"/>
      <c r="Z33" s="30"/>
      <c r="AA33" s="30"/>
      <c r="AB33" s="30"/>
      <c r="AC33" s="30"/>
      <c r="AD33" s="4"/>
      <c r="AE33" s="29"/>
      <c r="AF33" s="25"/>
      <c r="AG33" s="25"/>
      <c r="AH33" s="25"/>
      <c r="AI33" s="25"/>
      <c r="AJ33" s="25"/>
      <c r="AK33" s="4"/>
      <c r="AL33" s="58" t="s">
        <v>34</v>
      </c>
      <c r="AM33" s="56" t="s">
        <v>87</v>
      </c>
      <c r="AN33" s="176"/>
      <c r="AO33" s="16" t="s">
        <v>62</v>
      </c>
      <c r="AP33" s="16" t="s">
        <v>44</v>
      </c>
      <c r="AQ33" s="16">
        <v>1</v>
      </c>
      <c r="AR33" s="16">
        <f>AQ33*AQ31</f>
        <v>0.25</v>
      </c>
      <c r="AS33" s="4"/>
      <c r="AT33" s="29"/>
      <c r="AU33" s="29"/>
      <c r="AV33" s="46"/>
      <c r="AW33" s="42" t="s">
        <v>23</v>
      </c>
      <c r="AX33" s="42">
        <f>X29+AM29+AU29</f>
        <v>0.5864300755605103</v>
      </c>
      <c r="AY33" s="50"/>
    </row>
    <row r="34" spans="1:51" ht="30">
      <c r="A34" s="258"/>
      <c r="B34" s="185" t="s">
        <v>11</v>
      </c>
      <c r="C34" s="186"/>
      <c r="D34" s="6" t="s">
        <v>12</v>
      </c>
      <c r="E34" s="6">
        <v>1</v>
      </c>
      <c r="F34" s="6">
        <v>2</v>
      </c>
      <c r="G34" s="6">
        <v>3</v>
      </c>
      <c r="H34" s="6">
        <v>4</v>
      </c>
      <c r="I34" s="6">
        <v>5</v>
      </c>
      <c r="J34" s="6">
        <v>6</v>
      </c>
      <c r="K34" s="6">
        <v>7</v>
      </c>
      <c r="L34" s="6">
        <v>9</v>
      </c>
      <c r="M34" s="6">
        <v>10</v>
      </c>
      <c r="N34" s="94"/>
      <c r="O34" s="57" t="s">
        <v>101</v>
      </c>
      <c r="P34" s="56" t="s">
        <v>104</v>
      </c>
      <c r="Q34" s="4"/>
      <c r="R34" s="4"/>
      <c r="S34" s="18"/>
      <c r="T34" s="18"/>
      <c r="U34" s="18"/>
      <c r="V34" s="4"/>
      <c r="W34" s="4"/>
      <c r="X34" s="4"/>
      <c r="Y34" s="176"/>
      <c r="AB34" s="30"/>
      <c r="AC34" s="30"/>
      <c r="AD34" s="4"/>
      <c r="AE34" s="29"/>
      <c r="AF34" s="25"/>
      <c r="AG34" s="25"/>
      <c r="AH34" s="25"/>
      <c r="AI34" s="25"/>
      <c r="AJ34" s="25"/>
      <c r="AK34" s="4"/>
      <c r="AL34" s="83" t="s">
        <v>35</v>
      </c>
      <c r="AM34" s="84" t="s">
        <v>88</v>
      </c>
      <c r="AN34" s="176"/>
      <c r="AO34" s="19"/>
      <c r="AP34" s="19"/>
      <c r="AQ34" s="19"/>
      <c r="AR34" s="19"/>
      <c r="AS34" s="4"/>
      <c r="AT34" s="29"/>
      <c r="AU34" s="29"/>
      <c r="AV34" s="46"/>
      <c r="AW34" s="42" t="s">
        <v>24</v>
      </c>
      <c r="AX34" s="42">
        <f>X30+AM30+AU30</f>
        <v>0.36049176266567573</v>
      </c>
      <c r="AY34" s="50"/>
    </row>
    <row r="35" spans="1:51">
      <c r="A35" s="258"/>
      <c r="B35" s="187"/>
      <c r="C35" s="188"/>
      <c r="D35" s="6" t="s">
        <v>13</v>
      </c>
      <c r="E35" s="35">
        <v>0</v>
      </c>
      <c r="F35" s="35">
        <v>0</v>
      </c>
      <c r="G35" s="35">
        <v>0.57999999999999996</v>
      </c>
      <c r="H35" s="35">
        <v>0.9</v>
      </c>
      <c r="I35" s="35">
        <v>1.1200000000000001</v>
      </c>
      <c r="J35" s="35">
        <v>1.24</v>
      </c>
      <c r="K35" s="35">
        <v>1.32</v>
      </c>
      <c r="L35" s="35">
        <v>1.46</v>
      </c>
      <c r="M35" s="35">
        <v>1.49</v>
      </c>
      <c r="N35" s="94"/>
      <c r="Q35" s="4"/>
      <c r="R35" s="4"/>
      <c r="S35" s="18"/>
      <c r="T35" s="18"/>
      <c r="U35" s="18"/>
      <c r="V35" s="4"/>
      <c r="W35" s="4"/>
      <c r="X35" s="4"/>
      <c r="Y35" s="176"/>
      <c r="AB35" s="30"/>
      <c r="AC35" s="30"/>
      <c r="AD35" s="4"/>
      <c r="AE35" s="29"/>
      <c r="AF35" s="25"/>
      <c r="AG35" s="25"/>
      <c r="AH35" s="25"/>
      <c r="AI35" s="25"/>
      <c r="AJ35" s="25"/>
      <c r="AK35" s="4"/>
      <c r="AL35" s="83" t="s">
        <v>36</v>
      </c>
      <c r="AM35" s="84" t="s">
        <v>89</v>
      </c>
      <c r="AN35" s="176"/>
      <c r="AO35" s="30"/>
      <c r="AP35" s="30"/>
      <c r="AQ35" s="30"/>
      <c r="AR35" s="30"/>
      <c r="AS35" s="4"/>
      <c r="AT35" s="29"/>
      <c r="AU35" s="29"/>
      <c r="AV35" s="46"/>
      <c r="AW35" s="41" t="s">
        <v>25</v>
      </c>
      <c r="AX35" s="41">
        <v>0</v>
      </c>
      <c r="AY35" s="50"/>
    </row>
    <row r="36" spans="1:51">
      <c r="A36" s="258"/>
      <c r="B36" s="189" t="s">
        <v>9</v>
      </c>
      <c r="C36" s="190"/>
      <c r="D36" s="7">
        <v>0.57999999999999996</v>
      </c>
      <c r="E36" s="191"/>
      <c r="F36" s="192"/>
      <c r="G36" s="192"/>
      <c r="H36" s="192"/>
      <c r="I36" s="192"/>
      <c r="J36" s="192"/>
      <c r="K36" s="48"/>
      <c r="L36" s="48"/>
      <c r="M36" s="48"/>
      <c r="N36" s="94"/>
      <c r="Q36" s="4"/>
      <c r="R36" s="4"/>
      <c r="S36" s="18"/>
      <c r="T36" s="18"/>
      <c r="U36" s="18"/>
      <c r="V36" s="4"/>
      <c r="W36" s="4"/>
      <c r="X36" s="4"/>
      <c r="Y36" s="176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83" t="s">
        <v>37</v>
      </c>
      <c r="AM36" s="84" t="s">
        <v>90</v>
      </c>
      <c r="AN36" s="176"/>
      <c r="AO36" s="156" t="s">
        <v>113</v>
      </c>
      <c r="AP36" s="157"/>
      <c r="AQ36" s="4"/>
      <c r="AR36" s="4"/>
      <c r="AS36" s="4"/>
      <c r="AT36" s="4"/>
      <c r="AU36" s="4"/>
      <c r="AV36" s="46"/>
      <c r="AW36" s="4"/>
      <c r="AX36" s="4"/>
      <c r="AY36" s="50"/>
    </row>
    <row r="37" spans="1:51" ht="30">
      <c r="A37" s="258"/>
      <c r="B37" s="52"/>
      <c r="C37" s="52"/>
      <c r="D37" s="52"/>
      <c r="E37" s="52"/>
      <c r="H37" s="52"/>
      <c r="I37" s="52"/>
      <c r="J37" s="52"/>
      <c r="K37" s="52"/>
      <c r="L37" s="52"/>
      <c r="M37" s="47"/>
      <c r="N37" s="94"/>
      <c r="Q37" s="4"/>
      <c r="R37" s="4"/>
      <c r="S37" s="18"/>
      <c r="T37" s="18"/>
      <c r="U37" s="18"/>
      <c r="V37" s="4"/>
      <c r="W37" s="4"/>
      <c r="X37" s="4"/>
      <c r="Y37" s="176"/>
      <c r="Z37" s="4"/>
      <c r="AC37" s="4"/>
      <c r="AD37" s="4"/>
      <c r="AE37" s="4"/>
      <c r="AF37" s="4"/>
      <c r="AG37" s="4"/>
      <c r="AH37" s="4"/>
      <c r="AI37" s="4"/>
      <c r="AJ37" s="4"/>
      <c r="AK37" s="4"/>
      <c r="AL37" s="58" t="s">
        <v>96</v>
      </c>
      <c r="AM37" s="56" t="s">
        <v>91</v>
      </c>
      <c r="AN37" s="176"/>
      <c r="AO37" s="44" t="s">
        <v>29</v>
      </c>
      <c r="AP37" s="44" t="s">
        <v>76</v>
      </c>
      <c r="AQ37" s="4"/>
      <c r="AR37" s="4"/>
      <c r="AS37" s="4"/>
      <c r="AT37" s="4"/>
      <c r="AU37" s="4"/>
      <c r="AV37" s="46"/>
      <c r="AW37" s="4"/>
      <c r="AX37" s="4"/>
      <c r="AY37" s="50"/>
    </row>
    <row r="38" spans="1:51" ht="30">
      <c r="A38" s="258"/>
      <c r="B38" s="161" t="s">
        <v>15</v>
      </c>
      <c r="C38" s="161"/>
      <c r="D38" s="161"/>
      <c r="E38" s="4"/>
      <c r="H38" s="4"/>
      <c r="I38" s="4"/>
      <c r="J38" s="4"/>
      <c r="K38" s="4"/>
      <c r="L38" s="4"/>
      <c r="M38" s="4"/>
      <c r="N38" s="94"/>
      <c r="Q38" s="4"/>
      <c r="R38" s="4"/>
      <c r="S38" s="18"/>
      <c r="T38" s="18"/>
      <c r="U38" s="18"/>
      <c r="V38" s="4"/>
      <c r="W38" s="4"/>
      <c r="X38" s="4"/>
      <c r="Y38" s="176"/>
      <c r="Z38" s="227" t="s">
        <v>182</v>
      </c>
      <c r="AA38" s="228"/>
      <c r="AC38" s="4"/>
      <c r="AD38" s="4"/>
      <c r="AE38" s="4"/>
      <c r="AF38" s="4"/>
      <c r="AG38" s="4"/>
      <c r="AH38" s="4"/>
      <c r="AI38" s="4"/>
      <c r="AJ38" s="4"/>
      <c r="AK38" s="4"/>
      <c r="AL38" s="83" t="s">
        <v>97</v>
      </c>
      <c r="AM38" s="84" t="s">
        <v>92</v>
      </c>
      <c r="AN38" s="176"/>
      <c r="AO38" s="44" t="s">
        <v>30</v>
      </c>
      <c r="AP38" s="44" t="s">
        <v>79</v>
      </c>
      <c r="AQ38" s="4"/>
      <c r="AR38" s="4"/>
      <c r="AS38" s="4"/>
      <c r="AT38" s="4"/>
      <c r="AU38" s="4"/>
      <c r="AV38" s="46"/>
      <c r="AW38" s="4"/>
      <c r="AX38" s="4"/>
      <c r="AY38" s="50"/>
    </row>
    <row r="39" spans="1:51" ht="30">
      <c r="A39" s="258"/>
      <c r="B39" s="5" t="s">
        <v>10</v>
      </c>
      <c r="C39" s="8">
        <f>(C32-3)/3</f>
        <v>1.8453831014217492E-2</v>
      </c>
      <c r="D39" s="77">
        <f>C39*100</f>
        <v>1.8453831014217492</v>
      </c>
      <c r="E39" s="4"/>
      <c r="H39" s="4"/>
      <c r="I39" s="4"/>
      <c r="J39" s="4"/>
      <c r="K39" s="4"/>
      <c r="L39" s="4"/>
      <c r="M39" s="4"/>
      <c r="N39" s="94"/>
      <c r="Q39" s="4"/>
      <c r="R39" s="4"/>
      <c r="S39" s="18"/>
      <c r="T39" s="18"/>
      <c r="U39" s="18"/>
      <c r="V39" s="4"/>
      <c r="W39" s="4"/>
      <c r="X39" s="4"/>
      <c r="Y39" s="176"/>
      <c r="Z39" s="225" t="s">
        <v>208</v>
      </c>
      <c r="AA39" s="226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83" t="s">
        <v>98</v>
      </c>
      <c r="AM39" s="84" t="s">
        <v>93</v>
      </c>
      <c r="AN39" s="176"/>
      <c r="AO39" s="44" t="s">
        <v>31</v>
      </c>
      <c r="AP39" s="44" t="s">
        <v>82</v>
      </c>
      <c r="AQ39" s="4"/>
      <c r="AR39" s="4"/>
      <c r="AS39" s="4"/>
      <c r="AT39" s="4"/>
      <c r="AU39" s="4"/>
      <c r="AV39" s="46"/>
      <c r="AW39" s="4"/>
      <c r="AX39" s="4"/>
      <c r="AY39" s="50"/>
    </row>
    <row r="40" spans="1:51">
      <c r="A40" s="259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69"/>
      <c r="N40" s="49"/>
      <c r="O40" s="69"/>
      <c r="P40" s="69"/>
      <c r="Q40" s="69"/>
      <c r="R40" s="69"/>
      <c r="S40" s="79"/>
      <c r="T40" s="79"/>
      <c r="U40" s="79"/>
      <c r="V40" s="69"/>
      <c r="W40" s="69"/>
      <c r="X40" s="69"/>
      <c r="Y40" s="177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51"/>
    </row>
    <row r="42" spans="1:51" ht="20">
      <c r="A42" s="257"/>
      <c r="B42" s="168" t="s">
        <v>160</v>
      </c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9"/>
    </row>
    <row r="43" spans="1:51" ht="35" customHeight="1">
      <c r="A43" s="258"/>
      <c r="B43" s="35" t="s">
        <v>0</v>
      </c>
      <c r="C43" s="35" t="s">
        <v>1</v>
      </c>
      <c r="D43" s="35" t="s">
        <v>2</v>
      </c>
      <c r="E43" s="35" t="s">
        <v>3</v>
      </c>
      <c r="F43" s="170" t="s">
        <v>8</v>
      </c>
      <c r="G43" s="35" t="s">
        <v>0</v>
      </c>
      <c r="H43" s="35" t="s">
        <v>1</v>
      </c>
      <c r="I43" s="35" t="s">
        <v>2</v>
      </c>
      <c r="J43" s="35" t="s">
        <v>3</v>
      </c>
      <c r="K43" s="35" t="s">
        <v>4</v>
      </c>
      <c r="L43" s="10" t="s">
        <v>5</v>
      </c>
      <c r="M43" s="23"/>
      <c r="N43" s="94"/>
      <c r="O43" s="156" t="s">
        <v>114</v>
      </c>
      <c r="P43" s="157"/>
      <c r="Q43" s="3"/>
      <c r="R43" s="171" t="s">
        <v>46</v>
      </c>
      <c r="S43" s="172"/>
      <c r="T43" s="172"/>
      <c r="U43" s="173"/>
      <c r="V43" s="3"/>
      <c r="W43" s="174" t="s">
        <v>52</v>
      </c>
      <c r="X43" s="175"/>
      <c r="Y43" s="176"/>
      <c r="Z43" s="178" t="s">
        <v>48</v>
      </c>
      <c r="AA43" s="179"/>
      <c r="AB43" s="179"/>
      <c r="AC43" s="180"/>
      <c r="AD43" s="3"/>
      <c r="AE43" s="178" t="s">
        <v>54</v>
      </c>
      <c r="AF43" s="179"/>
      <c r="AG43" s="179"/>
      <c r="AH43" s="179"/>
      <c r="AI43" s="179"/>
      <c r="AJ43" s="180"/>
      <c r="AK43" s="3"/>
      <c r="AL43" s="174" t="s">
        <v>55</v>
      </c>
      <c r="AM43" s="175"/>
      <c r="AN43" s="176"/>
      <c r="AO43" s="178" t="s">
        <v>49</v>
      </c>
      <c r="AP43" s="179"/>
      <c r="AQ43" s="179"/>
      <c r="AR43" s="180"/>
      <c r="AS43" s="4"/>
      <c r="AT43" s="174" t="s">
        <v>51</v>
      </c>
      <c r="AU43" s="175"/>
      <c r="AV43" s="36"/>
      <c r="AW43" s="174" t="s">
        <v>27</v>
      </c>
      <c r="AX43" s="175"/>
      <c r="AY43" s="50"/>
    </row>
    <row r="44" spans="1:51" ht="30">
      <c r="A44" s="258"/>
      <c r="B44" s="35" t="s">
        <v>1</v>
      </c>
      <c r="C44" s="2">
        <v>1</v>
      </c>
      <c r="D44" s="37">
        <f>1/C45</f>
        <v>0.33333333333333331</v>
      </c>
      <c r="E44" s="37">
        <v>3</v>
      </c>
      <c r="F44" s="170"/>
      <c r="G44" s="35" t="s">
        <v>1</v>
      </c>
      <c r="H44" s="38">
        <f>C44/C47</f>
        <v>0.23076923076923078</v>
      </c>
      <c r="I44" s="37">
        <f>D44/D47</f>
        <v>0.21739130434782608</v>
      </c>
      <c r="J44" s="37">
        <f>E44/E47</f>
        <v>0.33333333333333331</v>
      </c>
      <c r="K44" s="37">
        <f>SUM(H44:J44)</f>
        <v>0.78149386845039026</v>
      </c>
      <c r="L44" s="2">
        <f>K44/C49</f>
        <v>0.26049795615013011</v>
      </c>
      <c r="M44" s="24"/>
      <c r="N44" s="94"/>
      <c r="O44" s="58" t="s">
        <v>17</v>
      </c>
      <c r="P44" s="56" t="s">
        <v>78</v>
      </c>
      <c r="Q44" s="18"/>
      <c r="R44" s="17" t="s">
        <v>26</v>
      </c>
      <c r="S44" s="35" t="s">
        <v>1</v>
      </c>
      <c r="T44" s="35" t="s">
        <v>2</v>
      </c>
      <c r="U44" s="35" t="s">
        <v>3</v>
      </c>
      <c r="V44" s="13"/>
      <c r="W44" s="32" t="s">
        <v>26</v>
      </c>
      <c r="X44" s="72" t="s">
        <v>53</v>
      </c>
      <c r="Y44" s="176"/>
      <c r="Z44" s="35" t="s">
        <v>32</v>
      </c>
      <c r="AA44" s="71" t="s">
        <v>47</v>
      </c>
      <c r="AB44" s="178" t="s">
        <v>43</v>
      </c>
      <c r="AC44" s="180"/>
      <c r="AD44" s="4"/>
      <c r="AE44" s="10" t="s">
        <v>26</v>
      </c>
      <c r="AF44" s="35" t="s">
        <v>35</v>
      </c>
      <c r="AG44" s="35" t="s">
        <v>36</v>
      </c>
      <c r="AH44" s="35" t="s">
        <v>37</v>
      </c>
      <c r="AI44" s="35" t="s">
        <v>97</v>
      </c>
      <c r="AJ44" s="35" t="s">
        <v>98</v>
      </c>
      <c r="AK44" s="4"/>
      <c r="AL44" s="10" t="s">
        <v>26</v>
      </c>
      <c r="AM44" s="72" t="s">
        <v>53</v>
      </c>
      <c r="AN44" s="176"/>
      <c r="AO44" s="10" t="s">
        <v>28</v>
      </c>
      <c r="AP44" s="10" t="s">
        <v>47</v>
      </c>
      <c r="AQ44" s="181" t="s">
        <v>43</v>
      </c>
      <c r="AR44" s="182"/>
      <c r="AS44" s="4"/>
      <c r="AT44" s="35" t="s">
        <v>26</v>
      </c>
      <c r="AU44" s="72" t="s">
        <v>53</v>
      </c>
      <c r="AV44" s="36"/>
      <c r="AW44" s="71" t="s">
        <v>26</v>
      </c>
      <c r="AX44" s="71" t="s">
        <v>50</v>
      </c>
      <c r="AY44" s="50"/>
    </row>
    <row r="45" spans="1:51">
      <c r="A45" s="258"/>
      <c r="B45" s="35" t="s">
        <v>2</v>
      </c>
      <c r="C45" s="37">
        <v>3</v>
      </c>
      <c r="D45" s="2">
        <v>1</v>
      </c>
      <c r="E45" s="37">
        <v>5</v>
      </c>
      <c r="F45" s="170"/>
      <c r="G45" s="35" t="s">
        <v>2</v>
      </c>
      <c r="H45" s="37">
        <f>C45/C47</f>
        <v>0.6923076923076924</v>
      </c>
      <c r="I45" s="38">
        <f>D45/D47</f>
        <v>0.65217391304347827</v>
      </c>
      <c r="J45" s="37">
        <f>E45/E47</f>
        <v>0.55555555555555558</v>
      </c>
      <c r="K45" s="37">
        <f>SUM(H45:J45)</f>
        <v>1.9000371609067261</v>
      </c>
      <c r="L45" s="2">
        <f>K45/C49</f>
        <v>0.63334572030224201</v>
      </c>
      <c r="M45" s="24"/>
      <c r="N45" s="94"/>
      <c r="O45" s="58" t="s">
        <v>18</v>
      </c>
      <c r="P45" s="56" t="s">
        <v>77</v>
      </c>
      <c r="Q45" s="18"/>
      <c r="R45" s="11" t="s">
        <v>17</v>
      </c>
      <c r="S45" s="9">
        <v>1</v>
      </c>
      <c r="T45" s="9">
        <v>-0.5</v>
      </c>
      <c r="U45" s="9">
        <v>0</v>
      </c>
      <c r="V45" s="3"/>
      <c r="W45" s="11" t="s">
        <v>17</v>
      </c>
      <c r="X45" s="1">
        <f>(S45*L44)+(T45*L45)+(U45*L46)</f>
        <v>-5.61749040009909E-2</v>
      </c>
      <c r="Y45" s="176"/>
      <c r="Z45" s="15" t="s">
        <v>34</v>
      </c>
      <c r="AA45" s="15">
        <v>1</v>
      </c>
      <c r="AB45" s="15">
        <f>1/(1+AA45)</f>
        <v>0.5</v>
      </c>
      <c r="AC45" s="15"/>
      <c r="AD45" s="4"/>
      <c r="AE45" s="11" t="s">
        <v>17</v>
      </c>
      <c r="AF45" s="28">
        <v>0</v>
      </c>
      <c r="AG45" s="28">
        <v>0</v>
      </c>
      <c r="AH45" s="28">
        <v>0</v>
      </c>
      <c r="AI45" s="28">
        <v>0</v>
      </c>
      <c r="AJ45" s="28">
        <v>1</v>
      </c>
      <c r="AK45" s="4"/>
      <c r="AL45" s="11" t="s">
        <v>17</v>
      </c>
      <c r="AM45" s="1">
        <f>(AF45*AC46)+(AG45*AC47)+(AC48*AH45)+(AI45*AC50)+(AC51*AJ45)</f>
        <v>0.33333333333333331</v>
      </c>
      <c r="AN45" s="176"/>
      <c r="AO45" s="15" t="s">
        <v>29</v>
      </c>
      <c r="AP45" s="15">
        <v>1</v>
      </c>
      <c r="AQ45" s="15">
        <f>1/(1+AP45)</f>
        <v>0.5</v>
      </c>
      <c r="AR45" s="15"/>
      <c r="AS45" s="4"/>
      <c r="AT45" s="11" t="s">
        <v>17</v>
      </c>
      <c r="AU45" s="1">
        <f>AR46</f>
        <v>0.5</v>
      </c>
      <c r="AV45" s="36"/>
      <c r="AW45" s="40" t="s">
        <v>63</v>
      </c>
      <c r="AX45" s="40">
        <v>0</v>
      </c>
      <c r="AY45" s="50"/>
    </row>
    <row r="46" spans="1:51" ht="30">
      <c r="A46" s="258"/>
      <c r="B46" s="35" t="s">
        <v>3</v>
      </c>
      <c r="C46" s="37">
        <f>1/E44</f>
        <v>0.33333333333333331</v>
      </c>
      <c r="D46" s="37">
        <f>1/E45</f>
        <v>0.2</v>
      </c>
      <c r="E46" s="2">
        <v>1</v>
      </c>
      <c r="F46" s="170"/>
      <c r="G46" s="35" t="s">
        <v>3</v>
      </c>
      <c r="H46" s="37">
        <f>C46/C47</f>
        <v>7.6923076923076927E-2</v>
      </c>
      <c r="I46" s="37">
        <f>D46/D47</f>
        <v>0.13043478260869568</v>
      </c>
      <c r="J46" s="38">
        <f>E46/E47</f>
        <v>0.1111111111111111</v>
      </c>
      <c r="K46" s="37">
        <f>SUM(H46:J46)</f>
        <v>0.31846897064288371</v>
      </c>
      <c r="L46" s="2">
        <f>K46/C49</f>
        <v>0.1061563235476279</v>
      </c>
      <c r="M46" s="24"/>
      <c r="N46" s="94"/>
      <c r="O46" s="58" t="s">
        <v>20</v>
      </c>
      <c r="P46" s="56" t="s">
        <v>80</v>
      </c>
      <c r="Q46" s="18"/>
      <c r="R46" s="11" t="s">
        <v>18</v>
      </c>
      <c r="S46" s="9">
        <v>-0.5</v>
      </c>
      <c r="T46" s="9">
        <v>1</v>
      </c>
      <c r="U46" s="9">
        <v>0</v>
      </c>
      <c r="V46" s="19"/>
      <c r="W46" s="11" t="s">
        <v>18</v>
      </c>
      <c r="X46" s="1">
        <f>(S46*L44)+(T46*L45)+(U46*L46)</f>
        <v>0.50309674222717693</v>
      </c>
      <c r="Y46" s="176"/>
      <c r="Z46" s="16" t="s">
        <v>35</v>
      </c>
      <c r="AA46" s="16" t="s">
        <v>44</v>
      </c>
      <c r="AB46" s="16">
        <v>1</v>
      </c>
      <c r="AC46" s="16">
        <f>AB46*AB45</f>
        <v>0.5</v>
      </c>
      <c r="AD46" s="4"/>
      <c r="AE46" s="11" t="s">
        <v>18</v>
      </c>
      <c r="AF46" s="28">
        <v>0</v>
      </c>
      <c r="AG46" s="28">
        <v>0</v>
      </c>
      <c r="AH46" s="28">
        <v>0</v>
      </c>
      <c r="AI46" s="28">
        <v>0</v>
      </c>
      <c r="AJ46" s="28">
        <v>-1</v>
      </c>
      <c r="AK46" s="4"/>
      <c r="AL46" s="11" t="s">
        <v>18</v>
      </c>
      <c r="AM46" s="1">
        <f>(AF46*AC46)+(AG46*AC47)+(AC48*AH46)+(AI46*AC50)+(AC51*AJ46)</f>
        <v>-0.33333333333333331</v>
      </c>
      <c r="AN46" s="176"/>
      <c r="AO46" s="16" t="s">
        <v>45</v>
      </c>
      <c r="AP46" s="16" t="s">
        <v>44</v>
      </c>
      <c r="AQ46" s="16">
        <v>1</v>
      </c>
      <c r="AR46" s="16">
        <f>AQ46*AQ45</f>
        <v>0.5</v>
      </c>
      <c r="AS46" s="4"/>
      <c r="AT46" s="11" t="s">
        <v>18</v>
      </c>
      <c r="AU46" s="1">
        <f>AR47</f>
        <v>0.5</v>
      </c>
      <c r="AV46" s="36"/>
      <c r="AW46" s="40" t="s">
        <v>16</v>
      </c>
      <c r="AX46" s="41">
        <v>0</v>
      </c>
      <c r="AY46" s="50"/>
    </row>
    <row r="47" spans="1:51">
      <c r="A47" s="258"/>
      <c r="B47" s="72" t="s">
        <v>4</v>
      </c>
      <c r="C47" s="39">
        <f>SUM(C44:C46)</f>
        <v>4.333333333333333</v>
      </c>
      <c r="D47" s="39">
        <f>SUM(D44:D46)</f>
        <v>1.5333333333333332</v>
      </c>
      <c r="E47" s="39">
        <f>SUM(E44:E46)</f>
        <v>9</v>
      </c>
      <c r="F47" s="170"/>
      <c r="G47" s="72" t="s">
        <v>4</v>
      </c>
      <c r="H47" s="39">
        <f>SUM(H44:H46)</f>
        <v>1</v>
      </c>
      <c r="I47" s="39">
        <f>SUM(I44:I46)</f>
        <v>1</v>
      </c>
      <c r="J47" s="39">
        <f>SUM(J44:J46)</f>
        <v>1</v>
      </c>
      <c r="K47" s="39">
        <f>SUM(K44:K46)</f>
        <v>3</v>
      </c>
      <c r="L47" s="39">
        <f>SUM(L44:L46)</f>
        <v>1</v>
      </c>
      <c r="M47" s="25"/>
      <c r="N47" s="94"/>
      <c r="O47" s="58" t="s">
        <v>21</v>
      </c>
      <c r="P47" s="56" t="s">
        <v>81</v>
      </c>
      <c r="Q47" s="18"/>
      <c r="R47" s="11" t="s">
        <v>20</v>
      </c>
      <c r="S47" s="9">
        <v>0</v>
      </c>
      <c r="T47" s="9">
        <v>0.5</v>
      </c>
      <c r="U47" s="9">
        <v>0</v>
      </c>
      <c r="V47" s="19"/>
      <c r="W47" s="11" t="s">
        <v>20</v>
      </c>
      <c r="X47" s="1">
        <f>(S47*L44)+(T47*L45)+(U47*L46)</f>
        <v>0.31667286015112101</v>
      </c>
      <c r="Y47" s="176"/>
      <c r="Z47" s="16" t="s">
        <v>36</v>
      </c>
      <c r="AA47" s="16" t="s">
        <v>44</v>
      </c>
      <c r="AB47" s="16">
        <v>1</v>
      </c>
      <c r="AC47" s="16">
        <f>AB47*AB45</f>
        <v>0.5</v>
      </c>
      <c r="AD47" s="4"/>
      <c r="AE47" s="11" t="s">
        <v>20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4"/>
      <c r="AL47" s="11" t="s">
        <v>20</v>
      </c>
      <c r="AM47" s="1">
        <f>(AF47*AC46)+(AG47*AC47)+(AH47*AC48)+(AI47*AC50)+(AJ47*AC51)</f>
        <v>0</v>
      </c>
      <c r="AN47" s="176"/>
      <c r="AO47" s="16" t="s">
        <v>58</v>
      </c>
      <c r="AP47" s="16" t="s">
        <v>44</v>
      </c>
      <c r="AQ47" s="16">
        <v>1</v>
      </c>
      <c r="AR47" s="16">
        <f>AQ47*AQ45</f>
        <v>0.5</v>
      </c>
      <c r="AS47" s="4"/>
      <c r="AT47" s="11" t="s">
        <v>20</v>
      </c>
      <c r="AU47" s="1">
        <f>AR49</f>
        <v>0.33333333333333331</v>
      </c>
      <c r="AV47" s="36"/>
      <c r="AW47" s="42" t="s">
        <v>17</v>
      </c>
      <c r="AX47" s="42">
        <f>X45+AM45+AU45</f>
        <v>0.77715842933234236</v>
      </c>
      <c r="AY47" s="50"/>
    </row>
    <row r="48" spans="1:51" ht="45">
      <c r="A48" s="258"/>
      <c r="B48" s="54"/>
      <c r="C48" s="54"/>
      <c r="D48" s="54"/>
      <c r="E48" s="54"/>
      <c r="F48" s="54"/>
      <c r="G48" s="54"/>
      <c r="H48" s="54"/>
      <c r="I48" s="54"/>
      <c r="J48" s="54"/>
      <c r="M48" s="47"/>
      <c r="N48" s="94"/>
      <c r="O48" s="58" t="s">
        <v>23</v>
      </c>
      <c r="P48" s="56" t="s">
        <v>83</v>
      </c>
      <c r="Q48" s="4"/>
      <c r="R48" s="11" t="s">
        <v>21</v>
      </c>
      <c r="S48" s="9">
        <v>0</v>
      </c>
      <c r="T48" s="9">
        <v>-0.5</v>
      </c>
      <c r="U48" s="9">
        <v>0</v>
      </c>
      <c r="V48" s="19"/>
      <c r="W48" s="11" t="s">
        <v>21</v>
      </c>
      <c r="X48" s="1">
        <f>(S48*L44)+(T48*L45)+(U48*L46)</f>
        <v>-0.31667286015112101</v>
      </c>
      <c r="Y48" s="176"/>
      <c r="Z48" s="16" t="s">
        <v>37</v>
      </c>
      <c r="AA48" s="16" t="s">
        <v>44</v>
      </c>
      <c r="AB48" s="16">
        <v>1</v>
      </c>
      <c r="AC48" s="16">
        <f>AB48*AB45</f>
        <v>0.5</v>
      </c>
      <c r="AD48" s="4"/>
      <c r="AE48" s="11" t="s">
        <v>21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4"/>
      <c r="AL48" s="11" t="s">
        <v>21</v>
      </c>
      <c r="AM48" s="1">
        <f>(AF48*AC46)+(AG48*AC47)+(AH48*AC48)+(AI48*AC50)+(AJ48*AC51)</f>
        <v>0</v>
      </c>
      <c r="AN48" s="176"/>
      <c r="AO48" s="15" t="s">
        <v>30</v>
      </c>
      <c r="AP48" s="15">
        <v>2</v>
      </c>
      <c r="AQ48" s="15">
        <f>1/(1+AP48)</f>
        <v>0.33333333333333331</v>
      </c>
      <c r="AR48" s="15"/>
      <c r="AS48" s="4"/>
      <c r="AT48" s="11" t="s">
        <v>21</v>
      </c>
      <c r="AU48" s="1">
        <f>AR50</f>
        <v>0.33333333333333331</v>
      </c>
      <c r="AV48" s="36"/>
      <c r="AW48" s="42" t="s">
        <v>18</v>
      </c>
      <c r="AX48" s="42">
        <f>X46+AM46++AU46</f>
        <v>0.66976340889384356</v>
      </c>
      <c r="AY48" s="50"/>
    </row>
    <row r="49" spans="1:51" ht="30">
      <c r="A49" s="258"/>
      <c r="B49" s="71" t="s">
        <v>6</v>
      </c>
      <c r="C49" s="35">
        <v>3</v>
      </c>
      <c r="D49" s="4"/>
      <c r="E49" s="4"/>
      <c r="F49" s="4"/>
      <c r="G49" s="4"/>
      <c r="H49" s="4"/>
      <c r="I49" s="4"/>
      <c r="J49" s="4"/>
      <c r="M49" s="4"/>
      <c r="N49" s="94"/>
      <c r="O49" s="58" t="s">
        <v>24</v>
      </c>
      <c r="P49" s="56" t="s">
        <v>84</v>
      </c>
      <c r="Q49" s="4"/>
      <c r="R49" s="11" t="s">
        <v>23</v>
      </c>
      <c r="S49" s="9">
        <v>1</v>
      </c>
      <c r="T49" s="9">
        <v>0</v>
      </c>
      <c r="U49" s="9">
        <v>-0.5</v>
      </c>
      <c r="V49" s="19"/>
      <c r="W49" s="11" t="s">
        <v>23</v>
      </c>
      <c r="X49" s="1">
        <f>(S49*L44)+(T49*L45)+(U49*L46)</f>
        <v>0.20741979437631616</v>
      </c>
      <c r="Y49" s="176"/>
      <c r="Z49" s="31" t="s">
        <v>96</v>
      </c>
      <c r="AA49" s="31">
        <v>2</v>
      </c>
      <c r="AB49" s="31">
        <f>1/(1+AA49)</f>
        <v>0.33333333333333331</v>
      </c>
      <c r="AC49" s="31"/>
      <c r="AD49" s="4"/>
      <c r="AE49" s="11" t="s">
        <v>23</v>
      </c>
      <c r="AF49" s="28">
        <v>0</v>
      </c>
      <c r="AG49" s="28">
        <v>-1</v>
      </c>
      <c r="AH49" s="28">
        <v>0</v>
      </c>
      <c r="AI49" s="28">
        <v>0</v>
      </c>
      <c r="AJ49" s="28">
        <v>1</v>
      </c>
      <c r="AK49" s="4"/>
      <c r="AL49" s="11" t="s">
        <v>23</v>
      </c>
      <c r="AM49" s="1">
        <f>(AC46*AF49)+(AG49*AC47)+(AC48*AH49)+(AI49*AC50)+(AC51*AJ49)</f>
        <v>-0.16666666666666669</v>
      </c>
      <c r="AN49" s="176"/>
      <c r="AO49" s="16" t="s">
        <v>59</v>
      </c>
      <c r="AP49" s="16" t="s">
        <v>44</v>
      </c>
      <c r="AQ49" s="16">
        <v>1</v>
      </c>
      <c r="AR49" s="16">
        <f>AQ49*AQ48</f>
        <v>0.33333333333333331</v>
      </c>
      <c r="AS49" s="4"/>
      <c r="AT49" s="11" t="s">
        <v>23</v>
      </c>
      <c r="AU49" s="1">
        <f>AR52</f>
        <v>0.25</v>
      </c>
      <c r="AV49" s="36"/>
      <c r="AW49" s="41" t="s">
        <v>19</v>
      </c>
      <c r="AX49" s="41">
        <v>0</v>
      </c>
      <c r="AY49" s="50"/>
    </row>
    <row r="50" spans="1:51">
      <c r="A50" s="258"/>
      <c r="B50" s="53"/>
      <c r="C50" s="53"/>
      <c r="D50" s="53"/>
      <c r="E50" s="53"/>
      <c r="F50" s="53"/>
      <c r="G50" s="53"/>
      <c r="H50" s="53"/>
      <c r="I50" s="53"/>
      <c r="J50" s="53"/>
      <c r="M50" s="26"/>
      <c r="N50" s="94"/>
      <c r="O50" s="4"/>
      <c r="P50" s="4"/>
      <c r="Q50" s="4"/>
      <c r="R50" s="11" t="s">
        <v>24</v>
      </c>
      <c r="S50" s="9">
        <v>-0.5</v>
      </c>
      <c r="T50" s="9">
        <v>0</v>
      </c>
      <c r="U50" s="9">
        <v>1</v>
      </c>
      <c r="V50" s="19"/>
      <c r="W50" s="11" t="s">
        <v>24</v>
      </c>
      <c r="X50" s="1">
        <f>(S50*L44)+(T50*67)+(U50*L46)</f>
        <v>-2.4092654527437155E-2</v>
      </c>
      <c r="Y50" s="176"/>
      <c r="Z50" s="16" t="s">
        <v>97</v>
      </c>
      <c r="AA50" s="16" t="s">
        <v>44</v>
      </c>
      <c r="AB50" s="16">
        <v>1</v>
      </c>
      <c r="AC50" s="16">
        <f>AB50*AB49</f>
        <v>0.33333333333333331</v>
      </c>
      <c r="AD50" s="4"/>
      <c r="AE50" s="11" t="s">
        <v>24</v>
      </c>
      <c r="AF50" s="28">
        <v>0</v>
      </c>
      <c r="AG50" s="28">
        <v>1</v>
      </c>
      <c r="AH50" s="28">
        <v>0</v>
      </c>
      <c r="AI50" s="28">
        <v>0</v>
      </c>
      <c r="AJ50" s="28">
        <v>-1</v>
      </c>
      <c r="AK50" s="4"/>
      <c r="AL50" s="11" t="s">
        <v>24</v>
      </c>
      <c r="AM50" s="1">
        <f>(AC46*AF50)+(AC47*AG50)+(AC48*AH50)+(AI50*AC50)+(AC51*AJ50)</f>
        <v>0.16666666666666669</v>
      </c>
      <c r="AN50" s="176"/>
      <c r="AO50" s="16" t="s">
        <v>60</v>
      </c>
      <c r="AP50" s="16" t="s">
        <v>44</v>
      </c>
      <c r="AQ50" s="16">
        <v>1</v>
      </c>
      <c r="AR50" s="16">
        <f>AQ50*AQ48</f>
        <v>0.33333333333333331</v>
      </c>
      <c r="AS50" s="4"/>
      <c r="AT50" s="11" t="s">
        <v>24</v>
      </c>
      <c r="AU50" s="1">
        <f>AR53</f>
        <v>0.25</v>
      </c>
      <c r="AV50" s="36"/>
      <c r="AW50" s="42" t="s">
        <v>20</v>
      </c>
      <c r="AX50" s="42">
        <f>X47+AM47+AU47</f>
        <v>0.65000619348445432</v>
      </c>
      <c r="AY50" s="50"/>
    </row>
    <row r="51" spans="1:51">
      <c r="A51" s="258"/>
      <c r="B51" s="183" t="s">
        <v>14</v>
      </c>
      <c r="C51" s="183"/>
      <c r="D51" s="4"/>
      <c r="E51" s="35" t="s">
        <v>38</v>
      </c>
      <c r="F51" s="35" t="s">
        <v>39</v>
      </c>
      <c r="G51" s="35" t="s">
        <v>40</v>
      </c>
      <c r="H51" s="10" t="s">
        <v>41</v>
      </c>
      <c r="I51" s="10" t="s">
        <v>42</v>
      </c>
      <c r="J51" s="4"/>
      <c r="M51" s="4"/>
      <c r="N51" s="94"/>
      <c r="O51" s="156" t="s">
        <v>112</v>
      </c>
      <c r="P51" s="157"/>
      <c r="Q51" s="4"/>
      <c r="R51" s="33"/>
      <c r="S51" s="25"/>
      <c r="T51" s="25"/>
      <c r="U51" s="25"/>
      <c r="V51" s="30"/>
      <c r="W51" s="29"/>
      <c r="X51" s="29"/>
      <c r="Y51" s="176"/>
      <c r="Z51" s="16" t="s">
        <v>98</v>
      </c>
      <c r="AA51" s="16" t="s">
        <v>44</v>
      </c>
      <c r="AB51" s="16">
        <v>1</v>
      </c>
      <c r="AC51" s="16">
        <f>AB51*AB49</f>
        <v>0.33333333333333331</v>
      </c>
      <c r="AD51" s="4"/>
      <c r="AE51" s="29"/>
      <c r="AF51" s="25"/>
      <c r="AG51" s="25"/>
      <c r="AH51" s="25"/>
      <c r="AI51" s="25"/>
      <c r="AJ51" s="25"/>
      <c r="AK51" s="4"/>
      <c r="AL51" s="29"/>
      <c r="AM51" s="29"/>
      <c r="AN51" s="176"/>
      <c r="AO51" s="15" t="s">
        <v>31</v>
      </c>
      <c r="AP51" s="15">
        <v>3</v>
      </c>
      <c r="AQ51" s="15">
        <f>1/(1+AP51)</f>
        <v>0.25</v>
      </c>
      <c r="AR51" s="15"/>
      <c r="AS51" s="4"/>
      <c r="AT51" s="29"/>
      <c r="AU51" s="29"/>
      <c r="AV51" s="46"/>
      <c r="AW51" s="42" t="s">
        <v>21</v>
      </c>
      <c r="AX51" s="42">
        <f>X48+AM48+AU48</f>
        <v>1.666047318221231E-2</v>
      </c>
      <c r="AY51" s="50"/>
    </row>
    <row r="52" spans="1:51" ht="30">
      <c r="A52" s="258"/>
      <c r="B52" s="71" t="s">
        <v>7</v>
      </c>
      <c r="C52" s="76">
        <f>SUM(L44*C47,L45*D47,L46*E47)</f>
        <v>3.0553614930426529</v>
      </c>
      <c r="D52" s="4"/>
      <c r="E52" s="35">
        <v>1</v>
      </c>
      <c r="F52" s="35">
        <v>3</v>
      </c>
      <c r="G52" s="35">
        <v>5</v>
      </c>
      <c r="H52" s="35">
        <v>7</v>
      </c>
      <c r="I52" s="35">
        <v>9</v>
      </c>
      <c r="J52" s="4"/>
      <c r="M52" s="4"/>
      <c r="N52" s="94"/>
      <c r="O52" s="57" t="s">
        <v>99</v>
      </c>
      <c r="P52" s="56" t="s">
        <v>102</v>
      </c>
      <c r="Q52" s="4"/>
      <c r="R52" s="33"/>
      <c r="S52" s="25"/>
      <c r="T52" s="25"/>
      <c r="U52" s="25"/>
      <c r="V52" s="30"/>
      <c r="W52" s="29"/>
      <c r="X52" s="29"/>
      <c r="Y52" s="176"/>
      <c r="Z52" s="30"/>
      <c r="AA52" s="30"/>
      <c r="AB52" s="30"/>
      <c r="AC52" s="30"/>
      <c r="AD52" s="4"/>
      <c r="AE52" s="29"/>
      <c r="AF52" s="25"/>
      <c r="AG52" s="25"/>
      <c r="AH52" s="25"/>
      <c r="AI52" s="25"/>
      <c r="AJ52" s="25"/>
      <c r="AK52" s="4"/>
      <c r="AL52" s="156" t="s">
        <v>115</v>
      </c>
      <c r="AM52" s="157"/>
      <c r="AN52" s="176"/>
      <c r="AO52" s="16" t="s">
        <v>61</v>
      </c>
      <c r="AP52" s="16" t="s">
        <v>44</v>
      </c>
      <c r="AQ52" s="16">
        <v>1</v>
      </c>
      <c r="AR52" s="16">
        <f>AQ52*AQ51</f>
        <v>0.25</v>
      </c>
      <c r="AS52" s="4"/>
      <c r="AT52" s="29"/>
      <c r="AU52" s="29"/>
      <c r="AV52" s="46"/>
      <c r="AW52" s="41" t="s">
        <v>22</v>
      </c>
      <c r="AX52" s="41">
        <v>0</v>
      </c>
      <c r="AY52" s="50"/>
    </row>
    <row r="53" spans="1:51" ht="30">
      <c r="A53" s="258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26"/>
      <c r="N53" s="94"/>
      <c r="O53" s="57" t="s">
        <v>100</v>
      </c>
      <c r="P53" s="56" t="s">
        <v>103</v>
      </c>
      <c r="Q53" s="4"/>
      <c r="R53" s="4"/>
      <c r="S53" s="18"/>
      <c r="T53" s="18"/>
      <c r="U53" s="18"/>
      <c r="V53" s="19"/>
      <c r="W53" s="4"/>
      <c r="X53" s="4"/>
      <c r="Y53" s="176"/>
      <c r="Z53" s="30"/>
      <c r="AA53" s="30"/>
      <c r="AB53" s="30"/>
      <c r="AC53" s="30"/>
      <c r="AD53" s="4"/>
      <c r="AE53" s="29"/>
      <c r="AF53" s="25"/>
      <c r="AG53" s="25"/>
      <c r="AH53" s="25"/>
      <c r="AI53" s="25"/>
      <c r="AJ53" s="25"/>
      <c r="AK53" s="4"/>
      <c r="AL53" s="58" t="s">
        <v>34</v>
      </c>
      <c r="AM53" s="56" t="s">
        <v>87</v>
      </c>
      <c r="AN53" s="176"/>
      <c r="AO53" s="16" t="s">
        <v>62</v>
      </c>
      <c r="AP53" s="16" t="s">
        <v>44</v>
      </c>
      <c r="AQ53" s="16">
        <v>1</v>
      </c>
      <c r="AR53" s="16">
        <f>AQ53*AQ51</f>
        <v>0.25</v>
      </c>
      <c r="AS53" s="4"/>
      <c r="AT53" s="29"/>
      <c r="AU53" s="29"/>
      <c r="AV53" s="46"/>
      <c r="AW53" s="42" t="s">
        <v>23</v>
      </c>
      <c r="AX53" s="42">
        <f>X49+AM49+AU49</f>
        <v>0.29075312770964945</v>
      </c>
      <c r="AY53" s="50"/>
    </row>
    <row r="54" spans="1:51" ht="30">
      <c r="A54" s="258"/>
      <c r="B54" s="185" t="s">
        <v>11</v>
      </c>
      <c r="C54" s="186"/>
      <c r="D54" s="6" t="s">
        <v>12</v>
      </c>
      <c r="E54" s="6">
        <v>1</v>
      </c>
      <c r="F54" s="6">
        <v>2</v>
      </c>
      <c r="G54" s="6">
        <v>3</v>
      </c>
      <c r="H54" s="6">
        <v>4</v>
      </c>
      <c r="I54" s="6">
        <v>5</v>
      </c>
      <c r="J54" s="6">
        <v>6</v>
      </c>
      <c r="K54" s="6">
        <v>7</v>
      </c>
      <c r="L54" s="6">
        <v>9</v>
      </c>
      <c r="M54" s="6">
        <v>10</v>
      </c>
      <c r="N54" s="94"/>
      <c r="O54" s="57" t="s">
        <v>101</v>
      </c>
      <c r="P54" s="56" t="s">
        <v>104</v>
      </c>
      <c r="Q54" s="4"/>
      <c r="R54" s="4"/>
      <c r="S54" s="18"/>
      <c r="T54" s="18"/>
      <c r="U54" s="18"/>
      <c r="V54" s="4"/>
      <c r="W54" s="4"/>
      <c r="X54" s="4"/>
      <c r="Y54" s="176"/>
      <c r="AB54" s="30"/>
      <c r="AC54" s="30"/>
      <c r="AD54" s="4"/>
      <c r="AE54" s="29"/>
      <c r="AF54" s="25"/>
      <c r="AG54" s="25"/>
      <c r="AH54" s="25"/>
      <c r="AI54" s="25"/>
      <c r="AJ54" s="25"/>
      <c r="AK54" s="4"/>
      <c r="AL54" s="83" t="s">
        <v>35</v>
      </c>
      <c r="AM54" s="84" t="s">
        <v>88</v>
      </c>
      <c r="AN54" s="176"/>
      <c r="AO54" s="19"/>
      <c r="AP54" s="19"/>
      <c r="AQ54" s="19"/>
      <c r="AR54" s="19"/>
      <c r="AS54" s="4"/>
      <c r="AT54" s="29"/>
      <c r="AU54" s="29"/>
      <c r="AV54" s="46"/>
      <c r="AW54" s="42" t="s">
        <v>24</v>
      </c>
      <c r="AX54" s="42">
        <f>X50+AM50+AU50</f>
        <v>0.39257401213922954</v>
      </c>
      <c r="AY54" s="50"/>
    </row>
    <row r="55" spans="1:51">
      <c r="A55" s="258"/>
      <c r="B55" s="187"/>
      <c r="C55" s="188"/>
      <c r="D55" s="6" t="s">
        <v>13</v>
      </c>
      <c r="E55" s="35">
        <v>0</v>
      </c>
      <c r="F55" s="35">
        <v>0</v>
      </c>
      <c r="G55" s="35">
        <v>0.57999999999999996</v>
      </c>
      <c r="H55" s="35">
        <v>0.9</v>
      </c>
      <c r="I55" s="35">
        <v>1.1200000000000001</v>
      </c>
      <c r="J55" s="35">
        <v>1.24</v>
      </c>
      <c r="K55" s="35">
        <v>1.32</v>
      </c>
      <c r="L55" s="35">
        <v>1.46</v>
      </c>
      <c r="M55" s="35">
        <v>1.49</v>
      </c>
      <c r="N55" s="94"/>
      <c r="Q55" s="4"/>
      <c r="R55" s="4"/>
      <c r="S55" s="18"/>
      <c r="T55" s="18"/>
      <c r="U55" s="18"/>
      <c r="V55" s="4"/>
      <c r="W55" s="4"/>
      <c r="X55" s="4"/>
      <c r="Y55" s="176"/>
      <c r="AB55" s="30"/>
      <c r="AC55" s="30"/>
      <c r="AD55" s="4"/>
      <c r="AE55" s="29"/>
      <c r="AF55" s="25"/>
      <c r="AG55" s="25"/>
      <c r="AH55" s="25"/>
      <c r="AI55" s="25"/>
      <c r="AJ55" s="25"/>
      <c r="AK55" s="4"/>
      <c r="AL55" s="83" t="s">
        <v>36</v>
      </c>
      <c r="AM55" s="84" t="s">
        <v>89</v>
      </c>
      <c r="AN55" s="176"/>
      <c r="AO55" s="30"/>
      <c r="AP55" s="30"/>
      <c r="AQ55" s="30"/>
      <c r="AR55" s="30"/>
      <c r="AS55" s="4"/>
      <c r="AT55" s="29"/>
      <c r="AU55" s="29"/>
      <c r="AV55" s="46"/>
      <c r="AW55" s="41" t="s">
        <v>25</v>
      </c>
      <c r="AX55" s="41">
        <v>0</v>
      </c>
      <c r="AY55" s="50"/>
    </row>
    <row r="56" spans="1:51">
      <c r="A56" s="258"/>
      <c r="B56" s="189" t="s">
        <v>9</v>
      </c>
      <c r="C56" s="190"/>
      <c r="D56" s="7">
        <v>0.57999999999999996</v>
      </c>
      <c r="E56" s="191"/>
      <c r="F56" s="192"/>
      <c r="G56" s="192"/>
      <c r="H56" s="192"/>
      <c r="I56" s="192"/>
      <c r="J56" s="192"/>
      <c r="K56" s="48"/>
      <c r="L56" s="48"/>
      <c r="M56" s="48"/>
      <c r="N56" s="94"/>
      <c r="Q56" s="4"/>
      <c r="R56" s="4"/>
      <c r="S56" s="18"/>
      <c r="T56" s="18"/>
      <c r="U56" s="18"/>
      <c r="V56" s="4"/>
      <c r="W56" s="4"/>
      <c r="X56" s="4"/>
      <c r="Y56" s="176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83" t="s">
        <v>37</v>
      </c>
      <c r="AM56" s="84" t="s">
        <v>90</v>
      </c>
      <c r="AN56" s="176"/>
      <c r="AO56" s="156" t="s">
        <v>113</v>
      </c>
      <c r="AP56" s="157"/>
      <c r="AQ56" s="4"/>
      <c r="AR56" s="4"/>
      <c r="AS56" s="4"/>
      <c r="AT56" s="4"/>
      <c r="AU56" s="4"/>
      <c r="AV56" s="46"/>
      <c r="AW56" s="4"/>
      <c r="AX56" s="4"/>
      <c r="AY56" s="50"/>
    </row>
    <row r="57" spans="1:51" ht="30">
      <c r="A57" s="258"/>
      <c r="B57" s="52"/>
      <c r="C57" s="52"/>
      <c r="D57" s="52"/>
      <c r="E57" s="52"/>
      <c r="H57" s="52"/>
      <c r="I57" s="52"/>
      <c r="J57" s="52"/>
      <c r="K57" s="52"/>
      <c r="L57" s="52"/>
      <c r="M57" s="47"/>
      <c r="N57" s="94"/>
      <c r="Q57" s="4"/>
      <c r="R57" s="4"/>
      <c r="S57" s="18"/>
      <c r="T57" s="18"/>
      <c r="U57" s="18"/>
      <c r="V57" s="4"/>
      <c r="W57" s="4"/>
      <c r="X57" s="4"/>
      <c r="Y57" s="176"/>
      <c r="Z57" s="4"/>
      <c r="AC57" s="4"/>
      <c r="AD57" s="4"/>
      <c r="AE57" s="4"/>
      <c r="AF57" s="4"/>
      <c r="AG57" s="4"/>
      <c r="AH57" s="4"/>
      <c r="AI57" s="4"/>
      <c r="AJ57" s="4"/>
      <c r="AK57" s="4"/>
      <c r="AL57" s="58" t="s">
        <v>96</v>
      </c>
      <c r="AM57" s="56" t="s">
        <v>91</v>
      </c>
      <c r="AN57" s="176"/>
      <c r="AO57" s="44" t="s">
        <v>29</v>
      </c>
      <c r="AP57" s="44" t="s">
        <v>76</v>
      </c>
      <c r="AQ57" s="4"/>
      <c r="AR57" s="4"/>
      <c r="AS57" s="4"/>
      <c r="AT57" s="4"/>
      <c r="AU57" s="4"/>
      <c r="AV57" s="46"/>
      <c r="AW57" s="4"/>
      <c r="AX57" s="4"/>
      <c r="AY57" s="50"/>
    </row>
    <row r="58" spans="1:51" ht="30">
      <c r="A58" s="258"/>
      <c r="B58" s="161" t="s">
        <v>15</v>
      </c>
      <c r="C58" s="161"/>
      <c r="D58" s="161"/>
      <c r="E58" s="4"/>
      <c r="H58" s="4"/>
      <c r="I58" s="4"/>
      <c r="J58" s="4"/>
      <c r="K58" s="4"/>
      <c r="L58" s="4"/>
      <c r="M58" s="4"/>
      <c r="N58" s="94"/>
      <c r="Q58" s="4"/>
      <c r="R58" s="4"/>
      <c r="S58" s="18"/>
      <c r="T58" s="18"/>
      <c r="U58" s="18"/>
      <c r="V58" s="4"/>
      <c r="W58" s="4"/>
      <c r="X58" s="4"/>
      <c r="Y58" s="176"/>
      <c r="Z58" s="227" t="s">
        <v>182</v>
      </c>
      <c r="AA58" s="228"/>
      <c r="AC58" s="4"/>
      <c r="AD58" s="4"/>
      <c r="AE58" s="4"/>
      <c r="AF58" s="4"/>
      <c r="AG58" s="4"/>
      <c r="AH58" s="4"/>
      <c r="AI58" s="4"/>
      <c r="AJ58" s="4"/>
      <c r="AK58" s="4"/>
      <c r="AL58" s="83" t="s">
        <v>97</v>
      </c>
      <c r="AM58" s="84" t="s">
        <v>92</v>
      </c>
      <c r="AN58" s="176"/>
      <c r="AO58" s="44" t="s">
        <v>30</v>
      </c>
      <c r="AP58" s="44" t="s">
        <v>79</v>
      </c>
      <c r="AQ58" s="4"/>
      <c r="AR58" s="4"/>
      <c r="AS58" s="4"/>
      <c r="AT58" s="4"/>
      <c r="AU58" s="4"/>
      <c r="AV58" s="46"/>
      <c r="AW58" s="4"/>
      <c r="AX58" s="4"/>
      <c r="AY58" s="50"/>
    </row>
    <row r="59" spans="1:51" ht="30">
      <c r="A59" s="258"/>
      <c r="B59" s="5" t="s">
        <v>10</v>
      </c>
      <c r="C59" s="8">
        <f>(C52-3)/3</f>
        <v>1.8453831014217641E-2</v>
      </c>
      <c r="D59" s="77">
        <f>C59*100</f>
        <v>1.8453831014217641</v>
      </c>
      <c r="E59" s="4"/>
      <c r="H59" s="4"/>
      <c r="I59" s="4"/>
      <c r="J59" s="4"/>
      <c r="K59" s="4"/>
      <c r="L59" s="4"/>
      <c r="M59" s="4"/>
      <c r="N59" s="94"/>
      <c r="Q59" s="4"/>
      <c r="R59" s="4"/>
      <c r="S59" s="18"/>
      <c r="T59" s="18"/>
      <c r="U59" s="18"/>
      <c r="V59" s="4"/>
      <c r="W59" s="4"/>
      <c r="X59" s="4"/>
      <c r="Y59" s="176"/>
      <c r="Z59" s="225" t="s">
        <v>208</v>
      </c>
      <c r="AA59" s="226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83" t="s">
        <v>98</v>
      </c>
      <c r="AM59" s="84" t="s">
        <v>93</v>
      </c>
      <c r="AN59" s="176"/>
      <c r="AO59" s="44" t="s">
        <v>31</v>
      </c>
      <c r="AP59" s="44" t="s">
        <v>82</v>
      </c>
      <c r="AQ59" s="4"/>
      <c r="AR59" s="4"/>
      <c r="AS59" s="4"/>
      <c r="AT59" s="4"/>
      <c r="AU59" s="4"/>
      <c r="AV59" s="46"/>
      <c r="AW59" s="4"/>
      <c r="AX59" s="4"/>
      <c r="AY59" s="50"/>
    </row>
    <row r="60" spans="1:51">
      <c r="A60" s="259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69"/>
      <c r="N60" s="49"/>
      <c r="O60" s="69"/>
      <c r="P60" s="69"/>
      <c r="Q60" s="69"/>
      <c r="R60" s="69"/>
      <c r="S60" s="79"/>
      <c r="T60" s="79"/>
      <c r="U60" s="79"/>
      <c r="V60" s="69"/>
      <c r="W60" s="69"/>
      <c r="X60" s="69"/>
      <c r="Y60" s="177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51"/>
    </row>
    <row r="62" spans="1:51" ht="20">
      <c r="A62" s="257"/>
      <c r="B62" s="168" t="s">
        <v>162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9"/>
    </row>
    <row r="63" spans="1:51" ht="45" customHeight="1">
      <c r="A63" s="258"/>
      <c r="B63" s="35" t="s">
        <v>0</v>
      </c>
      <c r="C63" s="35" t="s">
        <v>1</v>
      </c>
      <c r="D63" s="35" t="s">
        <v>2</v>
      </c>
      <c r="E63" s="35" t="s">
        <v>3</v>
      </c>
      <c r="F63" s="170" t="s">
        <v>8</v>
      </c>
      <c r="G63" s="35" t="s">
        <v>0</v>
      </c>
      <c r="H63" s="35" t="s">
        <v>1</v>
      </c>
      <c r="I63" s="35" t="s">
        <v>2</v>
      </c>
      <c r="J63" s="35" t="s">
        <v>3</v>
      </c>
      <c r="K63" s="35" t="s">
        <v>4</v>
      </c>
      <c r="L63" s="10" t="s">
        <v>5</v>
      </c>
      <c r="M63" s="23"/>
      <c r="N63" s="94"/>
      <c r="O63" s="156" t="s">
        <v>114</v>
      </c>
      <c r="P63" s="157"/>
      <c r="Q63" s="3"/>
      <c r="R63" s="171" t="s">
        <v>46</v>
      </c>
      <c r="S63" s="172"/>
      <c r="T63" s="172"/>
      <c r="U63" s="173"/>
      <c r="V63" s="3"/>
      <c r="W63" s="174" t="s">
        <v>52</v>
      </c>
      <c r="X63" s="175"/>
      <c r="Y63" s="176"/>
      <c r="Z63" s="178" t="s">
        <v>48</v>
      </c>
      <c r="AA63" s="179"/>
      <c r="AB63" s="179"/>
      <c r="AC63" s="180"/>
      <c r="AD63" s="3"/>
      <c r="AE63" s="178" t="s">
        <v>54</v>
      </c>
      <c r="AF63" s="179"/>
      <c r="AG63" s="179"/>
      <c r="AH63" s="179"/>
      <c r="AI63" s="179"/>
      <c r="AJ63" s="180"/>
      <c r="AK63" s="3"/>
      <c r="AL63" s="174" t="s">
        <v>55</v>
      </c>
      <c r="AM63" s="175"/>
      <c r="AN63" s="176"/>
      <c r="AO63" s="178" t="s">
        <v>49</v>
      </c>
      <c r="AP63" s="179"/>
      <c r="AQ63" s="179"/>
      <c r="AR63" s="180"/>
      <c r="AS63" s="4"/>
      <c r="AT63" s="174" t="s">
        <v>51</v>
      </c>
      <c r="AU63" s="175"/>
      <c r="AV63" s="36"/>
      <c r="AW63" s="174" t="s">
        <v>27</v>
      </c>
      <c r="AX63" s="175"/>
      <c r="AY63" s="50"/>
    </row>
    <row r="64" spans="1:51" ht="30">
      <c r="A64" s="258"/>
      <c r="B64" s="35" t="s">
        <v>1</v>
      </c>
      <c r="C64" s="2">
        <v>1</v>
      </c>
      <c r="D64" s="37">
        <f>1/C65</f>
        <v>0.2</v>
      </c>
      <c r="E64" s="37">
        <f>1/C66</f>
        <v>0.33333333333333331</v>
      </c>
      <c r="F64" s="170"/>
      <c r="G64" s="35" t="s">
        <v>1</v>
      </c>
      <c r="H64" s="38">
        <f>C64/C67</f>
        <v>0.1111111111111111</v>
      </c>
      <c r="I64" s="37">
        <f>D64/D67</f>
        <v>0.13043478260869568</v>
      </c>
      <c r="J64" s="37">
        <f>E64/E67</f>
        <v>7.6923076923076913E-2</v>
      </c>
      <c r="K64" s="37">
        <f>SUM(H64:J64)</f>
        <v>0.31846897064288371</v>
      </c>
      <c r="L64" s="2">
        <f>K64/C69</f>
        <v>0.1061563235476279</v>
      </c>
      <c r="M64" s="24"/>
      <c r="N64" s="94"/>
      <c r="O64" s="58" t="s">
        <v>17</v>
      </c>
      <c r="P64" s="56" t="s">
        <v>78</v>
      </c>
      <c r="Q64" s="18"/>
      <c r="R64" s="17" t="s">
        <v>26</v>
      </c>
      <c r="S64" s="35" t="s">
        <v>1</v>
      </c>
      <c r="T64" s="35" t="s">
        <v>2</v>
      </c>
      <c r="U64" s="35" t="s">
        <v>3</v>
      </c>
      <c r="V64" s="13"/>
      <c r="W64" s="32" t="s">
        <v>26</v>
      </c>
      <c r="X64" s="72" t="s">
        <v>53</v>
      </c>
      <c r="Y64" s="176"/>
      <c r="Z64" s="35" t="s">
        <v>32</v>
      </c>
      <c r="AA64" s="71" t="s">
        <v>47</v>
      </c>
      <c r="AB64" s="178" t="s">
        <v>43</v>
      </c>
      <c r="AC64" s="180"/>
      <c r="AD64" s="4"/>
      <c r="AE64" s="10" t="s">
        <v>26</v>
      </c>
      <c r="AF64" s="35" t="s">
        <v>35</v>
      </c>
      <c r="AG64" s="35" t="s">
        <v>36</v>
      </c>
      <c r="AH64" s="35" t="s">
        <v>37</v>
      </c>
      <c r="AI64" s="35" t="s">
        <v>97</v>
      </c>
      <c r="AJ64" s="35" t="s">
        <v>98</v>
      </c>
      <c r="AK64" s="4"/>
      <c r="AL64" s="10" t="s">
        <v>26</v>
      </c>
      <c r="AM64" s="72" t="s">
        <v>53</v>
      </c>
      <c r="AN64" s="176"/>
      <c r="AO64" s="10" t="s">
        <v>28</v>
      </c>
      <c r="AP64" s="10" t="s">
        <v>47</v>
      </c>
      <c r="AQ64" s="181" t="s">
        <v>43</v>
      </c>
      <c r="AR64" s="182"/>
      <c r="AS64" s="4"/>
      <c r="AT64" s="35" t="s">
        <v>26</v>
      </c>
      <c r="AU64" s="72" t="s">
        <v>53</v>
      </c>
      <c r="AV64" s="36"/>
      <c r="AW64" s="71" t="s">
        <v>26</v>
      </c>
      <c r="AX64" s="71" t="s">
        <v>50</v>
      </c>
      <c r="AY64" s="50"/>
    </row>
    <row r="65" spans="1:51">
      <c r="A65" s="258"/>
      <c r="B65" s="35" t="s">
        <v>2</v>
      </c>
      <c r="C65" s="37">
        <v>5</v>
      </c>
      <c r="D65" s="2">
        <v>1</v>
      </c>
      <c r="E65" s="37">
        <v>3</v>
      </c>
      <c r="F65" s="170"/>
      <c r="G65" s="35" t="s">
        <v>2</v>
      </c>
      <c r="H65" s="37">
        <f>C65/C67</f>
        <v>0.55555555555555558</v>
      </c>
      <c r="I65" s="38">
        <f>D65/D67</f>
        <v>0.65217391304347827</v>
      </c>
      <c r="J65" s="37">
        <f>E65/E67</f>
        <v>0.69230769230769218</v>
      </c>
      <c r="K65" s="37">
        <f>SUM(H65:J65)</f>
        <v>1.9000371609067259</v>
      </c>
      <c r="L65" s="2">
        <f>K65/C69</f>
        <v>0.63334572030224201</v>
      </c>
      <c r="M65" s="24"/>
      <c r="N65" s="94"/>
      <c r="O65" s="58" t="s">
        <v>18</v>
      </c>
      <c r="P65" s="56" t="s">
        <v>77</v>
      </c>
      <c r="Q65" s="18"/>
      <c r="R65" s="11" t="s">
        <v>17</v>
      </c>
      <c r="S65" s="9">
        <v>1</v>
      </c>
      <c r="T65" s="9">
        <v>-0.5</v>
      </c>
      <c r="U65" s="9">
        <v>0</v>
      </c>
      <c r="V65" s="3"/>
      <c r="W65" s="11" t="s">
        <v>17</v>
      </c>
      <c r="X65" s="1">
        <f>(S65*L64)+(T65*L65)+(U65*L66)</f>
        <v>-0.21051653660349312</v>
      </c>
      <c r="Y65" s="176"/>
      <c r="Z65" s="15" t="s">
        <v>34</v>
      </c>
      <c r="AA65" s="15">
        <v>1</v>
      </c>
      <c r="AB65" s="15">
        <f>1/(1+AA65)</f>
        <v>0.5</v>
      </c>
      <c r="AC65" s="15"/>
      <c r="AD65" s="4"/>
      <c r="AE65" s="11" t="s">
        <v>17</v>
      </c>
      <c r="AF65" s="28">
        <v>0</v>
      </c>
      <c r="AG65" s="28">
        <v>0</v>
      </c>
      <c r="AH65" s="28">
        <v>0</v>
      </c>
      <c r="AI65" s="28">
        <v>0</v>
      </c>
      <c r="AJ65" s="28">
        <v>1</v>
      </c>
      <c r="AK65" s="4"/>
      <c r="AL65" s="11" t="s">
        <v>17</v>
      </c>
      <c r="AM65" s="1">
        <f>(AF65*AC66)+(AG65*AC67)+(AC68*AH65)+(AI65*AC70)+(AC71*AJ65)</f>
        <v>0.33333333333333331</v>
      </c>
      <c r="AN65" s="176"/>
      <c r="AO65" s="15" t="s">
        <v>29</v>
      </c>
      <c r="AP65" s="15">
        <v>1</v>
      </c>
      <c r="AQ65" s="15">
        <f>1/(1+AP65)</f>
        <v>0.5</v>
      </c>
      <c r="AR65" s="15"/>
      <c r="AS65" s="4"/>
      <c r="AT65" s="11" t="s">
        <v>17</v>
      </c>
      <c r="AU65" s="1">
        <f>AR66</f>
        <v>0.5</v>
      </c>
      <c r="AV65" s="36"/>
      <c r="AW65" s="40" t="s">
        <v>63</v>
      </c>
      <c r="AX65" s="40">
        <v>0</v>
      </c>
      <c r="AY65" s="50"/>
    </row>
    <row r="66" spans="1:51" ht="30">
      <c r="A66" s="258"/>
      <c r="B66" s="35" t="s">
        <v>3</v>
      </c>
      <c r="C66" s="37">
        <v>3</v>
      </c>
      <c r="D66" s="37">
        <f>1/E65</f>
        <v>0.33333333333333331</v>
      </c>
      <c r="E66" s="2">
        <v>1</v>
      </c>
      <c r="F66" s="170"/>
      <c r="G66" s="35" t="s">
        <v>3</v>
      </c>
      <c r="H66" s="37">
        <f>C66/C67</f>
        <v>0.33333333333333331</v>
      </c>
      <c r="I66" s="37">
        <f>D66/D67</f>
        <v>0.21739130434782608</v>
      </c>
      <c r="J66" s="38">
        <f>E66/E67</f>
        <v>0.23076923076923073</v>
      </c>
      <c r="K66" s="37">
        <f>SUM(H66:J66)</f>
        <v>0.78149386845039015</v>
      </c>
      <c r="L66" s="2">
        <f>K66/C69</f>
        <v>0.26049795615013005</v>
      </c>
      <c r="M66" s="24"/>
      <c r="N66" s="94"/>
      <c r="O66" s="58" t="s">
        <v>20</v>
      </c>
      <c r="P66" s="56" t="s">
        <v>80</v>
      </c>
      <c r="Q66" s="18"/>
      <c r="R66" s="11" t="s">
        <v>18</v>
      </c>
      <c r="S66" s="9">
        <v>-0.5</v>
      </c>
      <c r="T66" s="9">
        <v>1</v>
      </c>
      <c r="U66" s="9">
        <v>0</v>
      </c>
      <c r="V66" s="19"/>
      <c r="W66" s="11" t="s">
        <v>18</v>
      </c>
      <c r="X66" s="1">
        <f>(S66*L64)+(T66*L65)+(U66*L66)</f>
        <v>0.58026755852842804</v>
      </c>
      <c r="Y66" s="176"/>
      <c r="Z66" s="16" t="s">
        <v>35</v>
      </c>
      <c r="AA66" s="16" t="s">
        <v>44</v>
      </c>
      <c r="AB66" s="16">
        <v>1</v>
      </c>
      <c r="AC66" s="16">
        <f>AB66*AB65</f>
        <v>0.5</v>
      </c>
      <c r="AD66" s="4"/>
      <c r="AE66" s="11" t="s">
        <v>18</v>
      </c>
      <c r="AF66" s="28">
        <v>0</v>
      </c>
      <c r="AG66" s="28">
        <v>0</v>
      </c>
      <c r="AH66" s="28">
        <v>0</v>
      </c>
      <c r="AI66" s="28">
        <v>0</v>
      </c>
      <c r="AJ66" s="28">
        <v>-1</v>
      </c>
      <c r="AK66" s="4"/>
      <c r="AL66" s="11" t="s">
        <v>18</v>
      </c>
      <c r="AM66" s="1">
        <f>(AF66*AC66)+(AG66*AC67)+(AC68*AH66)+(AI66*AC70)+(AC71*AJ66)</f>
        <v>-0.33333333333333331</v>
      </c>
      <c r="AN66" s="176"/>
      <c r="AO66" s="16" t="s">
        <v>45</v>
      </c>
      <c r="AP66" s="16" t="s">
        <v>44</v>
      </c>
      <c r="AQ66" s="16">
        <v>1</v>
      </c>
      <c r="AR66" s="16">
        <f>AQ66*AQ65</f>
        <v>0.5</v>
      </c>
      <c r="AS66" s="4"/>
      <c r="AT66" s="11" t="s">
        <v>18</v>
      </c>
      <c r="AU66" s="1">
        <f>AR67</f>
        <v>0.5</v>
      </c>
      <c r="AV66" s="36"/>
      <c r="AW66" s="40" t="s">
        <v>16</v>
      </c>
      <c r="AX66" s="41">
        <v>0</v>
      </c>
      <c r="AY66" s="50"/>
    </row>
    <row r="67" spans="1:51">
      <c r="A67" s="258"/>
      <c r="B67" s="72" t="s">
        <v>4</v>
      </c>
      <c r="C67" s="39">
        <f>SUM(C64:C66)</f>
        <v>9</v>
      </c>
      <c r="D67" s="39">
        <f>SUM(D64:D66)</f>
        <v>1.5333333333333332</v>
      </c>
      <c r="E67" s="39">
        <f>SUM(E64:E66)</f>
        <v>4.3333333333333339</v>
      </c>
      <c r="F67" s="170"/>
      <c r="G67" s="72" t="s">
        <v>4</v>
      </c>
      <c r="H67" s="39">
        <f>SUM(H64:H66)</f>
        <v>1</v>
      </c>
      <c r="I67" s="39">
        <f>SUM(I64:I66)</f>
        <v>1</v>
      </c>
      <c r="J67" s="39">
        <f>SUM(J64:J66)</f>
        <v>0.99999999999999978</v>
      </c>
      <c r="K67" s="39">
        <f>SUM(K64:K66)</f>
        <v>2.9999999999999996</v>
      </c>
      <c r="L67" s="39">
        <f>SUM(L64:L66)</f>
        <v>1</v>
      </c>
      <c r="M67" s="25"/>
      <c r="N67" s="94"/>
      <c r="O67" s="58" t="s">
        <v>21</v>
      </c>
      <c r="P67" s="56" t="s">
        <v>81</v>
      </c>
      <c r="Q67" s="18"/>
      <c r="R67" s="11" t="s">
        <v>20</v>
      </c>
      <c r="S67" s="9">
        <v>0</v>
      </c>
      <c r="T67" s="9">
        <v>0.5</v>
      </c>
      <c r="U67" s="9">
        <v>0</v>
      </c>
      <c r="V67" s="19"/>
      <c r="W67" s="11" t="s">
        <v>20</v>
      </c>
      <c r="X67" s="1">
        <f>(S67*L64)+(T67*L65)+(U67*L66)</f>
        <v>0.31667286015112101</v>
      </c>
      <c r="Y67" s="176"/>
      <c r="Z67" s="16" t="s">
        <v>36</v>
      </c>
      <c r="AA67" s="16" t="s">
        <v>44</v>
      </c>
      <c r="AB67" s="16">
        <v>1</v>
      </c>
      <c r="AC67" s="16">
        <f>AB67*AB65</f>
        <v>0.5</v>
      </c>
      <c r="AD67" s="4"/>
      <c r="AE67" s="11" t="s">
        <v>20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4"/>
      <c r="AL67" s="11" t="s">
        <v>20</v>
      </c>
      <c r="AM67" s="1">
        <f>(AF67*AC66)+(AG67*AC67)+(AH67*AC68)+(AI67*AC70)+(AJ67*AC71)</f>
        <v>0</v>
      </c>
      <c r="AN67" s="176"/>
      <c r="AO67" s="16" t="s">
        <v>58</v>
      </c>
      <c r="AP67" s="16" t="s">
        <v>44</v>
      </c>
      <c r="AQ67" s="16">
        <v>1</v>
      </c>
      <c r="AR67" s="16">
        <f>AQ67*AQ65</f>
        <v>0.5</v>
      </c>
      <c r="AS67" s="4"/>
      <c r="AT67" s="11" t="s">
        <v>20</v>
      </c>
      <c r="AU67" s="1">
        <f>AR69</f>
        <v>0.33333333333333331</v>
      </c>
      <c r="AV67" s="36"/>
      <c r="AW67" s="42" t="s">
        <v>17</v>
      </c>
      <c r="AX67" s="42">
        <f>X65+AM65+AU65</f>
        <v>0.62281679672984014</v>
      </c>
      <c r="AY67" s="50"/>
    </row>
    <row r="68" spans="1:51" ht="45">
      <c r="A68" s="258"/>
      <c r="B68" s="54"/>
      <c r="C68" s="54"/>
      <c r="D68" s="54"/>
      <c r="E68" s="54"/>
      <c r="F68" s="54"/>
      <c r="G68" s="54"/>
      <c r="H68" s="54"/>
      <c r="I68" s="54"/>
      <c r="J68" s="54"/>
      <c r="M68" s="47"/>
      <c r="N68" s="94"/>
      <c r="O68" s="58" t="s">
        <v>23</v>
      </c>
      <c r="P68" s="56" t="s">
        <v>83</v>
      </c>
      <c r="Q68" s="4"/>
      <c r="R68" s="11" t="s">
        <v>21</v>
      </c>
      <c r="S68" s="9">
        <v>0</v>
      </c>
      <c r="T68" s="9">
        <v>-0.5</v>
      </c>
      <c r="U68" s="9">
        <v>0</v>
      </c>
      <c r="V68" s="19"/>
      <c r="W68" s="11" t="s">
        <v>21</v>
      </c>
      <c r="X68" s="1">
        <f>(S68*L64)+(T68*L65)+(U68*L66)</f>
        <v>-0.31667286015112101</v>
      </c>
      <c r="Y68" s="176"/>
      <c r="Z68" s="16" t="s">
        <v>37</v>
      </c>
      <c r="AA68" s="16" t="s">
        <v>44</v>
      </c>
      <c r="AB68" s="16">
        <v>1</v>
      </c>
      <c r="AC68" s="16">
        <f>AB68*AB65</f>
        <v>0.5</v>
      </c>
      <c r="AD68" s="4"/>
      <c r="AE68" s="11" t="s">
        <v>21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4"/>
      <c r="AL68" s="11" t="s">
        <v>21</v>
      </c>
      <c r="AM68" s="1">
        <f>(AF68*AC66)+(AG68*AC67)+(AH68*AC68)+(AI68*AC70)+(AJ68*AC71)</f>
        <v>0</v>
      </c>
      <c r="AN68" s="176"/>
      <c r="AO68" s="15" t="s">
        <v>30</v>
      </c>
      <c r="AP68" s="15">
        <v>2</v>
      </c>
      <c r="AQ68" s="15">
        <f>1/(1+AP68)</f>
        <v>0.33333333333333331</v>
      </c>
      <c r="AR68" s="15"/>
      <c r="AS68" s="4"/>
      <c r="AT68" s="11" t="s">
        <v>21</v>
      </c>
      <c r="AU68" s="1">
        <f>AR70</f>
        <v>0.33333333333333331</v>
      </c>
      <c r="AV68" s="36"/>
      <c r="AW68" s="42" t="s">
        <v>18</v>
      </c>
      <c r="AX68" s="42">
        <f>X66+AM66++AU66</f>
        <v>0.74693422519509478</v>
      </c>
      <c r="AY68" s="50"/>
    </row>
    <row r="69" spans="1:51" ht="30">
      <c r="A69" s="258"/>
      <c r="B69" s="71" t="s">
        <v>6</v>
      </c>
      <c r="C69" s="35">
        <v>3</v>
      </c>
      <c r="D69" s="4"/>
      <c r="E69" s="4"/>
      <c r="F69" s="4"/>
      <c r="G69" s="4"/>
      <c r="H69" s="4"/>
      <c r="I69" s="4"/>
      <c r="J69" s="4"/>
      <c r="M69" s="4"/>
      <c r="N69" s="94"/>
      <c r="O69" s="58" t="s">
        <v>24</v>
      </c>
      <c r="P69" s="56" t="s">
        <v>84</v>
      </c>
      <c r="Q69" s="4"/>
      <c r="R69" s="11" t="s">
        <v>23</v>
      </c>
      <c r="S69" s="9">
        <v>1</v>
      </c>
      <c r="T69" s="9">
        <v>0</v>
      </c>
      <c r="U69" s="9">
        <v>-0.5</v>
      </c>
      <c r="V69" s="19"/>
      <c r="W69" s="11" t="s">
        <v>23</v>
      </c>
      <c r="X69" s="1">
        <f>(S69*L64)+(T69*L65)+(U69*L66)</f>
        <v>-2.4092654527437127E-2</v>
      </c>
      <c r="Y69" s="176"/>
      <c r="Z69" s="31" t="s">
        <v>96</v>
      </c>
      <c r="AA69" s="31">
        <v>2</v>
      </c>
      <c r="AB69" s="31">
        <f>1/(1+AA69)</f>
        <v>0.33333333333333331</v>
      </c>
      <c r="AC69" s="31"/>
      <c r="AD69" s="4"/>
      <c r="AE69" s="11" t="s">
        <v>23</v>
      </c>
      <c r="AF69" s="28">
        <v>0</v>
      </c>
      <c r="AG69" s="28">
        <v>-1</v>
      </c>
      <c r="AH69" s="28">
        <v>0</v>
      </c>
      <c r="AI69" s="28">
        <v>0</v>
      </c>
      <c r="AJ69" s="28">
        <v>1</v>
      </c>
      <c r="AK69" s="4"/>
      <c r="AL69" s="11" t="s">
        <v>23</v>
      </c>
      <c r="AM69" s="1">
        <f>(AC66*AF69)+(AG69*AC67)+(AC68*AH69)+(AI69*AC70)+(AC71*AJ69)</f>
        <v>-0.16666666666666669</v>
      </c>
      <c r="AN69" s="176"/>
      <c r="AO69" s="16" t="s">
        <v>59</v>
      </c>
      <c r="AP69" s="16" t="s">
        <v>44</v>
      </c>
      <c r="AQ69" s="16">
        <v>1</v>
      </c>
      <c r="AR69" s="16">
        <f>AQ69*AQ68</f>
        <v>0.33333333333333331</v>
      </c>
      <c r="AS69" s="4"/>
      <c r="AT69" s="11" t="s">
        <v>23</v>
      </c>
      <c r="AU69" s="1">
        <f>AR72</f>
        <v>0.25</v>
      </c>
      <c r="AV69" s="36"/>
      <c r="AW69" s="41" t="s">
        <v>19</v>
      </c>
      <c r="AX69" s="41">
        <v>0</v>
      </c>
      <c r="AY69" s="50"/>
    </row>
    <row r="70" spans="1:51">
      <c r="A70" s="258"/>
      <c r="B70" s="53"/>
      <c r="C70" s="53"/>
      <c r="D70" s="53"/>
      <c r="E70" s="53"/>
      <c r="F70" s="53"/>
      <c r="G70" s="53"/>
      <c r="H70" s="53"/>
      <c r="I70" s="53"/>
      <c r="J70" s="53"/>
      <c r="M70" s="26"/>
      <c r="N70" s="94"/>
      <c r="O70" s="4"/>
      <c r="P70" s="4"/>
      <c r="Q70" s="4"/>
      <c r="R70" s="11" t="s">
        <v>24</v>
      </c>
      <c r="S70" s="9">
        <v>-0.5</v>
      </c>
      <c r="T70" s="9">
        <v>0</v>
      </c>
      <c r="U70" s="9">
        <v>1</v>
      </c>
      <c r="V70" s="19"/>
      <c r="W70" s="11" t="s">
        <v>24</v>
      </c>
      <c r="X70" s="1">
        <f>(S70*L64)+(T70*67)+(U70*L66)</f>
        <v>0.20741979437631611</v>
      </c>
      <c r="Y70" s="176"/>
      <c r="Z70" s="16" t="s">
        <v>97</v>
      </c>
      <c r="AA70" s="16" t="s">
        <v>44</v>
      </c>
      <c r="AB70" s="16">
        <v>1</v>
      </c>
      <c r="AC70" s="16">
        <f>AB70*AB69</f>
        <v>0.33333333333333331</v>
      </c>
      <c r="AD70" s="4"/>
      <c r="AE70" s="11" t="s">
        <v>24</v>
      </c>
      <c r="AF70" s="28">
        <v>0</v>
      </c>
      <c r="AG70" s="28">
        <v>1</v>
      </c>
      <c r="AH70" s="28">
        <v>0</v>
      </c>
      <c r="AI70" s="28">
        <v>0</v>
      </c>
      <c r="AJ70" s="28">
        <v>-1</v>
      </c>
      <c r="AK70" s="4"/>
      <c r="AL70" s="11" t="s">
        <v>24</v>
      </c>
      <c r="AM70" s="1">
        <f>(AC66*AF70)+(AC67*AG70)+(AC68*AH70)+(AI70*AC70)+(AC71*AJ70)</f>
        <v>0.16666666666666669</v>
      </c>
      <c r="AN70" s="176"/>
      <c r="AO70" s="16" t="s">
        <v>60</v>
      </c>
      <c r="AP70" s="16" t="s">
        <v>44</v>
      </c>
      <c r="AQ70" s="16">
        <v>1</v>
      </c>
      <c r="AR70" s="16">
        <f>AQ70*AQ68</f>
        <v>0.33333333333333331</v>
      </c>
      <c r="AS70" s="4"/>
      <c r="AT70" s="11" t="s">
        <v>24</v>
      </c>
      <c r="AU70" s="1">
        <f>AR73</f>
        <v>0.25</v>
      </c>
      <c r="AV70" s="36"/>
      <c r="AW70" s="42" t="s">
        <v>20</v>
      </c>
      <c r="AX70" s="42">
        <f>X67+AM67+AU67</f>
        <v>0.65000619348445432</v>
      </c>
      <c r="AY70" s="50"/>
    </row>
    <row r="71" spans="1:51">
      <c r="A71" s="258"/>
      <c r="B71" s="183" t="s">
        <v>14</v>
      </c>
      <c r="C71" s="183"/>
      <c r="D71" s="4"/>
      <c r="E71" s="35" t="s">
        <v>38</v>
      </c>
      <c r="F71" s="35" t="s">
        <v>39</v>
      </c>
      <c r="G71" s="35" t="s">
        <v>40</v>
      </c>
      <c r="H71" s="10" t="s">
        <v>41</v>
      </c>
      <c r="I71" s="10" t="s">
        <v>42</v>
      </c>
      <c r="J71" s="4"/>
      <c r="M71" s="4"/>
      <c r="N71" s="94"/>
      <c r="O71" s="156" t="s">
        <v>112</v>
      </c>
      <c r="P71" s="157"/>
      <c r="Q71" s="4"/>
      <c r="R71" s="33"/>
      <c r="S71" s="25"/>
      <c r="T71" s="25"/>
      <c r="U71" s="25"/>
      <c r="V71" s="30"/>
      <c r="W71" s="29"/>
      <c r="X71" s="29"/>
      <c r="Y71" s="176"/>
      <c r="Z71" s="16" t="s">
        <v>98</v>
      </c>
      <c r="AA71" s="16" t="s">
        <v>44</v>
      </c>
      <c r="AB71" s="16">
        <v>1</v>
      </c>
      <c r="AC71" s="16">
        <f>AB71*AB69</f>
        <v>0.33333333333333331</v>
      </c>
      <c r="AD71" s="4"/>
      <c r="AE71" s="29"/>
      <c r="AF71" s="25"/>
      <c r="AG71" s="25"/>
      <c r="AH71" s="25"/>
      <c r="AI71" s="25"/>
      <c r="AJ71" s="25"/>
      <c r="AK71" s="4"/>
      <c r="AL71" s="29"/>
      <c r="AM71" s="29"/>
      <c r="AN71" s="176"/>
      <c r="AO71" s="15" t="s">
        <v>31</v>
      </c>
      <c r="AP71" s="15">
        <v>3</v>
      </c>
      <c r="AQ71" s="15">
        <f>1/(1+AP71)</f>
        <v>0.25</v>
      </c>
      <c r="AR71" s="15"/>
      <c r="AS71" s="4"/>
      <c r="AT71" s="29"/>
      <c r="AU71" s="29"/>
      <c r="AV71" s="46"/>
      <c r="AW71" s="42" t="s">
        <v>21</v>
      </c>
      <c r="AX71" s="42">
        <f>X68+AM68+AU68</f>
        <v>1.666047318221231E-2</v>
      </c>
      <c r="AY71" s="50"/>
    </row>
    <row r="72" spans="1:51" ht="30">
      <c r="A72" s="258"/>
      <c r="B72" s="71" t="s">
        <v>7</v>
      </c>
      <c r="C72" s="76">
        <f>SUM(L64*C67,L65*D67,L66*E67)</f>
        <v>3.0553614930426525</v>
      </c>
      <c r="D72" s="4"/>
      <c r="E72" s="35">
        <v>1</v>
      </c>
      <c r="F72" s="35">
        <v>3</v>
      </c>
      <c r="G72" s="35">
        <v>5</v>
      </c>
      <c r="H72" s="35">
        <v>7</v>
      </c>
      <c r="I72" s="35">
        <v>9</v>
      </c>
      <c r="J72" s="4"/>
      <c r="M72" s="4"/>
      <c r="N72" s="94"/>
      <c r="O72" s="57" t="s">
        <v>99</v>
      </c>
      <c r="P72" s="56" t="s">
        <v>102</v>
      </c>
      <c r="Q72" s="4"/>
      <c r="R72" s="33"/>
      <c r="S72" s="25"/>
      <c r="T72" s="25"/>
      <c r="U72" s="25"/>
      <c r="V72" s="30"/>
      <c r="W72" s="29"/>
      <c r="X72" s="29"/>
      <c r="Y72" s="176"/>
      <c r="Z72" s="30"/>
      <c r="AA72" s="30"/>
      <c r="AB72" s="30"/>
      <c r="AC72" s="30"/>
      <c r="AD72" s="4"/>
      <c r="AE72" s="29"/>
      <c r="AF72" s="25"/>
      <c r="AG72" s="25"/>
      <c r="AH72" s="25"/>
      <c r="AI72" s="25"/>
      <c r="AJ72" s="25"/>
      <c r="AK72" s="4"/>
      <c r="AL72" s="156" t="s">
        <v>115</v>
      </c>
      <c r="AM72" s="157"/>
      <c r="AN72" s="176"/>
      <c r="AO72" s="16" t="s">
        <v>61</v>
      </c>
      <c r="AP72" s="16" t="s">
        <v>44</v>
      </c>
      <c r="AQ72" s="16">
        <v>1</v>
      </c>
      <c r="AR72" s="16">
        <f>AQ72*AQ71</f>
        <v>0.25</v>
      </c>
      <c r="AS72" s="4"/>
      <c r="AT72" s="29"/>
      <c r="AU72" s="29"/>
      <c r="AV72" s="46"/>
      <c r="AW72" s="41" t="s">
        <v>22</v>
      </c>
      <c r="AX72" s="41">
        <v>0</v>
      </c>
      <c r="AY72" s="50"/>
    </row>
    <row r="73" spans="1:51" ht="30">
      <c r="A73" s="258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26"/>
      <c r="N73" s="94"/>
      <c r="O73" s="57" t="s">
        <v>100</v>
      </c>
      <c r="P73" s="56" t="s">
        <v>103</v>
      </c>
      <c r="Q73" s="4"/>
      <c r="R73" s="4"/>
      <c r="S73" s="18"/>
      <c r="T73" s="18"/>
      <c r="U73" s="18"/>
      <c r="V73" s="19"/>
      <c r="W73" s="4"/>
      <c r="X73" s="4"/>
      <c r="Y73" s="176"/>
      <c r="Z73" s="30"/>
      <c r="AA73" s="30"/>
      <c r="AB73" s="30"/>
      <c r="AC73" s="30"/>
      <c r="AD73" s="4"/>
      <c r="AE73" s="29"/>
      <c r="AF73" s="25"/>
      <c r="AG73" s="25"/>
      <c r="AH73" s="25"/>
      <c r="AI73" s="25"/>
      <c r="AJ73" s="25"/>
      <c r="AK73" s="4"/>
      <c r="AL73" s="58" t="s">
        <v>34</v>
      </c>
      <c r="AM73" s="56" t="s">
        <v>87</v>
      </c>
      <c r="AN73" s="176"/>
      <c r="AO73" s="16" t="s">
        <v>62</v>
      </c>
      <c r="AP73" s="16" t="s">
        <v>44</v>
      </c>
      <c r="AQ73" s="16">
        <v>1</v>
      </c>
      <c r="AR73" s="16">
        <f>AQ73*AQ71</f>
        <v>0.25</v>
      </c>
      <c r="AS73" s="4"/>
      <c r="AT73" s="29"/>
      <c r="AU73" s="29"/>
      <c r="AV73" s="46"/>
      <c r="AW73" s="42" t="s">
        <v>23</v>
      </c>
      <c r="AX73" s="42">
        <f>X69+AM69+AU69</f>
        <v>5.9240678805896174E-2</v>
      </c>
      <c r="AY73" s="50"/>
    </row>
    <row r="74" spans="1:51" ht="30">
      <c r="A74" s="258"/>
      <c r="B74" s="185" t="s">
        <v>11</v>
      </c>
      <c r="C74" s="186"/>
      <c r="D74" s="6" t="s">
        <v>12</v>
      </c>
      <c r="E74" s="6">
        <v>1</v>
      </c>
      <c r="F74" s="6">
        <v>2</v>
      </c>
      <c r="G74" s="6">
        <v>3</v>
      </c>
      <c r="H74" s="6">
        <v>4</v>
      </c>
      <c r="I74" s="6">
        <v>5</v>
      </c>
      <c r="J74" s="6">
        <v>6</v>
      </c>
      <c r="K74" s="6">
        <v>7</v>
      </c>
      <c r="L74" s="6">
        <v>9</v>
      </c>
      <c r="M74" s="6">
        <v>10</v>
      </c>
      <c r="N74" s="94"/>
      <c r="O74" s="57" t="s">
        <v>101</v>
      </c>
      <c r="P74" s="56" t="s">
        <v>104</v>
      </c>
      <c r="Q74" s="4"/>
      <c r="R74" s="4"/>
      <c r="S74" s="18"/>
      <c r="T74" s="18"/>
      <c r="U74" s="18"/>
      <c r="V74" s="4"/>
      <c r="W74" s="4"/>
      <c r="X74" s="4"/>
      <c r="Y74" s="176"/>
      <c r="AB74" s="30"/>
      <c r="AC74" s="30"/>
      <c r="AD74" s="4"/>
      <c r="AE74" s="29"/>
      <c r="AF74" s="25"/>
      <c r="AG74" s="25"/>
      <c r="AH74" s="25"/>
      <c r="AI74" s="25"/>
      <c r="AJ74" s="25"/>
      <c r="AK74" s="4"/>
      <c r="AL74" s="83" t="s">
        <v>35</v>
      </c>
      <c r="AM74" s="84" t="s">
        <v>88</v>
      </c>
      <c r="AN74" s="176"/>
      <c r="AO74" s="19"/>
      <c r="AP74" s="19"/>
      <c r="AQ74" s="19"/>
      <c r="AR74" s="19"/>
      <c r="AS74" s="4"/>
      <c r="AT74" s="29"/>
      <c r="AU74" s="29"/>
      <c r="AV74" s="46"/>
      <c r="AW74" s="42" t="s">
        <v>24</v>
      </c>
      <c r="AX74" s="42">
        <f>X70+AM70+AU70</f>
        <v>0.62408646104298282</v>
      </c>
      <c r="AY74" s="50"/>
    </row>
    <row r="75" spans="1:51">
      <c r="A75" s="258"/>
      <c r="B75" s="187"/>
      <c r="C75" s="188"/>
      <c r="D75" s="6" t="s">
        <v>13</v>
      </c>
      <c r="E75" s="35">
        <v>0</v>
      </c>
      <c r="F75" s="35">
        <v>0</v>
      </c>
      <c r="G75" s="35">
        <v>0.57999999999999996</v>
      </c>
      <c r="H75" s="35">
        <v>0.9</v>
      </c>
      <c r="I75" s="35">
        <v>1.1200000000000001</v>
      </c>
      <c r="J75" s="35">
        <v>1.24</v>
      </c>
      <c r="K75" s="35">
        <v>1.32</v>
      </c>
      <c r="L75" s="35">
        <v>1.46</v>
      </c>
      <c r="M75" s="35">
        <v>1.49</v>
      </c>
      <c r="N75" s="94"/>
      <c r="Q75" s="4"/>
      <c r="R75" s="4"/>
      <c r="S75" s="18"/>
      <c r="T75" s="18"/>
      <c r="U75" s="18"/>
      <c r="V75" s="4"/>
      <c r="W75" s="4"/>
      <c r="X75" s="4"/>
      <c r="Y75" s="176"/>
      <c r="AB75" s="30"/>
      <c r="AC75" s="30"/>
      <c r="AD75" s="4"/>
      <c r="AE75" s="29"/>
      <c r="AF75" s="25"/>
      <c r="AG75" s="25"/>
      <c r="AH75" s="25"/>
      <c r="AI75" s="25"/>
      <c r="AJ75" s="25"/>
      <c r="AK75" s="4"/>
      <c r="AL75" s="83" t="s">
        <v>36</v>
      </c>
      <c r="AM75" s="84" t="s">
        <v>89</v>
      </c>
      <c r="AN75" s="176"/>
      <c r="AO75" s="30"/>
      <c r="AP75" s="30"/>
      <c r="AQ75" s="30"/>
      <c r="AR75" s="30"/>
      <c r="AS75" s="4"/>
      <c r="AT75" s="29"/>
      <c r="AU75" s="29"/>
      <c r="AV75" s="46"/>
      <c r="AW75" s="41" t="s">
        <v>25</v>
      </c>
      <c r="AX75" s="41">
        <v>0</v>
      </c>
      <c r="AY75" s="50"/>
    </row>
    <row r="76" spans="1:51">
      <c r="A76" s="258"/>
      <c r="B76" s="189" t="s">
        <v>9</v>
      </c>
      <c r="C76" s="190"/>
      <c r="D76" s="7">
        <v>0.57999999999999996</v>
      </c>
      <c r="E76" s="191"/>
      <c r="F76" s="192"/>
      <c r="G76" s="192"/>
      <c r="H76" s="192"/>
      <c r="I76" s="192"/>
      <c r="J76" s="192"/>
      <c r="K76" s="48"/>
      <c r="L76" s="48"/>
      <c r="M76" s="48"/>
      <c r="N76" s="94"/>
      <c r="Q76" s="4"/>
      <c r="R76" s="4"/>
      <c r="S76" s="18"/>
      <c r="T76" s="18"/>
      <c r="U76" s="18"/>
      <c r="V76" s="4"/>
      <c r="W76" s="4"/>
      <c r="X76" s="4"/>
      <c r="Y76" s="176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83" t="s">
        <v>37</v>
      </c>
      <c r="AM76" s="84" t="s">
        <v>90</v>
      </c>
      <c r="AN76" s="176"/>
      <c r="AO76" s="156" t="s">
        <v>113</v>
      </c>
      <c r="AP76" s="157"/>
      <c r="AQ76" s="4"/>
      <c r="AR76" s="4"/>
      <c r="AS76" s="4"/>
      <c r="AT76" s="4"/>
      <c r="AU76" s="4"/>
      <c r="AV76" s="46"/>
      <c r="AW76" s="4"/>
      <c r="AX76" s="4"/>
      <c r="AY76" s="50"/>
    </row>
    <row r="77" spans="1:51" ht="30">
      <c r="A77" s="258"/>
      <c r="B77" s="52"/>
      <c r="C77" s="52"/>
      <c r="D77" s="52"/>
      <c r="E77" s="52"/>
      <c r="H77" s="52"/>
      <c r="I77" s="52"/>
      <c r="J77" s="52"/>
      <c r="K77" s="52"/>
      <c r="L77" s="52"/>
      <c r="M77" s="47"/>
      <c r="N77" s="94"/>
      <c r="Q77" s="4"/>
      <c r="R77" s="4"/>
      <c r="S77" s="18"/>
      <c r="T77" s="18"/>
      <c r="U77" s="18"/>
      <c r="V77" s="4"/>
      <c r="W77" s="4"/>
      <c r="X77" s="4"/>
      <c r="Y77" s="176"/>
      <c r="Z77" s="4"/>
      <c r="AC77" s="4"/>
      <c r="AD77" s="4"/>
      <c r="AE77" s="4"/>
      <c r="AF77" s="4"/>
      <c r="AG77" s="4"/>
      <c r="AH77" s="4"/>
      <c r="AI77" s="4"/>
      <c r="AJ77" s="4"/>
      <c r="AK77" s="4"/>
      <c r="AL77" s="58" t="s">
        <v>96</v>
      </c>
      <c r="AM77" s="56" t="s">
        <v>91</v>
      </c>
      <c r="AN77" s="176"/>
      <c r="AO77" s="44" t="s">
        <v>29</v>
      </c>
      <c r="AP77" s="44" t="s">
        <v>76</v>
      </c>
      <c r="AQ77" s="4"/>
      <c r="AR77" s="4"/>
      <c r="AS77" s="4"/>
      <c r="AT77" s="4"/>
      <c r="AU77" s="4"/>
      <c r="AV77" s="46"/>
      <c r="AW77" s="4"/>
      <c r="AX77" s="4"/>
      <c r="AY77" s="50"/>
    </row>
    <row r="78" spans="1:51" ht="30">
      <c r="A78" s="258"/>
      <c r="B78" s="161" t="s">
        <v>15</v>
      </c>
      <c r="C78" s="161"/>
      <c r="D78" s="161"/>
      <c r="E78" s="4"/>
      <c r="H78" s="4"/>
      <c r="I78" s="4"/>
      <c r="J78" s="4"/>
      <c r="K78" s="4"/>
      <c r="L78" s="4"/>
      <c r="M78" s="4"/>
      <c r="N78" s="94"/>
      <c r="Q78" s="4"/>
      <c r="R78" s="4"/>
      <c r="S78" s="18"/>
      <c r="T78" s="18"/>
      <c r="U78" s="18"/>
      <c r="V78" s="4"/>
      <c r="W78" s="4"/>
      <c r="X78" s="4"/>
      <c r="Y78" s="176"/>
      <c r="Z78" s="227" t="s">
        <v>182</v>
      </c>
      <c r="AA78" s="228"/>
      <c r="AC78" s="4"/>
      <c r="AD78" s="4"/>
      <c r="AE78" s="4"/>
      <c r="AF78" s="4"/>
      <c r="AG78" s="4"/>
      <c r="AH78" s="4"/>
      <c r="AI78" s="4"/>
      <c r="AJ78" s="4"/>
      <c r="AK78" s="4"/>
      <c r="AL78" s="83" t="s">
        <v>97</v>
      </c>
      <c r="AM78" s="84" t="s">
        <v>92</v>
      </c>
      <c r="AN78" s="176"/>
      <c r="AO78" s="44" t="s">
        <v>30</v>
      </c>
      <c r="AP78" s="44" t="s">
        <v>79</v>
      </c>
      <c r="AQ78" s="4"/>
      <c r="AR78" s="4"/>
      <c r="AS78" s="4"/>
      <c r="AT78" s="4"/>
      <c r="AU78" s="4"/>
      <c r="AV78" s="46"/>
      <c r="AW78" s="4"/>
      <c r="AX78" s="4"/>
      <c r="AY78" s="50"/>
    </row>
    <row r="79" spans="1:51" ht="30">
      <c r="A79" s="258"/>
      <c r="B79" s="5" t="s">
        <v>10</v>
      </c>
      <c r="C79" s="8">
        <f>(C72-3)/3</f>
        <v>1.8453831014217492E-2</v>
      </c>
      <c r="D79" s="77">
        <f>C79*100</f>
        <v>1.8453831014217492</v>
      </c>
      <c r="E79" s="4"/>
      <c r="H79" s="4"/>
      <c r="I79" s="4"/>
      <c r="J79" s="4"/>
      <c r="K79" s="4"/>
      <c r="L79" s="4"/>
      <c r="M79" s="4"/>
      <c r="N79" s="94"/>
      <c r="Q79" s="4"/>
      <c r="R79" s="4"/>
      <c r="S79" s="18"/>
      <c r="T79" s="18"/>
      <c r="U79" s="18"/>
      <c r="V79" s="4"/>
      <c r="W79" s="4"/>
      <c r="X79" s="4"/>
      <c r="Y79" s="176"/>
      <c r="Z79" s="225" t="s">
        <v>208</v>
      </c>
      <c r="AA79" s="226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83" t="s">
        <v>98</v>
      </c>
      <c r="AM79" s="84" t="s">
        <v>93</v>
      </c>
      <c r="AN79" s="176"/>
      <c r="AO79" s="44" t="s">
        <v>31</v>
      </c>
      <c r="AP79" s="44" t="s">
        <v>82</v>
      </c>
      <c r="AQ79" s="4"/>
      <c r="AR79" s="4"/>
      <c r="AS79" s="4"/>
      <c r="AT79" s="4"/>
      <c r="AU79" s="4"/>
      <c r="AV79" s="46"/>
      <c r="AW79" s="4"/>
      <c r="AX79" s="4"/>
      <c r="AY79" s="50"/>
    </row>
    <row r="80" spans="1:51">
      <c r="A80" s="259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69"/>
      <c r="N80" s="49"/>
      <c r="O80" s="69"/>
      <c r="P80" s="69"/>
      <c r="Q80" s="69"/>
      <c r="R80" s="69"/>
      <c r="S80" s="79"/>
      <c r="T80" s="79"/>
      <c r="U80" s="79"/>
      <c r="V80" s="69"/>
      <c r="W80" s="69"/>
      <c r="X80" s="69"/>
      <c r="Y80" s="177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51"/>
    </row>
    <row r="82" spans="1:51" ht="20">
      <c r="A82" s="257"/>
      <c r="B82" s="168" t="s">
        <v>165</v>
      </c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  <c r="AY82" s="169"/>
    </row>
    <row r="83" spans="1:51" ht="20">
      <c r="A83" s="258"/>
      <c r="B83" s="35" t="s">
        <v>0</v>
      </c>
      <c r="C83" s="35" t="s">
        <v>1</v>
      </c>
      <c r="D83" s="35" t="s">
        <v>2</v>
      </c>
      <c r="E83" s="35" t="s">
        <v>3</v>
      </c>
      <c r="F83" s="170" t="s">
        <v>8</v>
      </c>
      <c r="G83" s="35" t="s">
        <v>0</v>
      </c>
      <c r="H83" s="35" t="s">
        <v>1</v>
      </c>
      <c r="I83" s="35" t="s">
        <v>2</v>
      </c>
      <c r="J83" s="35" t="s">
        <v>3</v>
      </c>
      <c r="K83" s="35" t="s">
        <v>4</v>
      </c>
      <c r="L83" s="10" t="s">
        <v>5</v>
      </c>
      <c r="M83" s="23"/>
      <c r="N83" s="94"/>
      <c r="O83" s="156" t="s">
        <v>114</v>
      </c>
      <c r="P83" s="157"/>
      <c r="Q83" s="3"/>
      <c r="R83" s="171" t="s">
        <v>46</v>
      </c>
      <c r="S83" s="172"/>
      <c r="T83" s="172"/>
      <c r="U83" s="173"/>
      <c r="V83" s="3"/>
      <c r="W83" s="174" t="s">
        <v>52</v>
      </c>
      <c r="X83" s="175"/>
      <c r="Y83" s="176"/>
      <c r="Z83" s="178" t="s">
        <v>48</v>
      </c>
      <c r="AA83" s="179"/>
      <c r="AB83" s="179"/>
      <c r="AC83" s="180"/>
      <c r="AD83" s="3"/>
      <c r="AE83" s="178" t="s">
        <v>54</v>
      </c>
      <c r="AF83" s="179"/>
      <c r="AG83" s="179"/>
      <c r="AH83" s="179"/>
      <c r="AI83" s="179"/>
      <c r="AJ83" s="180"/>
      <c r="AK83" s="3"/>
      <c r="AL83" s="174" t="s">
        <v>55</v>
      </c>
      <c r="AM83" s="175"/>
      <c r="AN83" s="176"/>
      <c r="AO83" s="178" t="s">
        <v>49</v>
      </c>
      <c r="AP83" s="179"/>
      <c r="AQ83" s="179"/>
      <c r="AR83" s="180"/>
      <c r="AS83" s="4"/>
      <c r="AT83" s="174" t="s">
        <v>51</v>
      </c>
      <c r="AU83" s="175"/>
      <c r="AV83" s="36"/>
      <c r="AW83" s="174" t="s">
        <v>27</v>
      </c>
      <c r="AX83" s="175"/>
      <c r="AY83" s="50"/>
    </row>
    <row r="84" spans="1:51" ht="30">
      <c r="A84" s="258"/>
      <c r="B84" s="35" t="s">
        <v>1</v>
      </c>
      <c r="C84" s="2">
        <v>1</v>
      </c>
      <c r="D84" s="37">
        <f>1/C85</f>
        <v>0.33333333333333331</v>
      </c>
      <c r="E84" s="37">
        <f>1/C86</f>
        <v>0.14285714285714285</v>
      </c>
      <c r="F84" s="170"/>
      <c r="G84" s="35" t="s">
        <v>1</v>
      </c>
      <c r="H84" s="38">
        <f>C84/C87</f>
        <v>9.0909090909090912E-2</v>
      </c>
      <c r="I84" s="37">
        <f>D84/D87</f>
        <v>5.2631578947368418E-2</v>
      </c>
      <c r="J84" s="37">
        <f>E84/E87</f>
        <v>0.10638297872340424</v>
      </c>
      <c r="K84" s="37">
        <f>SUM(H84:J84)</f>
        <v>0.24992364857986357</v>
      </c>
      <c r="L84" s="2">
        <f>K84/C89</f>
        <v>8.3307882859954524E-2</v>
      </c>
      <c r="M84" s="24"/>
      <c r="N84" s="94"/>
      <c r="O84" s="58" t="s">
        <v>17</v>
      </c>
      <c r="P84" s="56" t="s">
        <v>78</v>
      </c>
      <c r="Q84" s="18"/>
      <c r="R84" s="17" t="s">
        <v>26</v>
      </c>
      <c r="S84" s="35" t="s">
        <v>1</v>
      </c>
      <c r="T84" s="35" t="s">
        <v>2</v>
      </c>
      <c r="U84" s="35" t="s">
        <v>3</v>
      </c>
      <c r="V84" s="13"/>
      <c r="W84" s="32" t="s">
        <v>26</v>
      </c>
      <c r="X84" s="72" t="s">
        <v>53</v>
      </c>
      <c r="Y84" s="176"/>
      <c r="Z84" s="35" t="s">
        <v>32</v>
      </c>
      <c r="AA84" s="71" t="s">
        <v>47</v>
      </c>
      <c r="AB84" s="178" t="s">
        <v>43</v>
      </c>
      <c r="AC84" s="180"/>
      <c r="AD84" s="4"/>
      <c r="AE84" s="10" t="s">
        <v>26</v>
      </c>
      <c r="AF84" s="35" t="s">
        <v>35</v>
      </c>
      <c r="AG84" s="35" t="s">
        <v>36</v>
      </c>
      <c r="AH84" s="35" t="s">
        <v>37</v>
      </c>
      <c r="AI84" s="35" t="s">
        <v>97</v>
      </c>
      <c r="AJ84" s="35" t="s">
        <v>98</v>
      </c>
      <c r="AK84" s="4"/>
      <c r="AL84" s="10" t="s">
        <v>26</v>
      </c>
      <c r="AM84" s="72" t="s">
        <v>53</v>
      </c>
      <c r="AN84" s="176"/>
      <c r="AO84" s="10" t="s">
        <v>28</v>
      </c>
      <c r="AP84" s="10" t="s">
        <v>47</v>
      </c>
      <c r="AQ84" s="181" t="s">
        <v>43</v>
      </c>
      <c r="AR84" s="182"/>
      <c r="AS84" s="4"/>
      <c r="AT84" s="35" t="s">
        <v>26</v>
      </c>
      <c r="AU84" s="72" t="s">
        <v>53</v>
      </c>
      <c r="AV84" s="36"/>
      <c r="AW84" s="71" t="s">
        <v>26</v>
      </c>
      <c r="AX84" s="71" t="s">
        <v>50</v>
      </c>
      <c r="AY84" s="50"/>
    </row>
    <row r="85" spans="1:51">
      <c r="A85" s="258"/>
      <c r="B85" s="35" t="s">
        <v>2</v>
      </c>
      <c r="C85" s="37">
        <v>3</v>
      </c>
      <c r="D85" s="2">
        <v>1</v>
      </c>
      <c r="E85" s="37">
        <f>1/D86</f>
        <v>0.2</v>
      </c>
      <c r="F85" s="170"/>
      <c r="G85" s="35" t="s">
        <v>2</v>
      </c>
      <c r="H85" s="37">
        <f>C85/C87</f>
        <v>0.27272727272727271</v>
      </c>
      <c r="I85" s="38">
        <f>D85/D87</f>
        <v>0.15789473684210528</v>
      </c>
      <c r="J85" s="37">
        <f>E85/E87</f>
        <v>0.14893617021276595</v>
      </c>
      <c r="K85" s="37">
        <f>SUM(H85:J85)</f>
        <v>0.57955817978214397</v>
      </c>
      <c r="L85" s="2">
        <f>K85/C89</f>
        <v>0.19318605992738133</v>
      </c>
      <c r="M85" s="24"/>
      <c r="N85" s="94"/>
      <c r="O85" s="58" t="s">
        <v>18</v>
      </c>
      <c r="P85" s="56" t="s">
        <v>77</v>
      </c>
      <c r="Q85" s="18"/>
      <c r="R85" s="11" t="s">
        <v>17</v>
      </c>
      <c r="S85" s="9">
        <v>1</v>
      </c>
      <c r="T85" s="9">
        <v>-0.5</v>
      </c>
      <c r="U85" s="9">
        <v>0</v>
      </c>
      <c r="V85" s="3"/>
      <c r="W85" s="11" t="s">
        <v>17</v>
      </c>
      <c r="X85" s="1">
        <f>(S85*L84)+(T85*L85)+(U85*L86)</f>
        <v>-1.3285147103736142E-2</v>
      </c>
      <c r="Y85" s="176"/>
      <c r="Z85" s="15" t="s">
        <v>34</v>
      </c>
      <c r="AA85" s="15">
        <v>1</v>
      </c>
      <c r="AB85" s="15">
        <f>1/(1+AA85)</f>
        <v>0.5</v>
      </c>
      <c r="AC85" s="15"/>
      <c r="AD85" s="4"/>
      <c r="AE85" s="11" t="s">
        <v>17</v>
      </c>
      <c r="AF85" s="28">
        <v>0</v>
      </c>
      <c r="AG85" s="28">
        <v>0</v>
      </c>
      <c r="AH85" s="28">
        <v>0</v>
      </c>
      <c r="AI85" s="28">
        <v>0</v>
      </c>
      <c r="AJ85" s="28">
        <v>1</v>
      </c>
      <c r="AK85" s="4"/>
      <c r="AL85" s="11" t="s">
        <v>17</v>
      </c>
      <c r="AM85" s="1">
        <f>(AF85*AC86)+(AG85*AC87)+(AC88*AH85)+(AI85*AC90)+(AC91*AJ85)</f>
        <v>0.33333333333333331</v>
      </c>
      <c r="AN85" s="176"/>
      <c r="AO85" s="15" t="s">
        <v>29</v>
      </c>
      <c r="AP85" s="15">
        <v>1</v>
      </c>
      <c r="AQ85" s="15">
        <f>1/(1+AP85)</f>
        <v>0.5</v>
      </c>
      <c r="AR85" s="15"/>
      <c r="AS85" s="4"/>
      <c r="AT85" s="11" t="s">
        <v>17</v>
      </c>
      <c r="AU85" s="1">
        <f>AR86</f>
        <v>0.5</v>
      </c>
      <c r="AV85" s="36"/>
      <c r="AW85" s="40" t="s">
        <v>63</v>
      </c>
      <c r="AX85" s="40">
        <v>0</v>
      </c>
      <c r="AY85" s="50"/>
    </row>
    <row r="86" spans="1:51" ht="30">
      <c r="A86" s="258"/>
      <c r="B86" s="35" t="s">
        <v>3</v>
      </c>
      <c r="C86" s="37">
        <v>7</v>
      </c>
      <c r="D86" s="37">
        <v>5</v>
      </c>
      <c r="E86" s="2">
        <v>1</v>
      </c>
      <c r="F86" s="170"/>
      <c r="G86" s="35" t="s">
        <v>3</v>
      </c>
      <c r="H86" s="37">
        <f>C86/C87</f>
        <v>0.63636363636363635</v>
      </c>
      <c r="I86" s="37">
        <f>D86/D87</f>
        <v>0.78947368421052633</v>
      </c>
      <c r="J86" s="38">
        <f>E86/E87</f>
        <v>0.74468085106382975</v>
      </c>
      <c r="K86" s="37">
        <f>SUM(H86:J86)</f>
        <v>2.1705181716379927</v>
      </c>
      <c r="L86" s="2">
        <f>K86/C89</f>
        <v>0.72350605721266426</v>
      </c>
      <c r="M86" s="24"/>
      <c r="N86" s="94"/>
      <c r="O86" s="58" t="s">
        <v>20</v>
      </c>
      <c r="P86" s="56" t="s">
        <v>80</v>
      </c>
      <c r="Q86" s="18"/>
      <c r="R86" s="11" t="s">
        <v>18</v>
      </c>
      <c r="S86" s="9">
        <v>-0.5</v>
      </c>
      <c r="T86" s="9">
        <v>1</v>
      </c>
      <c r="U86" s="9">
        <v>0</v>
      </c>
      <c r="V86" s="19"/>
      <c r="W86" s="11" t="s">
        <v>18</v>
      </c>
      <c r="X86" s="1">
        <f>(S86*L84)+(T86*L85)+(U86*L86)</f>
        <v>0.15153211849740406</v>
      </c>
      <c r="Y86" s="176"/>
      <c r="Z86" s="16" t="s">
        <v>35</v>
      </c>
      <c r="AA86" s="16" t="s">
        <v>44</v>
      </c>
      <c r="AB86" s="16">
        <v>1</v>
      </c>
      <c r="AC86" s="16">
        <f>AB86*AB85</f>
        <v>0.5</v>
      </c>
      <c r="AD86" s="4"/>
      <c r="AE86" s="11" t="s">
        <v>18</v>
      </c>
      <c r="AF86" s="28">
        <v>0</v>
      </c>
      <c r="AG86" s="28">
        <v>0</v>
      </c>
      <c r="AH86" s="28">
        <v>0</v>
      </c>
      <c r="AI86" s="28">
        <v>0</v>
      </c>
      <c r="AJ86" s="28">
        <v>-1</v>
      </c>
      <c r="AK86" s="4"/>
      <c r="AL86" s="11" t="s">
        <v>18</v>
      </c>
      <c r="AM86" s="1">
        <f>(AF86*AC86)+(AG86*AC87)+(AC88*AH86)+(AI86*AC90)+(AC91*AJ86)</f>
        <v>-0.33333333333333331</v>
      </c>
      <c r="AN86" s="176"/>
      <c r="AO86" s="16" t="s">
        <v>45</v>
      </c>
      <c r="AP86" s="16" t="s">
        <v>44</v>
      </c>
      <c r="AQ86" s="16">
        <v>1</v>
      </c>
      <c r="AR86" s="16">
        <f>AQ86*AQ85</f>
        <v>0.5</v>
      </c>
      <c r="AS86" s="4"/>
      <c r="AT86" s="11" t="s">
        <v>18</v>
      </c>
      <c r="AU86" s="1">
        <f>AR87</f>
        <v>0.5</v>
      </c>
      <c r="AV86" s="36"/>
      <c r="AW86" s="40" t="s">
        <v>16</v>
      </c>
      <c r="AX86" s="41">
        <v>0</v>
      </c>
      <c r="AY86" s="50"/>
    </row>
    <row r="87" spans="1:51">
      <c r="A87" s="258"/>
      <c r="B87" s="72" t="s">
        <v>4</v>
      </c>
      <c r="C87" s="39">
        <f>SUM(C84:C86)</f>
        <v>11</v>
      </c>
      <c r="D87" s="39">
        <f>SUM(D84:D86)</f>
        <v>6.333333333333333</v>
      </c>
      <c r="E87" s="39">
        <f>SUM(E84:E86)</f>
        <v>1.342857142857143</v>
      </c>
      <c r="F87" s="170"/>
      <c r="G87" s="72" t="s">
        <v>4</v>
      </c>
      <c r="H87" s="39">
        <f>SUM(H84:H86)</f>
        <v>1</v>
      </c>
      <c r="I87" s="39">
        <f>SUM(I84:I86)</f>
        <v>1</v>
      </c>
      <c r="J87" s="39">
        <f>SUM(J84:J86)</f>
        <v>1</v>
      </c>
      <c r="K87" s="39">
        <f>SUM(K84:K86)</f>
        <v>3</v>
      </c>
      <c r="L87" s="39">
        <f>SUM(L84:L86)</f>
        <v>1</v>
      </c>
      <c r="M87" s="25"/>
      <c r="N87" s="94"/>
      <c r="O87" s="58" t="s">
        <v>21</v>
      </c>
      <c r="P87" s="56" t="s">
        <v>81</v>
      </c>
      <c r="Q87" s="18"/>
      <c r="R87" s="11" t="s">
        <v>20</v>
      </c>
      <c r="S87" s="9">
        <v>0</v>
      </c>
      <c r="T87" s="9">
        <v>0.5</v>
      </c>
      <c r="U87" s="9">
        <v>0</v>
      </c>
      <c r="V87" s="19"/>
      <c r="W87" s="11" t="s">
        <v>20</v>
      </c>
      <c r="X87" s="1">
        <f>(S87*L84)+(T87*L85)+(U87*L86)</f>
        <v>9.6593029963690666E-2</v>
      </c>
      <c r="Y87" s="176"/>
      <c r="Z87" s="16" t="s">
        <v>36</v>
      </c>
      <c r="AA87" s="16" t="s">
        <v>44</v>
      </c>
      <c r="AB87" s="16">
        <v>1</v>
      </c>
      <c r="AC87" s="16">
        <f>AB87*AB85</f>
        <v>0.5</v>
      </c>
      <c r="AD87" s="4"/>
      <c r="AE87" s="11" t="s">
        <v>20</v>
      </c>
      <c r="AF87" s="28">
        <v>0</v>
      </c>
      <c r="AG87" s="28">
        <v>0</v>
      </c>
      <c r="AH87" s="28">
        <v>0</v>
      </c>
      <c r="AI87" s="28">
        <v>0</v>
      </c>
      <c r="AJ87" s="28">
        <v>0</v>
      </c>
      <c r="AK87" s="4"/>
      <c r="AL87" s="11" t="s">
        <v>20</v>
      </c>
      <c r="AM87" s="1">
        <f>(AF87*AC86)+(AG87*AC87)+(AH87*AC88)+(AI87*AC90)+(AJ87*AC91)</f>
        <v>0</v>
      </c>
      <c r="AN87" s="176"/>
      <c r="AO87" s="16" t="s">
        <v>58</v>
      </c>
      <c r="AP87" s="16" t="s">
        <v>44</v>
      </c>
      <c r="AQ87" s="16">
        <v>1</v>
      </c>
      <c r="AR87" s="16">
        <f>AQ87*AQ85</f>
        <v>0.5</v>
      </c>
      <c r="AS87" s="4"/>
      <c r="AT87" s="11" t="s">
        <v>20</v>
      </c>
      <c r="AU87" s="1">
        <f>AR89</f>
        <v>0.33333333333333331</v>
      </c>
      <c r="AV87" s="36"/>
      <c r="AW87" s="42" t="s">
        <v>17</v>
      </c>
      <c r="AX87" s="42">
        <f>X85+AM85+AU85</f>
        <v>0.82004818622959719</v>
      </c>
      <c r="AY87" s="50"/>
    </row>
    <row r="88" spans="1:51" ht="45">
      <c r="A88" s="258"/>
      <c r="B88" s="54"/>
      <c r="C88" s="54"/>
      <c r="D88" s="54"/>
      <c r="E88" s="54"/>
      <c r="F88" s="54"/>
      <c r="G88" s="54"/>
      <c r="H88" s="54"/>
      <c r="I88" s="54"/>
      <c r="J88" s="54"/>
      <c r="M88" s="47"/>
      <c r="N88" s="94"/>
      <c r="O88" s="58" t="s">
        <v>23</v>
      </c>
      <c r="P88" s="56" t="s">
        <v>83</v>
      </c>
      <c r="Q88" s="4"/>
      <c r="R88" s="11" t="s">
        <v>21</v>
      </c>
      <c r="S88" s="9">
        <v>0</v>
      </c>
      <c r="T88" s="9">
        <v>-0.5</v>
      </c>
      <c r="U88" s="9">
        <v>0</v>
      </c>
      <c r="V88" s="19"/>
      <c r="W88" s="11" t="s">
        <v>21</v>
      </c>
      <c r="X88" s="1">
        <f>(S88*L84)+(T88*L85)+(U88*L86)</f>
        <v>-9.6593029963690666E-2</v>
      </c>
      <c r="Y88" s="176"/>
      <c r="Z88" s="16" t="s">
        <v>37</v>
      </c>
      <c r="AA88" s="16" t="s">
        <v>44</v>
      </c>
      <c r="AB88" s="16">
        <v>1</v>
      </c>
      <c r="AC88" s="16">
        <f>AB88*AB85</f>
        <v>0.5</v>
      </c>
      <c r="AD88" s="4"/>
      <c r="AE88" s="11" t="s">
        <v>21</v>
      </c>
      <c r="AF88" s="28">
        <v>0</v>
      </c>
      <c r="AG88" s="28">
        <v>0</v>
      </c>
      <c r="AH88" s="28">
        <v>0</v>
      </c>
      <c r="AI88" s="28">
        <v>0</v>
      </c>
      <c r="AJ88" s="28">
        <v>0</v>
      </c>
      <c r="AK88" s="4"/>
      <c r="AL88" s="11" t="s">
        <v>21</v>
      </c>
      <c r="AM88" s="1">
        <f>(AF88*AC86)+(AG88*AC87)+(AH88*AC88)+(AI88*AC90)+(AJ88*AC91)</f>
        <v>0</v>
      </c>
      <c r="AN88" s="176"/>
      <c r="AO88" s="15" t="s">
        <v>30</v>
      </c>
      <c r="AP88" s="15">
        <v>2</v>
      </c>
      <c r="AQ88" s="15">
        <f>1/(1+AP88)</f>
        <v>0.33333333333333331</v>
      </c>
      <c r="AR88" s="15"/>
      <c r="AS88" s="4"/>
      <c r="AT88" s="11" t="s">
        <v>21</v>
      </c>
      <c r="AU88" s="1">
        <f>AR90</f>
        <v>0.33333333333333331</v>
      </c>
      <c r="AV88" s="36"/>
      <c r="AW88" s="42" t="s">
        <v>18</v>
      </c>
      <c r="AX88" s="42">
        <f>X86+AM86++AU86</f>
        <v>0.31819878516407074</v>
      </c>
      <c r="AY88" s="50"/>
    </row>
    <row r="89" spans="1:51" ht="30">
      <c r="A89" s="258"/>
      <c r="B89" s="71" t="s">
        <v>6</v>
      </c>
      <c r="C89" s="35">
        <v>3</v>
      </c>
      <c r="D89" s="4"/>
      <c r="E89" s="4"/>
      <c r="F89" s="4"/>
      <c r="G89" s="4"/>
      <c r="H89" s="4"/>
      <c r="I89" s="4"/>
      <c r="J89" s="4"/>
      <c r="M89" s="4"/>
      <c r="N89" s="94"/>
      <c r="O89" s="58" t="s">
        <v>24</v>
      </c>
      <c r="P89" s="56" t="s">
        <v>84</v>
      </c>
      <c r="Q89" s="4"/>
      <c r="R89" s="11" t="s">
        <v>23</v>
      </c>
      <c r="S89" s="9">
        <v>1</v>
      </c>
      <c r="T89" s="9">
        <v>0</v>
      </c>
      <c r="U89" s="9">
        <v>-0.5</v>
      </c>
      <c r="V89" s="19"/>
      <c r="W89" s="11" t="s">
        <v>23</v>
      </c>
      <c r="X89" s="1">
        <f>(S89*L84)+(T89*L85)+(U89*L86)</f>
        <v>-0.27844514574637758</v>
      </c>
      <c r="Y89" s="176"/>
      <c r="Z89" s="31" t="s">
        <v>96</v>
      </c>
      <c r="AA89" s="31">
        <v>2</v>
      </c>
      <c r="AB89" s="31">
        <f>1/(1+AA89)</f>
        <v>0.33333333333333331</v>
      </c>
      <c r="AC89" s="31"/>
      <c r="AD89" s="4"/>
      <c r="AE89" s="11" t="s">
        <v>23</v>
      </c>
      <c r="AF89" s="28">
        <v>0</v>
      </c>
      <c r="AG89" s="28">
        <v>-1</v>
      </c>
      <c r="AH89" s="28">
        <v>0</v>
      </c>
      <c r="AI89" s="28">
        <v>0</v>
      </c>
      <c r="AJ89" s="28">
        <v>1</v>
      </c>
      <c r="AK89" s="4"/>
      <c r="AL89" s="11" t="s">
        <v>23</v>
      </c>
      <c r="AM89" s="1">
        <f>(AC86*AF89)+(AG89*AC87)+(AC88*AH89)+(AI89*AC90)+(AC91*AJ89)</f>
        <v>-0.16666666666666669</v>
      </c>
      <c r="AN89" s="176"/>
      <c r="AO89" s="16" t="s">
        <v>59</v>
      </c>
      <c r="AP89" s="16" t="s">
        <v>44</v>
      </c>
      <c r="AQ89" s="16">
        <v>1</v>
      </c>
      <c r="AR89" s="16">
        <f>AQ89*AQ88</f>
        <v>0.33333333333333331</v>
      </c>
      <c r="AS89" s="4"/>
      <c r="AT89" s="11" t="s">
        <v>23</v>
      </c>
      <c r="AU89" s="1">
        <f>AR92</f>
        <v>0.25</v>
      </c>
      <c r="AV89" s="36"/>
      <c r="AW89" s="41" t="s">
        <v>19</v>
      </c>
      <c r="AX89" s="41">
        <v>0</v>
      </c>
      <c r="AY89" s="50"/>
    </row>
    <row r="90" spans="1:51">
      <c r="A90" s="258"/>
      <c r="B90" s="53"/>
      <c r="C90" s="53"/>
      <c r="D90" s="53"/>
      <c r="E90" s="53"/>
      <c r="F90" s="53"/>
      <c r="G90" s="53"/>
      <c r="H90" s="53"/>
      <c r="I90" s="53"/>
      <c r="J90" s="53"/>
      <c r="M90" s="26"/>
      <c r="N90" s="94"/>
      <c r="O90" s="4"/>
      <c r="P90" s="4"/>
      <c r="Q90" s="4"/>
      <c r="R90" s="11" t="s">
        <v>24</v>
      </c>
      <c r="S90" s="9">
        <v>-0.5</v>
      </c>
      <c r="T90" s="9">
        <v>0</v>
      </c>
      <c r="U90" s="9">
        <v>1</v>
      </c>
      <c r="V90" s="19"/>
      <c r="W90" s="11" t="s">
        <v>24</v>
      </c>
      <c r="X90" s="1">
        <f>(S90*L84)+(T90*67)+(U90*L86)</f>
        <v>0.68185211578268701</v>
      </c>
      <c r="Y90" s="176"/>
      <c r="Z90" s="16" t="s">
        <v>97</v>
      </c>
      <c r="AA90" s="16" t="s">
        <v>44</v>
      </c>
      <c r="AB90" s="16">
        <v>1</v>
      </c>
      <c r="AC90" s="16">
        <f>AB90*AB89</f>
        <v>0.33333333333333331</v>
      </c>
      <c r="AD90" s="4"/>
      <c r="AE90" s="11" t="s">
        <v>24</v>
      </c>
      <c r="AF90" s="28">
        <v>0</v>
      </c>
      <c r="AG90" s="28">
        <v>1</v>
      </c>
      <c r="AH90" s="28">
        <v>0</v>
      </c>
      <c r="AI90" s="28">
        <v>0</v>
      </c>
      <c r="AJ90" s="28">
        <v>-1</v>
      </c>
      <c r="AK90" s="4"/>
      <c r="AL90" s="11" t="s">
        <v>24</v>
      </c>
      <c r="AM90" s="1">
        <f>(AC86*AF90)+(AC87*AG90)+(AC88*AH90)+(AI90*AC90)+(AC91*AJ90)</f>
        <v>0.16666666666666669</v>
      </c>
      <c r="AN90" s="176"/>
      <c r="AO90" s="16" t="s">
        <v>60</v>
      </c>
      <c r="AP90" s="16" t="s">
        <v>44</v>
      </c>
      <c r="AQ90" s="16">
        <v>1</v>
      </c>
      <c r="AR90" s="16">
        <f>AQ90*AQ88</f>
        <v>0.33333333333333331</v>
      </c>
      <c r="AS90" s="4"/>
      <c r="AT90" s="11" t="s">
        <v>24</v>
      </c>
      <c r="AU90" s="1">
        <f>AR93</f>
        <v>0.25</v>
      </c>
      <c r="AV90" s="36"/>
      <c r="AW90" s="42" t="s">
        <v>20</v>
      </c>
      <c r="AX90" s="42">
        <f>X87+AM87+AU87</f>
        <v>0.42992636329702399</v>
      </c>
      <c r="AY90" s="50"/>
    </row>
    <row r="91" spans="1:51">
      <c r="A91" s="258"/>
      <c r="B91" s="183" t="s">
        <v>14</v>
      </c>
      <c r="C91" s="183"/>
      <c r="D91" s="4"/>
      <c r="E91" s="35" t="s">
        <v>38</v>
      </c>
      <c r="F91" s="35" t="s">
        <v>39</v>
      </c>
      <c r="G91" s="35" t="s">
        <v>40</v>
      </c>
      <c r="H91" s="10" t="s">
        <v>41</v>
      </c>
      <c r="I91" s="10" t="s">
        <v>42</v>
      </c>
      <c r="J91" s="4"/>
      <c r="M91" s="4"/>
      <c r="N91" s="94"/>
      <c r="O91" s="156" t="s">
        <v>112</v>
      </c>
      <c r="P91" s="157"/>
      <c r="Q91" s="4"/>
      <c r="R91" s="33"/>
      <c r="S91" s="25"/>
      <c r="T91" s="25"/>
      <c r="U91" s="25"/>
      <c r="V91" s="30"/>
      <c r="W91" s="29"/>
      <c r="X91" s="29"/>
      <c r="Y91" s="176"/>
      <c r="Z91" s="16" t="s">
        <v>98</v>
      </c>
      <c r="AA91" s="16" t="s">
        <v>44</v>
      </c>
      <c r="AB91" s="16">
        <v>1</v>
      </c>
      <c r="AC91" s="16">
        <f>AB91*AB89</f>
        <v>0.33333333333333331</v>
      </c>
      <c r="AD91" s="4"/>
      <c r="AE91" s="29"/>
      <c r="AF91" s="25"/>
      <c r="AG91" s="25"/>
      <c r="AH91" s="25"/>
      <c r="AI91" s="25"/>
      <c r="AJ91" s="25"/>
      <c r="AK91" s="4"/>
      <c r="AL91" s="29"/>
      <c r="AM91" s="29"/>
      <c r="AN91" s="176"/>
      <c r="AO91" s="15" t="s">
        <v>31</v>
      </c>
      <c r="AP91" s="15">
        <v>3</v>
      </c>
      <c r="AQ91" s="15">
        <f>1/(1+AP91)</f>
        <v>0.25</v>
      </c>
      <c r="AR91" s="15"/>
      <c r="AS91" s="4"/>
      <c r="AT91" s="29"/>
      <c r="AU91" s="29"/>
      <c r="AV91" s="46"/>
      <c r="AW91" s="42" t="s">
        <v>21</v>
      </c>
      <c r="AX91" s="42">
        <f>X88+AM88+AU88</f>
        <v>0.23674030336964264</v>
      </c>
      <c r="AY91" s="50"/>
    </row>
    <row r="92" spans="1:51" ht="30">
      <c r="A92" s="258"/>
      <c r="B92" s="71" t="s">
        <v>7</v>
      </c>
      <c r="C92" s="76">
        <f>SUM(L84*C87,L85*D87,L86*E87)</f>
        <v>3.1114637011613495</v>
      </c>
      <c r="D92" s="4"/>
      <c r="E92" s="35">
        <v>1</v>
      </c>
      <c r="F92" s="35">
        <v>3</v>
      </c>
      <c r="G92" s="35">
        <v>5</v>
      </c>
      <c r="H92" s="35">
        <v>7</v>
      </c>
      <c r="I92" s="35">
        <v>9</v>
      </c>
      <c r="J92" s="4"/>
      <c r="M92" s="4"/>
      <c r="N92" s="94"/>
      <c r="O92" s="57" t="s">
        <v>99</v>
      </c>
      <c r="P92" s="56" t="s">
        <v>102</v>
      </c>
      <c r="Q92" s="4"/>
      <c r="R92" s="33"/>
      <c r="S92" s="25"/>
      <c r="T92" s="25"/>
      <c r="U92" s="25"/>
      <c r="V92" s="30"/>
      <c r="W92" s="29"/>
      <c r="X92" s="29"/>
      <c r="Y92" s="176"/>
      <c r="Z92" s="30"/>
      <c r="AA92" s="30"/>
      <c r="AB92" s="30"/>
      <c r="AC92" s="30"/>
      <c r="AD92" s="4"/>
      <c r="AE92" s="29"/>
      <c r="AF92" s="25"/>
      <c r="AG92" s="25"/>
      <c r="AH92" s="25"/>
      <c r="AI92" s="25"/>
      <c r="AJ92" s="25"/>
      <c r="AK92" s="4"/>
      <c r="AL92" s="156" t="s">
        <v>115</v>
      </c>
      <c r="AM92" s="157"/>
      <c r="AN92" s="176"/>
      <c r="AO92" s="16" t="s">
        <v>61</v>
      </c>
      <c r="AP92" s="16" t="s">
        <v>44</v>
      </c>
      <c r="AQ92" s="16">
        <v>1</v>
      </c>
      <c r="AR92" s="16">
        <f>AQ92*AQ91</f>
        <v>0.25</v>
      </c>
      <c r="AS92" s="4"/>
      <c r="AT92" s="29"/>
      <c r="AU92" s="29"/>
      <c r="AV92" s="46"/>
      <c r="AW92" s="41" t="s">
        <v>22</v>
      </c>
      <c r="AX92" s="41">
        <v>0</v>
      </c>
      <c r="AY92" s="50"/>
    </row>
    <row r="93" spans="1:51" ht="30">
      <c r="A93" s="258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26"/>
      <c r="N93" s="94"/>
      <c r="O93" s="57" t="s">
        <v>100</v>
      </c>
      <c r="P93" s="56" t="s">
        <v>103</v>
      </c>
      <c r="Q93" s="4"/>
      <c r="R93" s="4"/>
      <c r="S93" s="18"/>
      <c r="T93" s="18"/>
      <c r="U93" s="18"/>
      <c r="V93" s="19"/>
      <c r="W93" s="4"/>
      <c r="X93" s="4"/>
      <c r="Y93" s="176"/>
      <c r="Z93" s="30"/>
      <c r="AA93" s="30"/>
      <c r="AB93" s="30"/>
      <c r="AC93" s="30"/>
      <c r="AD93" s="4"/>
      <c r="AE93" s="29"/>
      <c r="AF93" s="25"/>
      <c r="AG93" s="25"/>
      <c r="AH93" s="25"/>
      <c r="AI93" s="25"/>
      <c r="AJ93" s="25"/>
      <c r="AK93" s="4"/>
      <c r="AL93" s="58" t="s">
        <v>34</v>
      </c>
      <c r="AM93" s="56" t="s">
        <v>87</v>
      </c>
      <c r="AN93" s="176"/>
      <c r="AO93" s="16" t="s">
        <v>62</v>
      </c>
      <c r="AP93" s="16" t="s">
        <v>44</v>
      </c>
      <c r="AQ93" s="16">
        <v>1</v>
      </c>
      <c r="AR93" s="16">
        <f>AQ93*AQ91</f>
        <v>0.25</v>
      </c>
      <c r="AS93" s="4"/>
      <c r="AT93" s="29"/>
      <c r="AU93" s="29"/>
      <c r="AV93" s="46"/>
      <c r="AW93" s="42" t="s">
        <v>23</v>
      </c>
      <c r="AX93" s="42">
        <f>X89+AM89+AU89</f>
        <v>-0.19511181241304426</v>
      </c>
      <c r="AY93" s="50"/>
    </row>
    <row r="94" spans="1:51" ht="30">
      <c r="A94" s="258"/>
      <c r="B94" s="185" t="s">
        <v>11</v>
      </c>
      <c r="C94" s="186"/>
      <c r="D94" s="6" t="s">
        <v>12</v>
      </c>
      <c r="E94" s="6">
        <v>1</v>
      </c>
      <c r="F94" s="6">
        <v>2</v>
      </c>
      <c r="G94" s="6">
        <v>3</v>
      </c>
      <c r="H94" s="6">
        <v>4</v>
      </c>
      <c r="I94" s="6">
        <v>5</v>
      </c>
      <c r="J94" s="6">
        <v>6</v>
      </c>
      <c r="K94" s="6">
        <v>7</v>
      </c>
      <c r="L94" s="6">
        <v>9</v>
      </c>
      <c r="M94" s="6">
        <v>10</v>
      </c>
      <c r="N94" s="94"/>
      <c r="O94" s="57" t="s">
        <v>101</v>
      </c>
      <c r="P94" s="56" t="s">
        <v>104</v>
      </c>
      <c r="Q94" s="4"/>
      <c r="R94" s="4"/>
      <c r="S94" s="18"/>
      <c r="T94" s="18"/>
      <c r="U94" s="18"/>
      <c r="V94" s="4"/>
      <c r="W94" s="4"/>
      <c r="X94" s="4"/>
      <c r="Y94" s="176"/>
      <c r="AB94" s="30"/>
      <c r="AC94" s="30"/>
      <c r="AD94" s="4"/>
      <c r="AE94" s="29"/>
      <c r="AF94" s="25"/>
      <c r="AG94" s="25"/>
      <c r="AH94" s="25"/>
      <c r="AI94" s="25"/>
      <c r="AJ94" s="25"/>
      <c r="AK94" s="4"/>
      <c r="AL94" s="83" t="s">
        <v>35</v>
      </c>
      <c r="AM94" s="84" t="s">
        <v>88</v>
      </c>
      <c r="AN94" s="176"/>
      <c r="AO94" s="19"/>
      <c r="AP94" s="19"/>
      <c r="AQ94" s="19"/>
      <c r="AR94" s="19"/>
      <c r="AS94" s="4"/>
      <c r="AT94" s="29"/>
      <c r="AU94" s="29"/>
      <c r="AV94" s="46"/>
      <c r="AW94" s="42" t="s">
        <v>24</v>
      </c>
      <c r="AX94" s="42">
        <f>X90+AM90+AU90</f>
        <v>1.0985187824493536</v>
      </c>
      <c r="AY94" s="50"/>
    </row>
    <row r="95" spans="1:51">
      <c r="A95" s="258"/>
      <c r="B95" s="187"/>
      <c r="C95" s="188"/>
      <c r="D95" s="6" t="s">
        <v>13</v>
      </c>
      <c r="E95" s="35">
        <v>0</v>
      </c>
      <c r="F95" s="35">
        <v>0</v>
      </c>
      <c r="G95" s="35">
        <v>0.57999999999999996</v>
      </c>
      <c r="H95" s="35">
        <v>0.9</v>
      </c>
      <c r="I95" s="35">
        <v>1.1200000000000001</v>
      </c>
      <c r="J95" s="35">
        <v>1.24</v>
      </c>
      <c r="K95" s="35">
        <v>1.32</v>
      </c>
      <c r="L95" s="35">
        <v>1.46</v>
      </c>
      <c r="M95" s="35">
        <v>1.49</v>
      </c>
      <c r="N95" s="94"/>
      <c r="Q95" s="4"/>
      <c r="R95" s="4"/>
      <c r="S95" s="18"/>
      <c r="T95" s="18"/>
      <c r="U95" s="18"/>
      <c r="V95" s="4"/>
      <c r="W95" s="4"/>
      <c r="X95" s="4"/>
      <c r="Y95" s="176"/>
      <c r="AB95" s="30"/>
      <c r="AC95" s="30"/>
      <c r="AD95" s="4"/>
      <c r="AE95" s="29"/>
      <c r="AF95" s="25"/>
      <c r="AG95" s="25"/>
      <c r="AH95" s="25"/>
      <c r="AI95" s="25"/>
      <c r="AJ95" s="25"/>
      <c r="AK95" s="4"/>
      <c r="AL95" s="83" t="s">
        <v>36</v>
      </c>
      <c r="AM95" s="84" t="s">
        <v>89</v>
      </c>
      <c r="AN95" s="176"/>
      <c r="AO95" s="30"/>
      <c r="AP95" s="30"/>
      <c r="AQ95" s="30"/>
      <c r="AR95" s="30"/>
      <c r="AS95" s="4"/>
      <c r="AT95" s="29"/>
      <c r="AU95" s="29"/>
      <c r="AV95" s="46"/>
      <c r="AW95" s="41" t="s">
        <v>25</v>
      </c>
      <c r="AX95" s="41">
        <v>0</v>
      </c>
      <c r="AY95" s="50"/>
    </row>
    <row r="96" spans="1:51">
      <c r="A96" s="258"/>
      <c r="B96" s="189" t="s">
        <v>9</v>
      </c>
      <c r="C96" s="190"/>
      <c r="D96" s="7">
        <v>0.57999999999999996</v>
      </c>
      <c r="E96" s="191"/>
      <c r="F96" s="192"/>
      <c r="G96" s="192"/>
      <c r="H96" s="192"/>
      <c r="I96" s="192"/>
      <c r="J96" s="192"/>
      <c r="K96" s="48"/>
      <c r="L96" s="48"/>
      <c r="M96" s="48"/>
      <c r="N96" s="94"/>
      <c r="Q96" s="4"/>
      <c r="R96" s="4"/>
      <c r="S96" s="18"/>
      <c r="T96" s="18"/>
      <c r="U96" s="18"/>
      <c r="V96" s="4"/>
      <c r="W96" s="4"/>
      <c r="X96" s="4"/>
      <c r="Y96" s="176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83" t="s">
        <v>37</v>
      </c>
      <c r="AM96" s="84" t="s">
        <v>90</v>
      </c>
      <c r="AN96" s="176"/>
      <c r="AO96" s="156" t="s">
        <v>113</v>
      </c>
      <c r="AP96" s="157"/>
      <c r="AQ96" s="4"/>
      <c r="AR96" s="4"/>
      <c r="AS96" s="4"/>
      <c r="AT96" s="4"/>
      <c r="AU96" s="4"/>
      <c r="AV96" s="46"/>
      <c r="AW96" s="4"/>
      <c r="AX96" s="4"/>
      <c r="AY96" s="50"/>
    </row>
    <row r="97" spans="1:51" ht="30">
      <c r="A97" s="258"/>
      <c r="B97" s="52"/>
      <c r="C97" s="52"/>
      <c r="D97" s="52"/>
      <c r="E97" s="52"/>
      <c r="H97" s="52"/>
      <c r="I97" s="52"/>
      <c r="J97" s="52"/>
      <c r="K97" s="52"/>
      <c r="L97" s="52"/>
      <c r="M97" s="47"/>
      <c r="N97" s="94"/>
      <c r="Q97" s="4"/>
      <c r="R97" s="4"/>
      <c r="S97" s="18"/>
      <c r="T97" s="18"/>
      <c r="U97" s="18"/>
      <c r="V97" s="4"/>
      <c r="W97" s="4"/>
      <c r="X97" s="4"/>
      <c r="Y97" s="176"/>
      <c r="Z97" s="4"/>
      <c r="AC97" s="4"/>
      <c r="AD97" s="4"/>
      <c r="AE97" s="4"/>
      <c r="AF97" s="4"/>
      <c r="AG97" s="4"/>
      <c r="AH97" s="4"/>
      <c r="AI97" s="4"/>
      <c r="AJ97" s="4"/>
      <c r="AK97" s="4"/>
      <c r="AL97" s="58" t="s">
        <v>96</v>
      </c>
      <c r="AM97" s="56" t="s">
        <v>91</v>
      </c>
      <c r="AN97" s="176"/>
      <c r="AO97" s="44" t="s">
        <v>29</v>
      </c>
      <c r="AP97" s="44" t="s">
        <v>76</v>
      </c>
      <c r="AQ97" s="4"/>
      <c r="AR97" s="4"/>
      <c r="AS97" s="4"/>
      <c r="AT97" s="4"/>
      <c r="AU97" s="4"/>
      <c r="AV97" s="46"/>
      <c r="AW97" s="4"/>
      <c r="AX97" s="4"/>
      <c r="AY97" s="50"/>
    </row>
    <row r="98" spans="1:51" ht="30">
      <c r="A98" s="258"/>
      <c r="B98" s="161" t="s">
        <v>15</v>
      </c>
      <c r="C98" s="161"/>
      <c r="D98" s="161"/>
      <c r="E98" s="4"/>
      <c r="H98" s="4"/>
      <c r="I98" s="4"/>
      <c r="J98" s="4"/>
      <c r="K98" s="4"/>
      <c r="L98" s="4"/>
      <c r="M98" s="4"/>
      <c r="N98" s="94"/>
      <c r="Q98" s="4"/>
      <c r="R98" s="4"/>
      <c r="S98" s="18"/>
      <c r="T98" s="18"/>
      <c r="U98" s="18"/>
      <c r="V98" s="4"/>
      <c r="W98" s="4"/>
      <c r="X98" s="4"/>
      <c r="Y98" s="176"/>
      <c r="Z98" s="227" t="s">
        <v>182</v>
      </c>
      <c r="AA98" s="228"/>
      <c r="AC98" s="4"/>
      <c r="AD98" s="4"/>
      <c r="AE98" s="4"/>
      <c r="AF98" s="4"/>
      <c r="AG98" s="4"/>
      <c r="AH98" s="4"/>
      <c r="AI98" s="4"/>
      <c r="AJ98" s="4"/>
      <c r="AK98" s="4"/>
      <c r="AL98" s="83" t="s">
        <v>97</v>
      </c>
      <c r="AM98" s="84" t="s">
        <v>92</v>
      </c>
      <c r="AN98" s="176"/>
      <c r="AO98" s="44" t="s">
        <v>30</v>
      </c>
      <c r="AP98" s="44" t="s">
        <v>79</v>
      </c>
      <c r="AQ98" s="4"/>
      <c r="AR98" s="4"/>
      <c r="AS98" s="4"/>
      <c r="AT98" s="4"/>
      <c r="AU98" s="4"/>
      <c r="AV98" s="46"/>
      <c r="AW98" s="4"/>
      <c r="AX98" s="4"/>
      <c r="AY98" s="50"/>
    </row>
    <row r="99" spans="1:51" ht="30">
      <c r="A99" s="258"/>
      <c r="B99" s="5" t="s">
        <v>10</v>
      </c>
      <c r="C99" s="8">
        <f>(C92-3)/3</f>
        <v>3.7154567053783172E-2</v>
      </c>
      <c r="D99" s="77">
        <f>C99*100</f>
        <v>3.7154567053783172</v>
      </c>
      <c r="E99" s="4"/>
      <c r="H99" s="4"/>
      <c r="I99" s="4"/>
      <c r="J99" s="4"/>
      <c r="K99" s="4"/>
      <c r="L99" s="4"/>
      <c r="M99" s="4"/>
      <c r="N99" s="94"/>
      <c r="Q99" s="4"/>
      <c r="R99" s="4"/>
      <c r="S99" s="18"/>
      <c r="T99" s="18"/>
      <c r="U99" s="18"/>
      <c r="V99" s="4"/>
      <c r="W99" s="4"/>
      <c r="X99" s="4"/>
      <c r="Y99" s="176"/>
      <c r="Z99" s="225" t="s">
        <v>208</v>
      </c>
      <c r="AA99" s="226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83" t="s">
        <v>98</v>
      </c>
      <c r="AM99" s="84" t="s">
        <v>93</v>
      </c>
      <c r="AN99" s="176"/>
      <c r="AO99" s="44" t="s">
        <v>31</v>
      </c>
      <c r="AP99" s="44" t="s">
        <v>82</v>
      </c>
      <c r="AQ99" s="4"/>
      <c r="AR99" s="4"/>
      <c r="AS99" s="4"/>
      <c r="AT99" s="4"/>
      <c r="AU99" s="4"/>
      <c r="AV99" s="46"/>
      <c r="AW99" s="4"/>
      <c r="AX99" s="4"/>
      <c r="AY99" s="50"/>
    </row>
    <row r="100" spans="1:51">
      <c r="A100" s="259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69"/>
      <c r="N100" s="49"/>
      <c r="O100" s="69"/>
      <c r="P100" s="69"/>
      <c r="Q100" s="69"/>
      <c r="R100" s="69"/>
      <c r="S100" s="79"/>
      <c r="T100" s="79"/>
      <c r="U100" s="79"/>
      <c r="V100" s="69"/>
      <c r="W100" s="69"/>
      <c r="X100" s="69"/>
      <c r="Y100" s="177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51"/>
    </row>
    <row r="102" spans="1:51" ht="20">
      <c r="A102" s="257"/>
      <c r="B102" s="168" t="s">
        <v>170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9"/>
    </row>
    <row r="103" spans="1:51" ht="35" customHeight="1">
      <c r="A103" s="258"/>
      <c r="B103" s="35" t="s">
        <v>0</v>
      </c>
      <c r="C103" s="35" t="s">
        <v>1</v>
      </c>
      <c r="D103" s="35" t="s">
        <v>2</v>
      </c>
      <c r="E103" s="35" t="s">
        <v>3</v>
      </c>
      <c r="F103" s="170" t="s">
        <v>8</v>
      </c>
      <c r="G103" s="35" t="s">
        <v>0</v>
      </c>
      <c r="H103" s="35" t="s">
        <v>1</v>
      </c>
      <c r="I103" s="35" t="s">
        <v>2</v>
      </c>
      <c r="J103" s="35" t="s">
        <v>3</v>
      </c>
      <c r="K103" s="35" t="s">
        <v>4</v>
      </c>
      <c r="L103" s="10" t="s">
        <v>5</v>
      </c>
      <c r="M103" s="23"/>
      <c r="N103" s="94"/>
      <c r="O103" s="156" t="s">
        <v>114</v>
      </c>
      <c r="P103" s="157"/>
      <c r="Q103" s="3"/>
      <c r="R103" s="171" t="s">
        <v>46</v>
      </c>
      <c r="S103" s="172"/>
      <c r="T103" s="172"/>
      <c r="U103" s="173"/>
      <c r="V103" s="3"/>
      <c r="W103" s="174" t="s">
        <v>52</v>
      </c>
      <c r="X103" s="175"/>
      <c r="Y103" s="176"/>
      <c r="Z103" s="178" t="s">
        <v>48</v>
      </c>
      <c r="AA103" s="179"/>
      <c r="AB103" s="179"/>
      <c r="AC103" s="180"/>
      <c r="AD103" s="3"/>
      <c r="AE103" s="178" t="s">
        <v>54</v>
      </c>
      <c r="AF103" s="179"/>
      <c r="AG103" s="179"/>
      <c r="AH103" s="179"/>
      <c r="AI103" s="179"/>
      <c r="AJ103" s="180"/>
      <c r="AK103" s="3"/>
      <c r="AL103" s="174" t="s">
        <v>55</v>
      </c>
      <c r="AM103" s="175"/>
      <c r="AN103" s="176"/>
      <c r="AO103" s="178" t="s">
        <v>49</v>
      </c>
      <c r="AP103" s="179"/>
      <c r="AQ103" s="179"/>
      <c r="AR103" s="180"/>
      <c r="AS103" s="4"/>
      <c r="AT103" s="174" t="s">
        <v>51</v>
      </c>
      <c r="AU103" s="175"/>
      <c r="AV103" s="36"/>
      <c r="AW103" s="174" t="s">
        <v>27</v>
      </c>
      <c r="AX103" s="175"/>
      <c r="AY103" s="50"/>
    </row>
    <row r="104" spans="1:51" ht="30">
      <c r="A104" s="258"/>
      <c r="B104" s="35" t="s">
        <v>1</v>
      </c>
      <c r="C104" s="2">
        <v>1</v>
      </c>
      <c r="D104" s="37">
        <f>1/C105</f>
        <v>0.33333333333333331</v>
      </c>
      <c r="E104" s="37">
        <f>1/C106</f>
        <v>0.2</v>
      </c>
      <c r="F104" s="170"/>
      <c r="G104" s="35" t="s">
        <v>1</v>
      </c>
      <c r="H104" s="38">
        <f>C104/C107</f>
        <v>0.1111111111111111</v>
      </c>
      <c r="I104" s="37">
        <f>D104/D107</f>
        <v>3.9999999999999994E-2</v>
      </c>
      <c r="J104" s="37">
        <f>E104/E107</f>
        <v>0.14893617021276595</v>
      </c>
      <c r="K104" s="37">
        <f>SUM(H104:J104)</f>
        <v>0.30004728132387704</v>
      </c>
      <c r="L104" s="2">
        <f>K104/C109</f>
        <v>0.10001576044129235</v>
      </c>
      <c r="M104" s="24"/>
      <c r="N104" s="94"/>
      <c r="O104" s="58" t="s">
        <v>17</v>
      </c>
      <c r="P104" s="56" t="s">
        <v>78</v>
      </c>
      <c r="Q104" s="18"/>
      <c r="R104" s="17" t="s">
        <v>26</v>
      </c>
      <c r="S104" s="35" t="s">
        <v>1</v>
      </c>
      <c r="T104" s="35" t="s">
        <v>2</v>
      </c>
      <c r="U104" s="35" t="s">
        <v>3</v>
      </c>
      <c r="V104" s="13"/>
      <c r="W104" s="32" t="s">
        <v>26</v>
      </c>
      <c r="X104" s="72" t="s">
        <v>53</v>
      </c>
      <c r="Y104" s="176"/>
      <c r="Z104" s="35" t="s">
        <v>32</v>
      </c>
      <c r="AA104" s="71" t="s">
        <v>47</v>
      </c>
      <c r="AB104" s="178" t="s">
        <v>43</v>
      </c>
      <c r="AC104" s="180"/>
      <c r="AD104" s="4"/>
      <c r="AE104" s="10" t="s">
        <v>26</v>
      </c>
      <c r="AF104" s="35" t="s">
        <v>35</v>
      </c>
      <c r="AG104" s="35" t="s">
        <v>36</v>
      </c>
      <c r="AH104" s="35" t="s">
        <v>37</v>
      </c>
      <c r="AI104" s="35" t="s">
        <v>97</v>
      </c>
      <c r="AJ104" s="35" t="s">
        <v>98</v>
      </c>
      <c r="AK104" s="4"/>
      <c r="AL104" s="10" t="s">
        <v>26</v>
      </c>
      <c r="AM104" s="72" t="s">
        <v>53</v>
      </c>
      <c r="AN104" s="176"/>
      <c r="AO104" s="10" t="s">
        <v>28</v>
      </c>
      <c r="AP104" s="10" t="s">
        <v>47</v>
      </c>
      <c r="AQ104" s="181" t="s">
        <v>43</v>
      </c>
      <c r="AR104" s="182"/>
      <c r="AS104" s="4"/>
      <c r="AT104" s="35" t="s">
        <v>26</v>
      </c>
      <c r="AU104" s="72" t="s">
        <v>53</v>
      </c>
      <c r="AV104" s="36"/>
      <c r="AW104" s="71" t="s">
        <v>26</v>
      </c>
      <c r="AX104" s="71" t="s">
        <v>50</v>
      </c>
      <c r="AY104" s="50"/>
    </row>
    <row r="105" spans="1:51">
      <c r="A105" s="258"/>
      <c r="B105" s="35" t="s">
        <v>2</v>
      </c>
      <c r="C105" s="37">
        <v>3</v>
      </c>
      <c r="D105" s="2">
        <v>1</v>
      </c>
      <c r="E105" s="37">
        <f>1/D106</f>
        <v>0.14285714285714285</v>
      </c>
      <c r="F105" s="170"/>
      <c r="G105" s="35" t="s">
        <v>2</v>
      </c>
      <c r="H105" s="37">
        <f>C105/C107</f>
        <v>0.33333333333333331</v>
      </c>
      <c r="I105" s="38">
        <f>D105/D107</f>
        <v>0.12</v>
      </c>
      <c r="J105" s="37">
        <f>E105/E107</f>
        <v>0.10638297872340424</v>
      </c>
      <c r="K105" s="37">
        <f>SUM(H105:J105)</f>
        <v>0.55971631205673755</v>
      </c>
      <c r="L105" s="2">
        <f>K105/C109</f>
        <v>0.18657210401891253</v>
      </c>
      <c r="M105" s="24"/>
      <c r="N105" s="94"/>
      <c r="O105" s="58" t="s">
        <v>18</v>
      </c>
      <c r="P105" s="56" t="s">
        <v>77</v>
      </c>
      <c r="Q105" s="18"/>
      <c r="R105" s="11" t="s">
        <v>17</v>
      </c>
      <c r="S105" s="9">
        <v>1</v>
      </c>
      <c r="T105" s="9">
        <v>-0.5</v>
      </c>
      <c r="U105" s="9">
        <v>0</v>
      </c>
      <c r="V105" s="3"/>
      <c r="W105" s="11" t="s">
        <v>17</v>
      </c>
      <c r="X105" s="1">
        <f>(S105*L104)+(T105*L105)+(U105*L106)</f>
        <v>6.7297084318360817E-3</v>
      </c>
      <c r="Y105" s="176"/>
      <c r="Z105" s="15" t="s">
        <v>34</v>
      </c>
      <c r="AA105" s="15">
        <v>1</v>
      </c>
      <c r="AB105" s="15">
        <f>1/(1+AA105)</f>
        <v>0.5</v>
      </c>
      <c r="AC105" s="15"/>
      <c r="AD105" s="4"/>
      <c r="AE105" s="11" t="s">
        <v>17</v>
      </c>
      <c r="AF105" s="28">
        <v>0</v>
      </c>
      <c r="AG105" s="28">
        <v>0</v>
      </c>
      <c r="AH105" s="28">
        <v>0</v>
      </c>
      <c r="AI105" s="28">
        <v>0</v>
      </c>
      <c r="AJ105" s="28">
        <v>1</v>
      </c>
      <c r="AK105" s="4"/>
      <c r="AL105" s="11" t="s">
        <v>17</v>
      </c>
      <c r="AM105" s="1">
        <f>(AF105*AC106)+(AG105*AC107)+(AC108*AH105)+(AI105*AC110)+(AC111*AJ105)</f>
        <v>0.33333333333333331</v>
      </c>
      <c r="AN105" s="176"/>
      <c r="AO105" s="15" t="s">
        <v>29</v>
      </c>
      <c r="AP105" s="15">
        <v>1</v>
      </c>
      <c r="AQ105" s="15">
        <f>1/(1+AP105)</f>
        <v>0.5</v>
      </c>
      <c r="AR105" s="15"/>
      <c r="AS105" s="4"/>
      <c r="AT105" s="11" t="s">
        <v>17</v>
      </c>
      <c r="AU105" s="1">
        <f>AR106</f>
        <v>0.5</v>
      </c>
      <c r="AV105" s="36"/>
      <c r="AW105" s="40" t="s">
        <v>63</v>
      </c>
      <c r="AX105" s="40">
        <v>0</v>
      </c>
      <c r="AY105" s="50"/>
    </row>
    <row r="106" spans="1:51" ht="30">
      <c r="A106" s="258"/>
      <c r="B106" s="35" t="s">
        <v>3</v>
      </c>
      <c r="C106" s="37">
        <v>5</v>
      </c>
      <c r="D106" s="37">
        <v>7</v>
      </c>
      <c r="E106" s="2">
        <v>1</v>
      </c>
      <c r="F106" s="170"/>
      <c r="G106" s="35" t="s">
        <v>3</v>
      </c>
      <c r="H106" s="37">
        <f>C106/C107</f>
        <v>0.55555555555555558</v>
      </c>
      <c r="I106" s="37">
        <f>D106/D107</f>
        <v>0.84</v>
      </c>
      <c r="J106" s="38">
        <f>E106/E107</f>
        <v>0.74468085106382975</v>
      </c>
      <c r="K106" s="37">
        <f>SUM(H106:J106)</f>
        <v>2.1402364066193855</v>
      </c>
      <c r="L106" s="2">
        <f>K106/C109</f>
        <v>0.71341213553979521</v>
      </c>
      <c r="M106" s="24"/>
      <c r="N106" s="94"/>
      <c r="O106" s="58" t="s">
        <v>20</v>
      </c>
      <c r="P106" s="56" t="s">
        <v>80</v>
      </c>
      <c r="Q106" s="18"/>
      <c r="R106" s="11" t="s">
        <v>18</v>
      </c>
      <c r="S106" s="9">
        <v>-0.5</v>
      </c>
      <c r="T106" s="9">
        <v>1</v>
      </c>
      <c r="U106" s="9">
        <v>0</v>
      </c>
      <c r="V106" s="19"/>
      <c r="W106" s="11" t="s">
        <v>18</v>
      </c>
      <c r="X106" s="1">
        <f>(S106*L104)+(T106*L105)+(U106*L106)</f>
        <v>0.13656422379826635</v>
      </c>
      <c r="Y106" s="176"/>
      <c r="Z106" s="16" t="s">
        <v>35</v>
      </c>
      <c r="AA106" s="16" t="s">
        <v>44</v>
      </c>
      <c r="AB106" s="16">
        <v>1</v>
      </c>
      <c r="AC106" s="16">
        <f>AB106*AB105</f>
        <v>0.5</v>
      </c>
      <c r="AD106" s="4"/>
      <c r="AE106" s="11" t="s">
        <v>18</v>
      </c>
      <c r="AF106" s="28">
        <v>0</v>
      </c>
      <c r="AG106" s="28">
        <v>0</v>
      </c>
      <c r="AH106" s="28">
        <v>0</v>
      </c>
      <c r="AI106" s="28">
        <v>0</v>
      </c>
      <c r="AJ106" s="28">
        <v>-1</v>
      </c>
      <c r="AK106" s="4"/>
      <c r="AL106" s="11" t="s">
        <v>18</v>
      </c>
      <c r="AM106" s="1">
        <f>(AF106*AC106)+(AG106*AC107)+(AC108*AH106)+(AI106*AC110)+(AC111*AJ106)</f>
        <v>-0.33333333333333331</v>
      </c>
      <c r="AN106" s="176"/>
      <c r="AO106" s="16" t="s">
        <v>45</v>
      </c>
      <c r="AP106" s="16" t="s">
        <v>44</v>
      </c>
      <c r="AQ106" s="16">
        <v>1</v>
      </c>
      <c r="AR106" s="16">
        <f>AQ106*AQ105</f>
        <v>0.5</v>
      </c>
      <c r="AS106" s="4"/>
      <c r="AT106" s="11" t="s">
        <v>18</v>
      </c>
      <c r="AU106" s="1">
        <f>AR107</f>
        <v>0.5</v>
      </c>
      <c r="AV106" s="36"/>
      <c r="AW106" s="40" t="s">
        <v>16</v>
      </c>
      <c r="AX106" s="41">
        <v>0</v>
      </c>
      <c r="AY106" s="50"/>
    </row>
    <row r="107" spans="1:51">
      <c r="A107" s="258"/>
      <c r="B107" s="72" t="s">
        <v>4</v>
      </c>
      <c r="C107" s="39">
        <f>SUM(C104:C106)</f>
        <v>9</v>
      </c>
      <c r="D107" s="39">
        <f>SUM(D104:D106)</f>
        <v>8.3333333333333339</v>
      </c>
      <c r="E107" s="39">
        <f>SUM(E104:E106)</f>
        <v>1.342857142857143</v>
      </c>
      <c r="F107" s="170"/>
      <c r="G107" s="72" t="s">
        <v>4</v>
      </c>
      <c r="H107" s="39">
        <f>SUM(H104:H106)</f>
        <v>1</v>
      </c>
      <c r="I107" s="39">
        <f>SUM(I104:I106)</f>
        <v>1</v>
      </c>
      <c r="J107" s="39">
        <f>SUM(J104:J106)</f>
        <v>1</v>
      </c>
      <c r="K107" s="39">
        <f>SUM(K104:K106)</f>
        <v>3</v>
      </c>
      <c r="L107" s="39">
        <f>SUM(L104:L106)</f>
        <v>1</v>
      </c>
      <c r="M107" s="25"/>
      <c r="N107" s="94"/>
      <c r="O107" s="58" t="s">
        <v>21</v>
      </c>
      <c r="P107" s="56" t="s">
        <v>81</v>
      </c>
      <c r="Q107" s="18"/>
      <c r="R107" s="11" t="s">
        <v>20</v>
      </c>
      <c r="S107" s="9">
        <v>0</v>
      </c>
      <c r="T107" s="9">
        <v>0.5</v>
      </c>
      <c r="U107" s="9">
        <v>0</v>
      </c>
      <c r="V107" s="19"/>
      <c r="W107" s="11" t="s">
        <v>20</v>
      </c>
      <c r="X107" s="1">
        <f>(S107*L104)+(T107*L105)+(U107*L106)</f>
        <v>9.3286052009456263E-2</v>
      </c>
      <c r="Y107" s="176"/>
      <c r="Z107" s="16" t="s">
        <v>36</v>
      </c>
      <c r="AA107" s="16" t="s">
        <v>44</v>
      </c>
      <c r="AB107" s="16">
        <v>1</v>
      </c>
      <c r="AC107" s="16">
        <f>AB107*AB105</f>
        <v>0.5</v>
      </c>
      <c r="AD107" s="4"/>
      <c r="AE107" s="11" t="s">
        <v>20</v>
      </c>
      <c r="AF107" s="28">
        <v>0</v>
      </c>
      <c r="AG107" s="28">
        <v>0</v>
      </c>
      <c r="AH107" s="28">
        <v>0</v>
      </c>
      <c r="AI107" s="28">
        <v>0</v>
      </c>
      <c r="AJ107" s="28">
        <v>0</v>
      </c>
      <c r="AK107" s="4"/>
      <c r="AL107" s="11" t="s">
        <v>20</v>
      </c>
      <c r="AM107" s="1">
        <f>(AF107*AC106)+(AG107*AC107)+(AH107*AC108)+(AI107*AC110)+(AJ107*AC111)</f>
        <v>0</v>
      </c>
      <c r="AN107" s="176"/>
      <c r="AO107" s="16" t="s">
        <v>58</v>
      </c>
      <c r="AP107" s="16" t="s">
        <v>44</v>
      </c>
      <c r="AQ107" s="16">
        <v>1</v>
      </c>
      <c r="AR107" s="16">
        <f>AQ107*AQ105</f>
        <v>0.5</v>
      </c>
      <c r="AS107" s="4"/>
      <c r="AT107" s="11" t="s">
        <v>20</v>
      </c>
      <c r="AU107" s="1">
        <f>AR109</f>
        <v>0.33333333333333331</v>
      </c>
      <c r="AV107" s="36"/>
      <c r="AW107" s="42" t="s">
        <v>17</v>
      </c>
      <c r="AX107" s="42">
        <f>X105+AM105+AU105</f>
        <v>0.84006304176516933</v>
      </c>
      <c r="AY107" s="50"/>
    </row>
    <row r="108" spans="1:51" ht="45">
      <c r="A108" s="258"/>
      <c r="B108" s="54"/>
      <c r="C108" s="54"/>
      <c r="D108" s="54"/>
      <c r="E108" s="54"/>
      <c r="F108" s="54"/>
      <c r="G108" s="54"/>
      <c r="H108" s="54"/>
      <c r="I108" s="54"/>
      <c r="J108" s="54"/>
      <c r="M108" s="47"/>
      <c r="N108" s="94"/>
      <c r="O108" s="58" t="s">
        <v>23</v>
      </c>
      <c r="P108" s="56" t="s">
        <v>83</v>
      </c>
      <c r="Q108" s="4"/>
      <c r="R108" s="11" t="s">
        <v>21</v>
      </c>
      <c r="S108" s="9">
        <v>0</v>
      </c>
      <c r="T108" s="9">
        <v>-0.5</v>
      </c>
      <c r="U108" s="9">
        <v>0</v>
      </c>
      <c r="V108" s="19"/>
      <c r="W108" s="11" t="s">
        <v>21</v>
      </c>
      <c r="X108" s="1">
        <f>(S108*L104)+(T108*L105)+(U108*L106)</f>
        <v>-9.3286052009456263E-2</v>
      </c>
      <c r="Y108" s="176"/>
      <c r="Z108" s="16" t="s">
        <v>37</v>
      </c>
      <c r="AA108" s="16" t="s">
        <v>44</v>
      </c>
      <c r="AB108" s="16">
        <v>1</v>
      </c>
      <c r="AC108" s="16">
        <f>AB108*AB105</f>
        <v>0.5</v>
      </c>
      <c r="AD108" s="4"/>
      <c r="AE108" s="11" t="s">
        <v>21</v>
      </c>
      <c r="AF108" s="28">
        <v>0</v>
      </c>
      <c r="AG108" s="28">
        <v>0</v>
      </c>
      <c r="AH108" s="28">
        <v>0</v>
      </c>
      <c r="AI108" s="28">
        <v>0</v>
      </c>
      <c r="AJ108" s="28">
        <v>0</v>
      </c>
      <c r="AK108" s="4"/>
      <c r="AL108" s="11" t="s">
        <v>21</v>
      </c>
      <c r="AM108" s="1">
        <f>(AF108*AC106)+(AG108*AC107)+(AH108*AC108)+(AI108*AC110)+(AJ108*AC111)</f>
        <v>0</v>
      </c>
      <c r="AN108" s="176"/>
      <c r="AO108" s="15" t="s">
        <v>30</v>
      </c>
      <c r="AP108" s="15">
        <v>2</v>
      </c>
      <c r="AQ108" s="15">
        <f>1/(1+AP108)</f>
        <v>0.33333333333333331</v>
      </c>
      <c r="AR108" s="15"/>
      <c r="AS108" s="4"/>
      <c r="AT108" s="11" t="s">
        <v>21</v>
      </c>
      <c r="AU108" s="1">
        <f>AR110</f>
        <v>0.33333333333333331</v>
      </c>
      <c r="AV108" s="36"/>
      <c r="AW108" s="42" t="s">
        <v>18</v>
      </c>
      <c r="AX108" s="42">
        <f>X106+AM106++AU106</f>
        <v>0.30323089046493301</v>
      </c>
      <c r="AY108" s="50"/>
    </row>
    <row r="109" spans="1:51" ht="30">
      <c r="A109" s="258"/>
      <c r="B109" s="71" t="s">
        <v>6</v>
      </c>
      <c r="C109" s="35">
        <v>3</v>
      </c>
      <c r="D109" s="4"/>
      <c r="E109" s="4"/>
      <c r="F109" s="4"/>
      <c r="G109" s="4"/>
      <c r="H109" s="4"/>
      <c r="I109" s="4"/>
      <c r="J109" s="4"/>
      <c r="M109" s="4"/>
      <c r="N109" s="94"/>
      <c r="O109" s="58" t="s">
        <v>24</v>
      </c>
      <c r="P109" s="56" t="s">
        <v>84</v>
      </c>
      <c r="Q109" s="4"/>
      <c r="R109" s="11" t="s">
        <v>23</v>
      </c>
      <c r="S109" s="9">
        <v>1</v>
      </c>
      <c r="T109" s="9">
        <v>0</v>
      </c>
      <c r="U109" s="9">
        <v>-0.5</v>
      </c>
      <c r="V109" s="19"/>
      <c r="W109" s="11" t="s">
        <v>23</v>
      </c>
      <c r="X109" s="1">
        <f>(S109*L104)+(T109*L105)+(U109*L106)</f>
        <v>-0.25669030732860526</v>
      </c>
      <c r="Y109" s="176"/>
      <c r="Z109" s="31" t="s">
        <v>96</v>
      </c>
      <c r="AA109" s="31">
        <v>2</v>
      </c>
      <c r="AB109" s="31">
        <f>1/(1+AA109)</f>
        <v>0.33333333333333331</v>
      </c>
      <c r="AC109" s="31"/>
      <c r="AD109" s="4"/>
      <c r="AE109" s="11" t="s">
        <v>23</v>
      </c>
      <c r="AF109" s="28">
        <v>0</v>
      </c>
      <c r="AG109" s="28">
        <v>-1</v>
      </c>
      <c r="AH109" s="28">
        <v>0</v>
      </c>
      <c r="AI109" s="28">
        <v>0</v>
      </c>
      <c r="AJ109" s="28">
        <v>1</v>
      </c>
      <c r="AK109" s="4"/>
      <c r="AL109" s="11" t="s">
        <v>23</v>
      </c>
      <c r="AM109" s="1">
        <f>(AC106*AF109)+(AG109*AC107)+(AC108*AH109)+(AI109*AC110)+(AC111*AJ109)</f>
        <v>-0.16666666666666669</v>
      </c>
      <c r="AN109" s="176"/>
      <c r="AO109" s="16" t="s">
        <v>59</v>
      </c>
      <c r="AP109" s="16" t="s">
        <v>44</v>
      </c>
      <c r="AQ109" s="16">
        <v>1</v>
      </c>
      <c r="AR109" s="16">
        <f>AQ109*AQ108</f>
        <v>0.33333333333333331</v>
      </c>
      <c r="AS109" s="4"/>
      <c r="AT109" s="11" t="s">
        <v>23</v>
      </c>
      <c r="AU109" s="1">
        <f>AR112</f>
        <v>0.25</v>
      </c>
      <c r="AV109" s="36"/>
      <c r="AW109" s="41" t="s">
        <v>19</v>
      </c>
      <c r="AX109" s="41">
        <v>0</v>
      </c>
      <c r="AY109" s="50"/>
    </row>
    <row r="110" spans="1:51">
      <c r="A110" s="258"/>
      <c r="B110" s="53"/>
      <c r="C110" s="53"/>
      <c r="D110" s="53"/>
      <c r="E110" s="53"/>
      <c r="F110" s="53"/>
      <c r="G110" s="53"/>
      <c r="H110" s="53"/>
      <c r="I110" s="53"/>
      <c r="J110" s="53"/>
      <c r="M110" s="26"/>
      <c r="N110" s="94"/>
      <c r="O110" s="4"/>
      <c r="P110" s="4"/>
      <c r="Q110" s="4"/>
      <c r="R110" s="11" t="s">
        <v>24</v>
      </c>
      <c r="S110" s="9">
        <v>-0.5</v>
      </c>
      <c r="T110" s="9">
        <v>0</v>
      </c>
      <c r="U110" s="9">
        <v>1</v>
      </c>
      <c r="V110" s="19"/>
      <c r="W110" s="11" t="s">
        <v>24</v>
      </c>
      <c r="X110" s="1">
        <f>(S110*L104)+(T110*67)+(U110*L106)</f>
        <v>0.66340425531914904</v>
      </c>
      <c r="Y110" s="176"/>
      <c r="Z110" s="16" t="s">
        <v>97</v>
      </c>
      <c r="AA110" s="16" t="s">
        <v>44</v>
      </c>
      <c r="AB110" s="16">
        <v>1</v>
      </c>
      <c r="AC110" s="16">
        <f>AB110*AB109</f>
        <v>0.33333333333333331</v>
      </c>
      <c r="AD110" s="4"/>
      <c r="AE110" s="11" t="s">
        <v>24</v>
      </c>
      <c r="AF110" s="28">
        <v>0</v>
      </c>
      <c r="AG110" s="28">
        <v>1</v>
      </c>
      <c r="AH110" s="28">
        <v>0</v>
      </c>
      <c r="AI110" s="28">
        <v>0</v>
      </c>
      <c r="AJ110" s="28">
        <v>-1</v>
      </c>
      <c r="AK110" s="4"/>
      <c r="AL110" s="11" t="s">
        <v>24</v>
      </c>
      <c r="AM110" s="1">
        <f>(AC106*AF110)+(AC107*AG110)+(AC108*AH110)+(AI110*AC110)+(AC111*AJ110)</f>
        <v>0.16666666666666669</v>
      </c>
      <c r="AN110" s="176"/>
      <c r="AO110" s="16" t="s">
        <v>60</v>
      </c>
      <c r="AP110" s="16" t="s">
        <v>44</v>
      </c>
      <c r="AQ110" s="16">
        <v>1</v>
      </c>
      <c r="AR110" s="16">
        <f>AQ110*AQ108</f>
        <v>0.33333333333333331</v>
      </c>
      <c r="AS110" s="4"/>
      <c r="AT110" s="11" t="s">
        <v>24</v>
      </c>
      <c r="AU110" s="1">
        <f>AR113</f>
        <v>0.25</v>
      </c>
      <c r="AV110" s="36"/>
      <c r="AW110" s="42" t="s">
        <v>20</v>
      </c>
      <c r="AX110" s="42">
        <f>X107+AM107+AU107</f>
        <v>0.42661938534278959</v>
      </c>
      <c r="AY110" s="50"/>
    </row>
    <row r="111" spans="1:51">
      <c r="A111" s="258"/>
      <c r="B111" s="183" t="s">
        <v>14</v>
      </c>
      <c r="C111" s="183"/>
      <c r="D111" s="4"/>
      <c r="E111" s="35" t="s">
        <v>38</v>
      </c>
      <c r="F111" s="35" t="s">
        <v>39</v>
      </c>
      <c r="G111" s="35" t="s">
        <v>40</v>
      </c>
      <c r="H111" s="10" t="s">
        <v>41</v>
      </c>
      <c r="I111" s="10" t="s">
        <v>42</v>
      </c>
      <c r="J111" s="4"/>
      <c r="M111" s="4"/>
      <c r="N111" s="94"/>
      <c r="O111" s="156" t="s">
        <v>112</v>
      </c>
      <c r="P111" s="157"/>
      <c r="Q111" s="4"/>
      <c r="R111" s="33"/>
      <c r="S111" s="25"/>
      <c r="T111" s="25"/>
      <c r="U111" s="25"/>
      <c r="V111" s="30"/>
      <c r="W111" s="29"/>
      <c r="X111" s="29"/>
      <c r="Y111" s="176"/>
      <c r="Z111" s="16" t="s">
        <v>98</v>
      </c>
      <c r="AA111" s="16" t="s">
        <v>44</v>
      </c>
      <c r="AB111" s="16">
        <v>1</v>
      </c>
      <c r="AC111" s="16">
        <f>AB111*AB109</f>
        <v>0.33333333333333331</v>
      </c>
      <c r="AD111" s="4"/>
      <c r="AE111" s="29"/>
      <c r="AF111" s="25"/>
      <c r="AG111" s="25"/>
      <c r="AH111" s="25"/>
      <c r="AI111" s="25"/>
      <c r="AJ111" s="25"/>
      <c r="AK111" s="4"/>
      <c r="AL111" s="29"/>
      <c r="AM111" s="29"/>
      <c r="AN111" s="176"/>
      <c r="AO111" s="15" t="s">
        <v>31</v>
      </c>
      <c r="AP111" s="15">
        <v>3</v>
      </c>
      <c r="AQ111" s="15">
        <f>1/(1+AP111)</f>
        <v>0.25</v>
      </c>
      <c r="AR111" s="15"/>
      <c r="AS111" s="4"/>
      <c r="AT111" s="29"/>
      <c r="AU111" s="29"/>
      <c r="AV111" s="46"/>
      <c r="AW111" s="42" t="s">
        <v>21</v>
      </c>
      <c r="AX111" s="42">
        <f>X108+AM108+AU108</f>
        <v>0.24004728132387704</v>
      </c>
      <c r="AY111" s="50"/>
    </row>
    <row r="112" spans="1:51" ht="30">
      <c r="A112" s="258"/>
      <c r="B112" s="71" t="s">
        <v>7</v>
      </c>
      <c r="C112" s="76">
        <f>SUM(L104*C107,L105*D107,L106*E107)</f>
        <v>3.4129199594731512</v>
      </c>
      <c r="D112" s="4"/>
      <c r="E112" s="35">
        <v>1</v>
      </c>
      <c r="F112" s="35">
        <v>3</v>
      </c>
      <c r="G112" s="35">
        <v>5</v>
      </c>
      <c r="H112" s="35">
        <v>7</v>
      </c>
      <c r="I112" s="35">
        <v>9</v>
      </c>
      <c r="J112" s="4"/>
      <c r="M112" s="4"/>
      <c r="N112" s="94"/>
      <c r="O112" s="57" t="s">
        <v>99</v>
      </c>
      <c r="P112" s="56" t="s">
        <v>102</v>
      </c>
      <c r="Q112" s="4"/>
      <c r="R112" s="33"/>
      <c r="S112" s="25"/>
      <c r="T112" s="25"/>
      <c r="U112" s="25"/>
      <c r="V112" s="30"/>
      <c r="W112" s="29"/>
      <c r="X112" s="29"/>
      <c r="Y112" s="176"/>
      <c r="Z112" s="30"/>
      <c r="AA112" s="30"/>
      <c r="AB112" s="30"/>
      <c r="AC112" s="30"/>
      <c r="AD112" s="4"/>
      <c r="AE112" s="29"/>
      <c r="AF112" s="25"/>
      <c r="AG112" s="25"/>
      <c r="AH112" s="25"/>
      <c r="AI112" s="25"/>
      <c r="AJ112" s="25"/>
      <c r="AK112" s="4"/>
      <c r="AL112" s="156" t="s">
        <v>115</v>
      </c>
      <c r="AM112" s="157"/>
      <c r="AN112" s="176"/>
      <c r="AO112" s="16" t="s">
        <v>61</v>
      </c>
      <c r="AP112" s="16" t="s">
        <v>44</v>
      </c>
      <c r="AQ112" s="16">
        <v>1</v>
      </c>
      <c r="AR112" s="16">
        <f>AQ112*AQ111</f>
        <v>0.25</v>
      </c>
      <c r="AS112" s="4"/>
      <c r="AT112" s="29"/>
      <c r="AU112" s="29"/>
      <c r="AV112" s="46"/>
      <c r="AW112" s="41" t="s">
        <v>22</v>
      </c>
      <c r="AX112" s="41">
        <v>0</v>
      </c>
      <c r="AY112" s="50"/>
    </row>
    <row r="113" spans="1:51" ht="30">
      <c r="A113" s="258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26"/>
      <c r="N113" s="94"/>
      <c r="O113" s="57" t="s">
        <v>100</v>
      </c>
      <c r="P113" s="56" t="s">
        <v>103</v>
      </c>
      <c r="Q113" s="4"/>
      <c r="R113" s="4"/>
      <c r="S113" s="18"/>
      <c r="T113" s="18"/>
      <c r="U113" s="18"/>
      <c r="V113" s="19"/>
      <c r="W113" s="4"/>
      <c r="X113" s="4"/>
      <c r="Y113" s="176"/>
      <c r="Z113" s="30"/>
      <c r="AA113" s="30"/>
      <c r="AB113" s="30"/>
      <c r="AC113" s="30"/>
      <c r="AD113" s="4"/>
      <c r="AE113" s="29"/>
      <c r="AF113" s="25"/>
      <c r="AG113" s="25"/>
      <c r="AH113" s="25"/>
      <c r="AI113" s="25"/>
      <c r="AJ113" s="25"/>
      <c r="AK113" s="4"/>
      <c r="AL113" s="58" t="s">
        <v>34</v>
      </c>
      <c r="AM113" s="56" t="s">
        <v>87</v>
      </c>
      <c r="AN113" s="176"/>
      <c r="AO113" s="16" t="s">
        <v>62</v>
      </c>
      <c r="AP113" s="16" t="s">
        <v>44</v>
      </c>
      <c r="AQ113" s="16">
        <v>1</v>
      </c>
      <c r="AR113" s="16">
        <f>AQ113*AQ111</f>
        <v>0.25</v>
      </c>
      <c r="AS113" s="4"/>
      <c r="AT113" s="29"/>
      <c r="AU113" s="29"/>
      <c r="AV113" s="46"/>
      <c r="AW113" s="42" t="s">
        <v>23</v>
      </c>
      <c r="AX113" s="42">
        <f>X109+AM109+AU109</f>
        <v>-0.17335697399527195</v>
      </c>
      <c r="AY113" s="50"/>
    </row>
    <row r="114" spans="1:51" ht="30">
      <c r="A114" s="258"/>
      <c r="B114" s="185" t="s">
        <v>11</v>
      </c>
      <c r="C114" s="186"/>
      <c r="D114" s="6" t="s">
        <v>12</v>
      </c>
      <c r="E114" s="6">
        <v>1</v>
      </c>
      <c r="F114" s="6">
        <v>2</v>
      </c>
      <c r="G114" s="6">
        <v>3</v>
      </c>
      <c r="H114" s="6">
        <v>4</v>
      </c>
      <c r="I114" s="6">
        <v>5</v>
      </c>
      <c r="J114" s="6">
        <v>6</v>
      </c>
      <c r="K114" s="6">
        <v>7</v>
      </c>
      <c r="L114" s="6">
        <v>9</v>
      </c>
      <c r="M114" s="6">
        <v>10</v>
      </c>
      <c r="N114" s="94"/>
      <c r="O114" s="57" t="s">
        <v>101</v>
      </c>
      <c r="P114" s="56" t="s">
        <v>104</v>
      </c>
      <c r="Q114" s="4"/>
      <c r="R114" s="4"/>
      <c r="S114" s="18"/>
      <c r="T114" s="18"/>
      <c r="U114" s="18"/>
      <c r="V114" s="4"/>
      <c r="W114" s="4"/>
      <c r="X114" s="4"/>
      <c r="Y114" s="176"/>
      <c r="AB114" s="30"/>
      <c r="AC114" s="30"/>
      <c r="AD114" s="4"/>
      <c r="AE114" s="29"/>
      <c r="AF114" s="25"/>
      <c r="AG114" s="25"/>
      <c r="AH114" s="25"/>
      <c r="AI114" s="25"/>
      <c r="AJ114" s="25"/>
      <c r="AK114" s="4"/>
      <c r="AL114" s="83" t="s">
        <v>35</v>
      </c>
      <c r="AM114" s="84" t="s">
        <v>88</v>
      </c>
      <c r="AN114" s="176"/>
      <c r="AO114" s="19"/>
      <c r="AP114" s="19"/>
      <c r="AQ114" s="19"/>
      <c r="AR114" s="19"/>
      <c r="AS114" s="4"/>
      <c r="AT114" s="29"/>
      <c r="AU114" s="29"/>
      <c r="AV114" s="46"/>
      <c r="AW114" s="42" t="s">
        <v>24</v>
      </c>
      <c r="AX114" s="42">
        <f>X110+AM110+AU110</f>
        <v>1.0800709219858158</v>
      </c>
      <c r="AY114" s="50"/>
    </row>
    <row r="115" spans="1:51">
      <c r="A115" s="258"/>
      <c r="B115" s="187"/>
      <c r="C115" s="188"/>
      <c r="D115" s="6" t="s">
        <v>13</v>
      </c>
      <c r="E115" s="35">
        <v>0</v>
      </c>
      <c r="F115" s="35">
        <v>0</v>
      </c>
      <c r="G115" s="35">
        <v>0.57999999999999996</v>
      </c>
      <c r="H115" s="35">
        <v>0.9</v>
      </c>
      <c r="I115" s="35">
        <v>1.1200000000000001</v>
      </c>
      <c r="J115" s="35">
        <v>1.24</v>
      </c>
      <c r="K115" s="35">
        <v>1.32</v>
      </c>
      <c r="L115" s="35">
        <v>1.46</v>
      </c>
      <c r="M115" s="35">
        <v>1.49</v>
      </c>
      <c r="N115" s="94"/>
      <c r="Q115" s="4"/>
      <c r="R115" s="4"/>
      <c r="S115" s="18"/>
      <c r="T115" s="18"/>
      <c r="U115" s="18"/>
      <c r="V115" s="4"/>
      <c r="W115" s="4"/>
      <c r="X115" s="4"/>
      <c r="Y115" s="176"/>
      <c r="AB115" s="30"/>
      <c r="AC115" s="30"/>
      <c r="AD115" s="4"/>
      <c r="AE115" s="29"/>
      <c r="AF115" s="25"/>
      <c r="AG115" s="25"/>
      <c r="AH115" s="25"/>
      <c r="AI115" s="25"/>
      <c r="AJ115" s="25"/>
      <c r="AK115" s="4"/>
      <c r="AL115" s="83" t="s">
        <v>36</v>
      </c>
      <c r="AM115" s="84" t="s">
        <v>89</v>
      </c>
      <c r="AN115" s="176"/>
      <c r="AO115" s="30"/>
      <c r="AP115" s="30"/>
      <c r="AQ115" s="30"/>
      <c r="AR115" s="30"/>
      <c r="AS115" s="4"/>
      <c r="AT115" s="29"/>
      <c r="AU115" s="29"/>
      <c r="AV115" s="46"/>
      <c r="AW115" s="41" t="s">
        <v>25</v>
      </c>
      <c r="AX115" s="41">
        <v>0</v>
      </c>
      <c r="AY115" s="50"/>
    </row>
    <row r="116" spans="1:51">
      <c r="A116" s="258"/>
      <c r="B116" s="189" t="s">
        <v>9</v>
      </c>
      <c r="C116" s="190"/>
      <c r="D116" s="7">
        <v>0.57999999999999996</v>
      </c>
      <c r="E116" s="191"/>
      <c r="F116" s="192"/>
      <c r="G116" s="192"/>
      <c r="H116" s="192"/>
      <c r="I116" s="192"/>
      <c r="J116" s="192"/>
      <c r="K116" s="48"/>
      <c r="L116" s="48"/>
      <c r="M116" s="48"/>
      <c r="N116" s="94"/>
      <c r="Q116" s="4"/>
      <c r="R116" s="4"/>
      <c r="S116" s="18"/>
      <c r="T116" s="18"/>
      <c r="U116" s="18"/>
      <c r="V116" s="4"/>
      <c r="W116" s="4"/>
      <c r="X116" s="4"/>
      <c r="Y116" s="176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83" t="s">
        <v>37</v>
      </c>
      <c r="AM116" s="84" t="s">
        <v>90</v>
      </c>
      <c r="AN116" s="176"/>
      <c r="AO116" s="156" t="s">
        <v>113</v>
      </c>
      <c r="AP116" s="157"/>
      <c r="AQ116" s="4"/>
      <c r="AR116" s="4"/>
      <c r="AS116" s="4"/>
      <c r="AT116" s="4"/>
      <c r="AU116" s="4"/>
      <c r="AV116" s="46"/>
      <c r="AW116" s="4"/>
      <c r="AX116" s="4"/>
      <c r="AY116" s="50"/>
    </row>
    <row r="117" spans="1:51" ht="30">
      <c r="A117" s="258"/>
      <c r="B117" s="52"/>
      <c r="C117" s="52"/>
      <c r="D117" s="52"/>
      <c r="E117" s="52"/>
      <c r="H117" s="52"/>
      <c r="I117" s="52"/>
      <c r="J117" s="52"/>
      <c r="K117" s="52"/>
      <c r="L117" s="52"/>
      <c r="M117" s="47"/>
      <c r="N117" s="94"/>
      <c r="Q117" s="4"/>
      <c r="R117" s="4"/>
      <c r="S117" s="18"/>
      <c r="T117" s="18"/>
      <c r="U117" s="18"/>
      <c r="V117" s="4"/>
      <c r="W117" s="4"/>
      <c r="X117" s="4"/>
      <c r="Y117" s="176"/>
      <c r="Z117" s="4"/>
      <c r="AC117" s="4"/>
      <c r="AD117" s="4"/>
      <c r="AE117" s="4"/>
      <c r="AF117" s="4"/>
      <c r="AG117" s="4"/>
      <c r="AH117" s="4"/>
      <c r="AI117" s="4"/>
      <c r="AJ117" s="4"/>
      <c r="AK117" s="4"/>
      <c r="AL117" s="58" t="s">
        <v>96</v>
      </c>
      <c r="AM117" s="56" t="s">
        <v>91</v>
      </c>
      <c r="AN117" s="176"/>
      <c r="AO117" s="44" t="s">
        <v>29</v>
      </c>
      <c r="AP117" s="44" t="s">
        <v>76</v>
      </c>
      <c r="AQ117" s="4"/>
      <c r="AR117" s="4"/>
      <c r="AS117" s="4"/>
      <c r="AT117" s="4"/>
      <c r="AU117" s="4"/>
      <c r="AV117" s="46"/>
      <c r="AW117" s="4"/>
      <c r="AX117" s="4"/>
      <c r="AY117" s="50"/>
    </row>
    <row r="118" spans="1:51" ht="30">
      <c r="A118" s="258"/>
      <c r="B118" s="161" t="s">
        <v>15</v>
      </c>
      <c r="C118" s="161"/>
      <c r="D118" s="161"/>
      <c r="E118" s="4"/>
      <c r="H118" s="4"/>
      <c r="I118" s="4"/>
      <c r="J118" s="4"/>
      <c r="K118" s="4"/>
      <c r="L118" s="4"/>
      <c r="M118" s="4"/>
      <c r="N118" s="94"/>
      <c r="Q118" s="4"/>
      <c r="R118" s="4"/>
      <c r="S118" s="18"/>
      <c r="T118" s="18"/>
      <c r="U118" s="18"/>
      <c r="V118" s="4"/>
      <c r="W118" s="4"/>
      <c r="X118" s="4"/>
      <c r="Y118" s="176"/>
      <c r="Z118" s="227" t="s">
        <v>182</v>
      </c>
      <c r="AA118" s="228"/>
      <c r="AC118" s="4"/>
      <c r="AD118" s="4"/>
      <c r="AE118" s="4"/>
      <c r="AF118" s="4"/>
      <c r="AG118" s="4"/>
      <c r="AH118" s="4"/>
      <c r="AI118" s="4"/>
      <c r="AJ118" s="4"/>
      <c r="AK118" s="4"/>
      <c r="AL118" s="83" t="s">
        <v>97</v>
      </c>
      <c r="AM118" s="84" t="s">
        <v>92</v>
      </c>
      <c r="AN118" s="176"/>
      <c r="AO118" s="44" t="s">
        <v>30</v>
      </c>
      <c r="AP118" s="44" t="s">
        <v>79</v>
      </c>
      <c r="AQ118" s="4"/>
      <c r="AR118" s="4"/>
      <c r="AS118" s="4"/>
      <c r="AT118" s="4"/>
      <c r="AU118" s="4"/>
      <c r="AV118" s="46"/>
      <c r="AW118" s="4"/>
      <c r="AX118" s="4"/>
      <c r="AY118" s="50"/>
    </row>
    <row r="119" spans="1:51" ht="30">
      <c r="A119" s="258"/>
      <c r="B119" s="5" t="s">
        <v>10</v>
      </c>
      <c r="C119" s="8">
        <f>(C112-3)/3</f>
        <v>0.13763998649105039</v>
      </c>
      <c r="D119" s="77">
        <f>C119*100</f>
        <v>13.763998649105039</v>
      </c>
      <c r="E119" s="4"/>
      <c r="H119" s="4"/>
      <c r="I119" s="4"/>
      <c r="J119" s="4"/>
      <c r="K119" s="4"/>
      <c r="L119" s="4"/>
      <c r="M119" s="4"/>
      <c r="N119" s="94"/>
      <c r="Q119" s="4"/>
      <c r="R119" s="4"/>
      <c r="S119" s="18"/>
      <c r="T119" s="18"/>
      <c r="U119" s="18"/>
      <c r="V119" s="4"/>
      <c r="W119" s="4"/>
      <c r="X119" s="4"/>
      <c r="Y119" s="176"/>
      <c r="Z119" s="225" t="s">
        <v>208</v>
      </c>
      <c r="AA119" s="226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83" t="s">
        <v>98</v>
      </c>
      <c r="AM119" s="84" t="s">
        <v>93</v>
      </c>
      <c r="AN119" s="176"/>
      <c r="AO119" s="44" t="s">
        <v>31</v>
      </c>
      <c r="AP119" s="44" t="s">
        <v>82</v>
      </c>
      <c r="AQ119" s="4"/>
      <c r="AR119" s="4"/>
      <c r="AS119" s="4"/>
      <c r="AT119" s="4"/>
      <c r="AU119" s="4"/>
      <c r="AV119" s="46"/>
      <c r="AW119" s="4"/>
      <c r="AX119" s="4"/>
      <c r="AY119" s="50"/>
    </row>
    <row r="120" spans="1:51">
      <c r="A120" s="259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69"/>
      <c r="N120" s="49"/>
      <c r="O120" s="69"/>
      <c r="P120" s="69"/>
      <c r="Q120" s="69"/>
      <c r="R120" s="69"/>
      <c r="S120" s="79"/>
      <c r="T120" s="79"/>
      <c r="U120" s="79"/>
      <c r="V120" s="69"/>
      <c r="W120" s="69"/>
      <c r="X120" s="69"/>
      <c r="Y120" s="177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51"/>
    </row>
  </sheetData>
  <mergeCells count="169">
    <mergeCell ref="A1:AY1"/>
    <mergeCell ref="A2:A20"/>
    <mergeCell ref="B2:AY2"/>
    <mergeCell ref="F3:F7"/>
    <mergeCell ref="O3:P3"/>
    <mergeCell ref="R3:U3"/>
    <mergeCell ref="W3:X3"/>
    <mergeCell ref="B13:L13"/>
    <mergeCell ref="B14:C15"/>
    <mergeCell ref="B16:C16"/>
    <mergeCell ref="E16:J16"/>
    <mergeCell ref="AO16:AP16"/>
    <mergeCell ref="B18:D18"/>
    <mergeCell ref="Z18:AA18"/>
    <mergeCell ref="AT3:AU3"/>
    <mergeCell ref="AW3:AX3"/>
    <mergeCell ref="AB4:AC4"/>
    <mergeCell ref="AQ4:AR4"/>
    <mergeCell ref="B11:C11"/>
    <mergeCell ref="O11:P11"/>
    <mergeCell ref="Y3:Y20"/>
    <mergeCell ref="Z3:AC3"/>
    <mergeCell ref="AE3:AJ3"/>
    <mergeCell ref="AL3:AM3"/>
    <mergeCell ref="AN3:AN19"/>
    <mergeCell ref="AO3:AR3"/>
    <mergeCell ref="AL12:AM12"/>
    <mergeCell ref="Z19:AA19"/>
    <mergeCell ref="B20:L20"/>
    <mergeCell ref="B38:D38"/>
    <mergeCell ref="Z38:AA38"/>
    <mergeCell ref="Z39:AA39"/>
    <mergeCell ref="B40:L40"/>
    <mergeCell ref="O31:P31"/>
    <mergeCell ref="B33:L33"/>
    <mergeCell ref="B34:C35"/>
    <mergeCell ref="B36:C36"/>
    <mergeCell ref="E36:J36"/>
    <mergeCell ref="A42:A60"/>
    <mergeCell ref="B42:AY42"/>
    <mergeCell ref="F43:F47"/>
    <mergeCell ref="O43:P43"/>
    <mergeCell ref="R43:U43"/>
    <mergeCell ref="A22:A40"/>
    <mergeCell ref="B22:AY22"/>
    <mergeCell ref="F23:F27"/>
    <mergeCell ref="O23:P23"/>
    <mergeCell ref="R23:U23"/>
    <mergeCell ref="W23:X23"/>
    <mergeCell ref="Y23:Y40"/>
    <mergeCell ref="Z23:AC23"/>
    <mergeCell ref="AE23:AJ23"/>
    <mergeCell ref="AL23:AM23"/>
    <mergeCell ref="AN23:AN39"/>
    <mergeCell ref="AO23:AR23"/>
    <mergeCell ref="AT23:AU23"/>
    <mergeCell ref="AW23:AX23"/>
    <mergeCell ref="AB24:AC24"/>
    <mergeCell ref="AQ24:AR24"/>
    <mergeCell ref="AL32:AM32"/>
    <mergeCell ref="AO36:AP36"/>
    <mergeCell ref="B31:C31"/>
    <mergeCell ref="AW43:AX43"/>
    <mergeCell ref="AB44:AC44"/>
    <mergeCell ref="AQ44:AR44"/>
    <mergeCell ref="B51:C51"/>
    <mergeCell ref="O51:P51"/>
    <mergeCell ref="W43:X43"/>
    <mergeCell ref="Y43:Y60"/>
    <mergeCell ref="Z43:AC43"/>
    <mergeCell ref="AE43:AJ43"/>
    <mergeCell ref="AL43:AM43"/>
    <mergeCell ref="AN43:AN59"/>
    <mergeCell ref="AL52:AM52"/>
    <mergeCell ref="Z59:AA59"/>
    <mergeCell ref="B53:L53"/>
    <mergeCell ref="B54:C55"/>
    <mergeCell ref="B56:C56"/>
    <mergeCell ref="E56:J56"/>
    <mergeCell ref="AO56:AP56"/>
    <mergeCell ref="B58:D58"/>
    <mergeCell ref="Z58:AA58"/>
    <mergeCell ref="AO43:AR43"/>
    <mergeCell ref="AT43:AU43"/>
    <mergeCell ref="AO63:AR63"/>
    <mergeCell ref="AT63:AU63"/>
    <mergeCell ref="AW63:AX63"/>
    <mergeCell ref="AB64:AC64"/>
    <mergeCell ref="AQ64:AR64"/>
    <mergeCell ref="AO76:AP76"/>
    <mergeCell ref="B60:L60"/>
    <mergeCell ref="A62:A80"/>
    <mergeCell ref="B62:AY62"/>
    <mergeCell ref="F63:F67"/>
    <mergeCell ref="O63:P63"/>
    <mergeCell ref="R63:U63"/>
    <mergeCell ref="W63:X63"/>
    <mergeCell ref="Y63:Y80"/>
    <mergeCell ref="Z63:AC63"/>
    <mergeCell ref="AE63:AJ63"/>
    <mergeCell ref="B71:C71"/>
    <mergeCell ref="O71:P71"/>
    <mergeCell ref="AL72:AM72"/>
    <mergeCell ref="B73:L73"/>
    <mergeCell ref="B74:C75"/>
    <mergeCell ref="B76:C76"/>
    <mergeCell ref="E76:J76"/>
    <mergeCell ref="AL63:AM63"/>
    <mergeCell ref="AN63:AN79"/>
    <mergeCell ref="B78:D78"/>
    <mergeCell ref="Z78:AA78"/>
    <mergeCell ref="Z79:AA79"/>
    <mergeCell ref="B80:L80"/>
    <mergeCell ref="A82:A100"/>
    <mergeCell ref="B82:AY82"/>
    <mergeCell ref="F83:F87"/>
    <mergeCell ref="O83:P83"/>
    <mergeCell ref="R83:U83"/>
    <mergeCell ref="W83:X83"/>
    <mergeCell ref="B93:L93"/>
    <mergeCell ref="B94:C95"/>
    <mergeCell ref="B96:C96"/>
    <mergeCell ref="E96:J96"/>
    <mergeCell ref="AO96:AP96"/>
    <mergeCell ref="B98:D98"/>
    <mergeCell ref="Z98:AA98"/>
    <mergeCell ref="AT83:AU83"/>
    <mergeCell ref="AW83:AX83"/>
    <mergeCell ref="AB84:AC84"/>
    <mergeCell ref="AQ84:AR84"/>
    <mergeCell ref="B91:C91"/>
    <mergeCell ref="O91:P91"/>
    <mergeCell ref="A102:A120"/>
    <mergeCell ref="B102:AY102"/>
    <mergeCell ref="F103:F107"/>
    <mergeCell ref="O103:P103"/>
    <mergeCell ref="R103:U103"/>
    <mergeCell ref="W103:X103"/>
    <mergeCell ref="Y103:Y120"/>
    <mergeCell ref="Z103:AC103"/>
    <mergeCell ref="AE103:AJ103"/>
    <mergeCell ref="AL103:AM103"/>
    <mergeCell ref="AN103:AN119"/>
    <mergeCell ref="AO103:AR103"/>
    <mergeCell ref="AT103:AU103"/>
    <mergeCell ref="AW103:AX103"/>
    <mergeCell ref="AB104:AC104"/>
    <mergeCell ref="AQ104:AR104"/>
    <mergeCell ref="AO116:AP116"/>
    <mergeCell ref="AN83:AN99"/>
    <mergeCell ref="AO83:AR83"/>
    <mergeCell ref="AL92:AM92"/>
    <mergeCell ref="Z99:AA99"/>
    <mergeCell ref="B100:L100"/>
    <mergeCell ref="B118:D118"/>
    <mergeCell ref="Z118:AA118"/>
    <mergeCell ref="Z119:AA119"/>
    <mergeCell ref="B120:L120"/>
    <mergeCell ref="B111:C111"/>
    <mergeCell ref="O111:P111"/>
    <mergeCell ref="AL112:AM112"/>
    <mergeCell ref="B113:L113"/>
    <mergeCell ref="B114:C115"/>
    <mergeCell ref="B116:C116"/>
    <mergeCell ref="E116:J116"/>
    <mergeCell ref="Y83:Y100"/>
    <mergeCell ref="Z83:AC83"/>
    <mergeCell ref="AE83:AJ83"/>
    <mergeCell ref="AL83:AM8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2" workbookViewId="0">
      <selection activeCell="B17" sqref="B17:D17"/>
    </sheetView>
  </sheetViews>
  <sheetFormatPr baseColWidth="10" defaultRowHeight="15" x14ac:dyDescent="0"/>
  <cols>
    <col min="7" max="7" width="10.83203125" style="78"/>
  </cols>
  <sheetData>
    <row r="1" spans="1:14">
      <c r="A1" s="234" t="s">
        <v>128</v>
      </c>
      <c r="B1" s="234" t="s">
        <v>114</v>
      </c>
      <c r="C1" s="234"/>
      <c r="D1" s="234"/>
      <c r="E1" s="234"/>
      <c r="F1" s="234"/>
      <c r="G1" s="235"/>
      <c r="H1" s="238"/>
    </row>
    <row r="2" spans="1:14">
      <c r="A2" s="234"/>
      <c r="B2" s="236" t="s">
        <v>76</v>
      </c>
      <c r="C2" s="236"/>
      <c r="D2" s="236" t="s">
        <v>79</v>
      </c>
      <c r="E2" s="236"/>
      <c r="F2" s="236" t="s">
        <v>82</v>
      </c>
      <c r="G2" s="237"/>
      <c r="H2" s="238"/>
    </row>
    <row r="3" spans="1:14" ht="60">
      <c r="A3" s="6" t="s">
        <v>57</v>
      </c>
      <c r="B3" s="70" t="s">
        <v>143</v>
      </c>
      <c r="C3" s="70" t="s">
        <v>144</v>
      </c>
      <c r="D3" s="70" t="s">
        <v>145</v>
      </c>
      <c r="E3" s="70" t="s">
        <v>146</v>
      </c>
      <c r="F3" s="70" t="s">
        <v>154</v>
      </c>
      <c r="G3" s="89" t="s">
        <v>155</v>
      </c>
      <c r="H3" s="238"/>
    </row>
    <row r="4" spans="1:14">
      <c r="A4" s="35" t="s">
        <v>131</v>
      </c>
      <c r="B4" s="37" t="s">
        <v>121</v>
      </c>
      <c r="C4" s="37"/>
      <c r="D4" s="37" t="s">
        <v>121</v>
      </c>
      <c r="E4" s="37"/>
      <c r="F4" s="37" t="s">
        <v>121</v>
      </c>
      <c r="G4" s="90"/>
      <c r="H4" s="92"/>
    </row>
    <row r="5" spans="1:14">
      <c r="A5" s="35" t="s">
        <v>129</v>
      </c>
      <c r="B5" s="37" t="s">
        <v>121</v>
      </c>
      <c r="C5" s="37"/>
      <c r="D5" s="37" t="s">
        <v>121</v>
      </c>
      <c r="E5" s="37"/>
      <c r="F5" s="37" t="s">
        <v>121</v>
      </c>
      <c r="G5" s="90"/>
      <c r="H5" s="92"/>
    </row>
    <row r="6" spans="1:14">
      <c r="A6" s="35" t="s">
        <v>130</v>
      </c>
      <c r="B6" s="37" t="s">
        <v>121</v>
      </c>
      <c r="C6" s="37"/>
      <c r="D6" s="37" t="s">
        <v>121</v>
      </c>
      <c r="E6" s="37"/>
      <c r="F6" s="37" t="s">
        <v>121</v>
      </c>
      <c r="G6" s="90"/>
      <c r="H6" s="92"/>
    </row>
    <row r="7" spans="1:14">
      <c r="A7" s="35" t="s">
        <v>132</v>
      </c>
      <c r="B7" s="37"/>
      <c r="C7" s="37" t="s">
        <v>121</v>
      </c>
      <c r="D7" s="37" t="s">
        <v>121</v>
      </c>
      <c r="E7" s="37"/>
      <c r="F7" s="37"/>
      <c r="G7" s="90" t="s">
        <v>121</v>
      </c>
      <c r="H7" s="92"/>
    </row>
    <row r="8" spans="1:14">
      <c r="A8" s="35" t="s">
        <v>133</v>
      </c>
      <c r="B8" s="37"/>
      <c r="C8" s="37" t="s">
        <v>121</v>
      </c>
      <c r="D8" s="37" t="s">
        <v>121</v>
      </c>
      <c r="E8" s="37"/>
      <c r="F8" s="37"/>
      <c r="G8" s="90" t="s">
        <v>121</v>
      </c>
      <c r="H8" s="92"/>
    </row>
    <row r="9" spans="1:14">
      <c r="A9" s="81" t="s">
        <v>134</v>
      </c>
      <c r="B9" s="37"/>
      <c r="C9" s="37" t="s">
        <v>121</v>
      </c>
      <c r="D9" s="37" t="s">
        <v>121</v>
      </c>
      <c r="E9" s="37"/>
      <c r="F9" s="37"/>
      <c r="G9" s="90" t="s">
        <v>121</v>
      </c>
      <c r="H9" s="92"/>
    </row>
    <row r="11" spans="1:14">
      <c r="A11" s="243" t="s">
        <v>128</v>
      </c>
      <c r="B11" s="245" t="s">
        <v>127</v>
      </c>
      <c r="C11" s="246"/>
      <c r="D11" s="246"/>
      <c r="E11" s="246"/>
      <c r="F11" s="246"/>
      <c r="G11" s="246"/>
      <c r="H11" s="246"/>
      <c r="I11" s="246"/>
      <c r="J11" s="246"/>
      <c r="K11" s="246"/>
      <c r="L11" s="246"/>
      <c r="M11" s="246"/>
      <c r="N11" s="247"/>
    </row>
    <row r="12" spans="1:14">
      <c r="A12" s="244"/>
      <c r="B12" s="248"/>
      <c r="C12" s="249"/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250"/>
    </row>
    <row r="13" spans="1:14">
      <c r="A13" s="70" t="s">
        <v>57</v>
      </c>
      <c r="B13" s="251"/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3"/>
    </row>
    <row r="14" spans="1:14" ht="51" customHeight="1">
      <c r="A14" s="71" t="s">
        <v>131</v>
      </c>
      <c r="B14" s="239" t="s">
        <v>142</v>
      </c>
      <c r="C14" s="240"/>
      <c r="D14" s="241"/>
      <c r="E14" s="11" t="s">
        <v>208</v>
      </c>
      <c r="F14" s="11" t="s">
        <v>201</v>
      </c>
      <c r="G14" s="9" t="s">
        <v>207</v>
      </c>
      <c r="H14" s="242" t="s">
        <v>227</v>
      </c>
      <c r="I14" s="242"/>
      <c r="J14" s="242"/>
      <c r="K14" s="242"/>
      <c r="L14" s="242"/>
      <c r="M14" s="242"/>
      <c r="N14" s="242"/>
    </row>
    <row r="15" spans="1:14" ht="51" customHeight="1">
      <c r="A15" s="71" t="s">
        <v>129</v>
      </c>
      <c r="B15" s="239" t="s">
        <v>142</v>
      </c>
      <c r="C15" s="240"/>
      <c r="D15" s="241"/>
      <c r="E15" s="11" t="s">
        <v>208</v>
      </c>
      <c r="F15" s="40" t="s">
        <v>202</v>
      </c>
      <c r="G15" s="9" t="s">
        <v>207</v>
      </c>
      <c r="H15" s="242" t="s">
        <v>228</v>
      </c>
      <c r="I15" s="242"/>
      <c r="J15" s="242"/>
      <c r="K15" s="242"/>
      <c r="L15" s="242"/>
      <c r="M15" s="242"/>
      <c r="N15" s="242"/>
    </row>
    <row r="16" spans="1:14" ht="51" customHeight="1">
      <c r="A16" s="71" t="s">
        <v>130</v>
      </c>
      <c r="B16" s="239" t="s">
        <v>142</v>
      </c>
      <c r="C16" s="240"/>
      <c r="D16" s="241"/>
      <c r="E16" s="11" t="s">
        <v>208</v>
      </c>
      <c r="F16" s="40" t="s">
        <v>203</v>
      </c>
      <c r="G16" s="9" t="s">
        <v>207</v>
      </c>
      <c r="H16" s="242" t="s">
        <v>229</v>
      </c>
      <c r="I16" s="242"/>
      <c r="J16" s="242"/>
      <c r="K16" s="242"/>
      <c r="L16" s="242"/>
      <c r="M16" s="242"/>
      <c r="N16" s="242"/>
    </row>
    <row r="17" spans="1:14" ht="51" customHeight="1">
      <c r="A17" s="71" t="s">
        <v>132</v>
      </c>
      <c r="B17" s="239" t="s">
        <v>157</v>
      </c>
      <c r="C17" s="240"/>
      <c r="D17" s="241"/>
      <c r="E17" s="11" t="s">
        <v>208</v>
      </c>
      <c r="F17" s="40" t="s">
        <v>204</v>
      </c>
      <c r="G17" s="9" t="s">
        <v>207</v>
      </c>
      <c r="H17" s="242" t="s">
        <v>230</v>
      </c>
      <c r="I17" s="242"/>
      <c r="J17" s="242"/>
      <c r="K17" s="242"/>
      <c r="L17" s="242"/>
      <c r="M17" s="242"/>
      <c r="N17" s="242"/>
    </row>
    <row r="18" spans="1:14" ht="51" customHeight="1">
      <c r="A18" s="71" t="s">
        <v>133</v>
      </c>
      <c r="B18" s="239" t="s">
        <v>157</v>
      </c>
      <c r="C18" s="240"/>
      <c r="D18" s="241"/>
      <c r="E18" s="11" t="s">
        <v>208</v>
      </c>
      <c r="F18" s="40" t="s">
        <v>205</v>
      </c>
      <c r="G18" s="9" t="s">
        <v>207</v>
      </c>
      <c r="H18" s="242" t="s">
        <v>231</v>
      </c>
      <c r="I18" s="242"/>
      <c r="J18" s="242"/>
      <c r="K18" s="242"/>
      <c r="L18" s="242"/>
      <c r="M18" s="242"/>
      <c r="N18" s="242"/>
    </row>
    <row r="19" spans="1:14" ht="51" customHeight="1">
      <c r="A19" s="71" t="s">
        <v>134</v>
      </c>
      <c r="B19" s="239" t="s">
        <v>157</v>
      </c>
      <c r="C19" s="240"/>
      <c r="D19" s="241"/>
      <c r="E19" s="11" t="s">
        <v>208</v>
      </c>
      <c r="F19" s="40" t="s">
        <v>206</v>
      </c>
      <c r="G19" s="9" t="s">
        <v>207</v>
      </c>
      <c r="H19" s="242" t="s">
        <v>232</v>
      </c>
      <c r="I19" s="242"/>
      <c r="J19" s="242"/>
      <c r="K19" s="242"/>
      <c r="L19" s="242"/>
      <c r="M19" s="242"/>
      <c r="N19" s="242"/>
    </row>
  </sheetData>
  <mergeCells count="20">
    <mergeCell ref="A1:A2"/>
    <mergeCell ref="B1:G1"/>
    <mergeCell ref="H1:H3"/>
    <mergeCell ref="B2:C2"/>
    <mergeCell ref="D2:E2"/>
    <mergeCell ref="F2:G2"/>
    <mergeCell ref="A11:A12"/>
    <mergeCell ref="B11:N13"/>
    <mergeCell ref="B14:D14"/>
    <mergeCell ref="H14:N14"/>
    <mergeCell ref="B15:D15"/>
    <mergeCell ref="H15:N15"/>
    <mergeCell ref="B18:D18"/>
    <mergeCell ref="H18:N18"/>
    <mergeCell ref="B19:D19"/>
    <mergeCell ref="H19:N19"/>
    <mergeCell ref="B16:D16"/>
    <mergeCell ref="H16:N16"/>
    <mergeCell ref="B17:D17"/>
    <mergeCell ref="H17:N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0"/>
  <sheetViews>
    <sheetView topLeftCell="AI61" workbookViewId="0">
      <selection activeCell="AX114" sqref="AX114"/>
    </sheetView>
  </sheetViews>
  <sheetFormatPr baseColWidth="10" defaultRowHeight="15" x14ac:dyDescent="0"/>
  <cols>
    <col min="1" max="1" width="2.5" customWidth="1"/>
    <col min="13" max="13" width="5.1640625" bestFit="1" customWidth="1"/>
    <col min="14" max="14" width="2.1640625" customWidth="1"/>
    <col min="17" max="17" width="1.33203125" customWidth="1"/>
    <col min="22" max="22" width="1.6640625" customWidth="1"/>
    <col min="25" max="25" width="1.83203125" customWidth="1"/>
    <col min="30" max="30" width="2.5" customWidth="1"/>
    <col min="31" max="36" width="8.5" customWidth="1"/>
    <col min="37" max="37" width="1.5" customWidth="1"/>
    <col min="40" max="40" width="2.6640625" customWidth="1"/>
    <col min="45" max="45" width="2.33203125" customWidth="1"/>
    <col min="48" max="48" width="1.5" customWidth="1"/>
    <col min="51" max="51" width="2.33203125" customWidth="1"/>
  </cols>
  <sheetData>
    <row r="1" spans="1:51" ht="25">
      <c r="A1" s="231" t="s">
        <v>215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3"/>
    </row>
    <row r="2" spans="1:51" ht="20">
      <c r="A2" s="257"/>
      <c r="B2" s="168" t="s">
        <v>137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9"/>
    </row>
    <row r="3" spans="1:51" ht="37" customHeight="1">
      <c r="A3" s="258"/>
      <c r="B3" s="35" t="s">
        <v>0</v>
      </c>
      <c r="C3" s="35" t="s">
        <v>1</v>
      </c>
      <c r="D3" s="35" t="s">
        <v>2</v>
      </c>
      <c r="E3" s="35" t="s">
        <v>3</v>
      </c>
      <c r="F3" s="170" t="s">
        <v>8</v>
      </c>
      <c r="G3" s="35" t="s">
        <v>0</v>
      </c>
      <c r="H3" s="35" t="s">
        <v>1</v>
      </c>
      <c r="I3" s="35" t="s">
        <v>2</v>
      </c>
      <c r="J3" s="35" t="s">
        <v>3</v>
      </c>
      <c r="K3" s="35" t="s">
        <v>4</v>
      </c>
      <c r="L3" s="10" t="s">
        <v>5</v>
      </c>
      <c r="M3" s="23"/>
      <c r="N3" s="94"/>
      <c r="O3" s="156" t="s">
        <v>114</v>
      </c>
      <c r="P3" s="157"/>
      <c r="Q3" s="3"/>
      <c r="R3" s="171" t="s">
        <v>46</v>
      </c>
      <c r="S3" s="172"/>
      <c r="T3" s="172"/>
      <c r="U3" s="173"/>
      <c r="V3" s="3"/>
      <c r="W3" s="174" t="s">
        <v>52</v>
      </c>
      <c r="X3" s="175"/>
      <c r="Y3" s="176"/>
      <c r="Z3" s="178" t="s">
        <v>48</v>
      </c>
      <c r="AA3" s="179"/>
      <c r="AB3" s="179"/>
      <c r="AC3" s="180"/>
      <c r="AD3" s="3"/>
      <c r="AE3" s="178" t="s">
        <v>54</v>
      </c>
      <c r="AF3" s="179"/>
      <c r="AG3" s="179"/>
      <c r="AH3" s="179"/>
      <c r="AI3" s="179"/>
      <c r="AJ3" s="180"/>
      <c r="AK3" s="3"/>
      <c r="AL3" s="174" t="s">
        <v>55</v>
      </c>
      <c r="AM3" s="175"/>
      <c r="AN3" s="176"/>
      <c r="AO3" s="178" t="s">
        <v>49</v>
      </c>
      <c r="AP3" s="179"/>
      <c r="AQ3" s="179"/>
      <c r="AR3" s="180"/>
      <c r="AS3" s="4"/>
      <c r="AT3" s="174" t="s">
        <v>51</v>
      </c>
      <c r="AU3" s="175"/>
      <c r="AV3" s="36"/>
      <c r="AW3" s="174" t="s">
        <v>27</v>
      </c>
      <c r="AX3" s="175"/>
      <c r="AY3" s="50"/>
    </row>
    <row r="4" spans="1:51" ht="30">
      <c r="A4" s="258"/>
      <c r="B4" s="35" t="s">
        <v>1</v>
      </c>
      <c r="C4" s="2">
        <v>1</v>
      </c>
      <c r="D4" s="37">
        <v>3</v>
      </c>
      <c r="E4" s="37">
        <v>3</v>
      </c>
      <c r="F4" s="170"/>
      <c r="G4" s="35" t="s">
        <v>1</v>
      </c>
      <c r="H4" s="38">
        <f>C4/C7</f>
        <v>0.60000000000000009</v>
      </c>
      <c r="I4" s="37">
        <f>D4/D7</f>
        <v>0.6</v>
      </c>
      <c r="J4" s="37">
        <f>E4/E7</f>
        <v>0.6</v>
      </c>
      <c r="K4" s="37">
        <f>SUM(H4:J4)</f>
        <v>1.8000000000000003</v>
      </c>
      <c r="L4" s="2">
        <f>K4/C9</f>
        <v>0.60000000000000009</v>
      </c>
      <c r="M4" s="24"/>
      <c r="N4" s="94"/>
      <c r="O4" s="58" t="s">
        <v>17</v>
      </c>
      <c r="P4" s="56" t="s">
        <v>78</v>
      </c>
      <c r="Q4" s="18"/>
      <c r="R4" s="17" t="s">
        <v>26</v>
      </c>
      <c r="S4" s="35" t="s">
        <v>1</v>
      </c>
      <c r="T4" s="35" t="s">
        <v>2</v>
      </c>
      <c r="U4" s="35" t="s">
        <v>3</v>
      </c>
      <c r="V4" s="13"/>
      <c r="W4" s="32" t="s">
        <v>26</v>
      </c>
      <c r="X4" s="72" t="s">
        <v>53</v>
      </c>
      <c r="Y4" s="176"/>
      <c r="Z4" s="35" t="s">
        <v>32</v>
      </c>
      <c r="AA4" s="71" t="s">
        <v>47</v>
      </c>
      <c r="AB4" s="178" t="s">
        <v>43</v>
      </c>
      <c r="AC4" s="180"/>
      <c r="AD4" s="4"/>
      <c r="AE4" s="10" t="s">
        <v>26</v>
      </c>
      <c r="AF4" s="35" t="s">
        <v>35</v>
      </c>
      <c r="AG4" s="35" t="s">
        <v>36</v>
      </c>
      <c r="AH4" s="35" t="s">
        <v>37</v>
      </c>
      <c r="AI4" s="35" t="s">
        <v>97</v>
      </c>
      <c r="AJ4" s="35" t="s">
        <v>98</v>
      </c>
      <c r="AK4" s="4"/>
      <c r="AL4" s="10" t="s">
        <v>26</v>
      </c>
      <c r="AM4" s="72" t="s">
        <v>53</v>
      </c>
      <c r="AN4" s="176"/>
      <c r="AO4" s="10" t="s">
        <v>28</v>
      </c>
      <c r="AP4" s="10" t="s">
        <v>47</v>
      </c>
      <c r="AQ4" s="181" t="s">
        <v>43</v>
      </c>
      <c r="AR4" s="182"/>
      <c r="AS4" s="4"/>
      <c r="AT4" s="35" t="s">
        <v>26</v>
      </c>
      <c r="AU4" s="72" t="s">
        <v>53</v>
      </c>
      <c r="AV4" s="36"/>
      <c r="AW4" s="71" t="s">
        <v>26</v>
      </c>
      <c r="AX4" s="71" t="s">
        <v>50</v>
      </c>
      <c r="AY4" s="50"/>
    </row>
    <row r="5" spans="1:51">
      <c r="A5" s="258"/>
      <c r="B5" s="35" t="s">
        <v>2</v>
      </c>
      <c r="C5" s="37">
        <f>1/D4</f>
        <v>0.33333333333333331</v>
      </c>
      <c r="D5" s="2">
        <v>1</v>
      </c>
      <c r="E5" s="37">
        <v>1</v>
      </c>
      <c r="F5" s="170"/>
      <c r="G5" s="35" t="s">
        <v>2</v>
      </c>
      <c r="H5" s="37">
        <f>C5/C7</f>
        <v>0.2</v>
      </c>
      <c r="I5" s="38">
        <f>D5/D7</f>
        <v>0.2</v>
      </c>
      <c r="J5" s="37">
        <f>E5/E7</f>
        <v>0.2</v>
      </c>
      <c r="K5" s="37">
        <f>SUM(H5:J5)</f>
        <v>0.60000000000000009</v>
      </c>
      <c r="L5" s="2">
        <f>K5/C9</f>
        <v>0.20000000000000004</v>
      </c>
      <c r="M5" s="24"/>
      <c r="N5" s="94"/>
      <c r="O5" s="58" t="s">
        <v>18</v>
      </c>
      <c r="P5" s="56" t="s">
        <v>77</v>
      </c>
      <c r="Q5" s="18"/>
      <c r="R5" s="11" t="s">
        <v>17</v>
      </c>
      <c r="S5" s="9">
        <v>1</v>
      </c>
      <c r="T5" s="9">
        <v>-0.5</v>
      </c>
      <c r="U5" s="9">
        <v>0</v>
      </c>
      <c r="V5" s="3"/>
      <c r="W5" s="11" t="s">
        <v>17</v>
      </c>
      <c r="X5" s="1">
        <f>(S5*L4)+(T5*L5)+(U5*L6)</f>
        <v>0.50000000000000011</v>
      </c>
      <c r="Y5" s="176"/>
      <c r="Z5" s="15" t="s">
        <v>34</v>
      </c>
      <c r="AA5" s="15">
        <v>1</v>
      </c>
      <c r="AB5" s="15">
        <f>1/(1+AA5)</f>
        <v>0.5</v>
      </c>
      <c r="AC5" s="15"/>
      <c r="AD5" s="4"/>
      <c r="AE5" s="11" t="s">
        <v>17</v>
      </c>
      <c r="AF5" s="28">
        <v>0</v>
      </c>
      <c r="AG5" s="28">
        <v>0</v>
      </c>
      <c r="AH5" s="28">
        <v>-1</v>
      </c>
      <c r="AI5" s="28">
        <v>0</v>
      </c>
      <c r="AJ5" s="28">
        <v>1</v>
      </c>
      <c r="AK5" s="4"/>
      <c r="AL5" s="11" t="s">
        <v>17</v>
      </c>
      <c r="AM5" s="1">
        <f>(AF5*AC6)+(AG5*AC7)+(AC8*AH5)+(AI5*AC10)+(AC11*AJ5)</f>
        <v>-0.16666666666666669</v>
      </c>
      <c r="AN5" s="176"/>
      <c r="AO5" s="15" t="s">
        <v>29</v>
      </c>
      <c r="AP5" s="15">
        <v>1</v>
      </c>
      <c r="AQ5" s="15">
        <f>1/(1+AP5)</f>
        <v>0.5</v>
      </c>
      <c r="AR5" s="15"/>
      <c r="AS5" s="4"/>
      <c r="AT5" s="11" t="s">
        <v>17</v>
      </c>
      <c r="AU5" s="1">
        <f>AR6</f>
        <v>0.5</v>
      </c>
      <c r="AV5" s="36"/>
      <c r="AW5" s="40" t="s">
        <v>63</v>
      </c>
      <c r="AX5" s="40">
        <v>0</v>
      </c>
      <c r="AY5" s="50"/>
    </row>
    <row r="6" spans="1:51" ht="30">
      <c r="A6" s="258"/>
      <c r="B6" s="35" t="s">
        <v>3</v>
      </c>
      <c r="C6" s="37">
        <f>1/E4</f>
        <v>0.33333333333333331</v>
      </c>
      <c r="D6" s="37">
        <f>1/E5</f>
        <v>1</v>
      </c>
      <c r="E6" s="2">
        <v>1</v>
      </c>
      <c r="F6" s="170"/>
      <c r="G6" s="35" t="s">
        <v>3</v>
      </c>
      <c r="H6" s="37">
        <f>C6/C7</f>
        <v>0.2</v>
      </c>
      <c r="I6" s="37">
        <f>D6/D7</f>
        <v>0.2</v>
      </c>
      <c r="J6" s="38">
        <f>E6/E7</f>
        <v>0.2</v>
      </c>
      <c r="K6" s="37">
        <f>SUM(H6:J6)</f>
        <v>0.60000000000000009</v>
      </c>
      <c r="L6" s="2">
        <f>K6/C9</f>
        <v>0.20000000000000004</v>
      </c>
      <c r="M6" s="24"/>
      <c r="N6" s="94"/>
      <c r="O6" s="58" t="s">
        <v>20</v>
      </c>
      <c r="P6" s="56" t="s">
        <v>80</v>
      </c>
      <c r="Q6" s="18"/>
      <c r="R6" s="11" t="s">
        <v>18</v>
      </c>
      <c r="S6" s="9">
        <v>-0.5</v>
      </c>
      <c r="T6" s="9">
        <v>1</v>
      </c>
      <c r="U6" s="9">
        <v>0</v>
      </c>
      <c r="V6" s="19"/>
      <c r="W6" s="11" t="s">
        <v>18</v>
      </c>
      <c r="X6" s="1">
        <f>(S6*L4)+(T6*L5)+(U6*L6)</f>
        <v>-0.1</v>
      </c>
      <c r="Y6" s="176"/>
      <c r="Z6" s="16" t="s">
        <v>35</v>
      </c>
      <c r="AA6" s="16" t="s">
        <v>44</v>
      </c>
      <c r="AB6" s="16">
        <v>1</v>
      </c>
      <c r="AC6" s="16">
        <f>AB6*AB5</f>
        <v>0.5</v>
      </c>
      <c r="AD6" s="4"/>
      <c r="AE6" s="11" t="s">
        <v>18</v>
      </c>
      <c r="AF6" s="28">
        <v>0</v>
      </c>
      <c r="AG6" s="28">
        <v>0</v>
      </c>
      <c r="AH6" s="28">
        <v>1</v>
      </c>
      <c r="AI6" s="28">
        <v>0</v>
      </c>
      <c r="AJ6" s="28">
        <v>-1</v>
      </c>
      <c r="AK6" s="4"/>
      <c r="AL6" s="11" t="s">
        <v>18</v>
      </c>
      <c r="AM6" s="1">
        <f>(AF6*AC6)+(AG6*AC7)+(AC8*AH6)+(AI6*AC10)+(AC11*AJ6)</f>
        <v>0.16666666666666669</v>
      </c>
      <c r="AN6" s="176"/>
      <c r="AO6" s="16" t="s">
        <v>45</v>
      </c>
      <c r="AP6" s="16" t="s">
        <v>44</v>
      </c>
      <c r="AQ6" s="16">
        <v>1</v>
      </c>
      <c r="AR6" s="16">
        <f>AQ6*AQ5</f>
        <v>0.5</v>
      </c>
      <c r="AS6" s="4"/>
      <c r="AT6" s="11" t="s">
        <v>18</v>
      </c>
      <c r="AU6" s="1">
        <f>AR7</f>
        <v>0.5</v>
      </c>
      <c r="AV6" s="36"/>
      <c r="AW6" s="40" t="s">
        <v>16</v>
      </c>
      <c r="AX6" s="41">
        <v>0</v>
      </c>
      <c r="AY6" s="50"/>
    </row>
    <row r="7" spans="1:51">
      <c r="A7" s="258"/>
      <c r="B7" s="72" t="s">
        <v>4</v>
      </c>
      <c r="C7" s="39">
        <f>SUM(C4:C6)</f>
        <v>1.6666666666666665</v>
      </c>
      <c r="D7" s="39">
        <f>SUM(D4:D6)</f>
        <v>5</v>
      </c>
      <c r="E7" s="39">
        <f>SUM(E4:E6)</f>
        <v>5</v>
      </c>
      <c r="F7" s="170"/>
      <c r="G7" s="72" t="s">
        <v>4</v>
      </c>
      <c r="H7" s="39">
        <f>SUM(H4:H6)</f>
        <v>1</v>
      </c>
      <c r="I7" s="39">
        <f>SUM(I4:I6)</f>
        <v>1</v>
      </c>
      <c r="J7" s="39">
        <f>SUM(J4:J6)</f>
        <v>1</v>
      </c>
      <c r="K7" s="39">
        <f>SUM(K4:K6)</f>
        <v>3.0000000000000004</v>
      </c>
      <c r="L7" s="39">
        <f>SUM(L4:L6)</f>
        <v>1.0000000000000002</v>
      </c>
      <c r="M7" s="25"/>
      <c r="N7" s="94"/>
      <c r="O7" s="58" t="s">
        <v>21</v>
      </c>
      <c r="P7" s="56" t="s">
        <v>81</v>
      </c>
      <c r="Q7" s="18"/>
      <c r="R7" s="11" t="s">
        <v>20</v>
      </c>
      <c r="S7" s="9">
        <v>0</v>
      </c>
      <c r="T7" s="9">
        <v>0.5</v>
      </c>
      <c r="U7" s="9">
        <v>0</v>
      </c>
      <c r="V7" s="19"/>
      <c r="W7" s="11" t="s">
        <v>20</v>
      </c>
      <c r="X7" s="1">
        <f>(S7*L4)+(T7*L5)+(U7*L6)</f>
        <v>0.10000000000000002</v>
      </c>
      <c r="Y7" s="176"/>
      <c r="Z7" s="16" t="s">
        <v>36</v>
      </c>
      <c r="AA7" s="16" t="s">
        <v>44</v>
      </c>
      <c r="AB7" s="16">
        <v>1</v>
      </c>
      <c r="AC7" s="16">
        <f>AB7*AB5</f>
        <v>0.5</v>
      </c>
      <c r="AD7" s="4"/>
      <c r="AE7" s="11" t="s">
        <v>20</v>
      </c>
      <c r="AF7" s="28">
        <v>0</v>
      </c>
      <c r="AG7" s="28">
        <v>0</v>
      </c>
      <c r="AH7" s="28">
        <v>1</v>
      </c>
      <c r="AI7" s="28">
        <v>0</v>
      </c>
      <c r="AJ7" s="28">
        <v>0</v>
      </c>
      <c r="AK7" s="4"/>
      <c r="AL7" s="11" t="s">
        <v>20</v>
      </c>
      <c r="AM7" s="1">
        <f>(AF7*AC6)+(AG7*AC7)+(AH7*AC8)+(AI7*AC10)+(AJ7*AC11)</f>
        <v>0.5</v>
      </c>
      <c r="AN7" s="176"/>
      <c r="AO7" s="16" t="s">
        <v>58</v>
      </c>
      <c r="AP7" s="16" t="s">
        <v>44</v>
      </c>
      <c r="AQ7" s="16">
        <v>1</v>
      </c>
      <c r="AR7" s="16">
        <f>AQ7*AQ5</f>
        <v>0.5</v>
      </c>
      <c r="AS7" s="4"/>
      <c r="AT7" s="11" t="s">
        <v>20</v>
      </c>
      <c r="AU7" s="1">
        <f>AR9</f>
        <v>0.33333333333333331</v>
      </c>
      <c r="AV7" s="36"/>
      <c r="AW7" s="42" t="s">
        <v>17</v>
      </c>
      <c r="AX7" s="42">
        <f>X5+AM5+AU5</f>
        <v>0.83333333333333348</v>
      </c>
      <c r="AY7" s="50"/>
    </row>
    <row r="8" spans="1:51" ht="45">
      <c r="A8" s="258"/>
      <c r="B8" s="54"/>
      <c r="C8" s="54"/>
      <c r="D8" s="54"/>
      <c r="E8" s="54"/>
      <c r="F8" s="54"/>
      <c r="G8" s="54"/>
      <c r="H8" s="54"/>
      <c r="I8" s="54"/>
      <c r="J8" s="54"/>
      <c r="M8" s="47"/>
      <c r="N8" s="94"/>
      <c r="O8" s="58" t="s">
        <v>23</v>
      </c>
      <c r="P8" s="56" t="s">
        <v>83</v>
      </c>
      <c r="Q8" s="4"/>
      <c r="R8" s="11" t="s">
        <v>21</v>
      </c>
      <c r="S8" s="9">
        <v>0</v>
      </c>
      <c r="T8" s="9">
        <v>-0.5</v>
      </c>
      <c r="U8" s="9">
        <v>0</v>
      </c>
      <c r="V8" s="19"/>
      <c r="W8" s="11" t="s">
        <v>21</v>
      </c>
      <c r="X8" s="1">
        <f>(S8*L4)+(T8*L5)+(U8*L6)</f>
        <v>-0.10000000000000002</v>
      </c>
      <c r="Y8" s="176"/>
      <c r="Z8" s="16" t="s">
        <v>37</v>
      </c>
      <c r="AA8" s="16" t="s">
        <v>44</v>
      </c>
      <c r="AB8" s="16">
        <v>1</v>
      </c>
      <c r="AC8" s="16">
        <f>AB8*AB5</f>
        <v>0.5</v>
      </c>
      <c r="AD8" s="4"/>
      <c r="AE8" s="11" t="s">
        <v>21</v>
      </c>
      <c r="AF8" s="28">
        <v>0</v>
      </c>
      <c r="AG8" s="28">
        <v>0</v>
      </c>
      <c r="AH8" s="28">
        <v>-1</v>
      </c>
      <c r="AI8" s="28">
        <v>0</v>
      </c>
      <c r="AJ8" s="28">
        <v>0</v>
      </c>
      <c r="AK8" s="4"/>
      <c r="AL8" s="11" t="s">
        <v>21</v>
      </c>
      <c r="AM8" s="1">
        <f>(AF8*AC6)+(AG8*AC7)+(AH8*AC8)+(AI8*AC10)+(AJ8*AC11)</f>
        <v>-0.5</v>
      </c>
      <c r="AN8" s="176"/>
      <c r="AO8" s="15" t="s">
        <v>30</v>
      </c>
      <c r="AP8" s="15">
        <v>2</v>
      </c>
      <c r="AQ8" s="15">
        <f>1/(1+AP8)</f>
        <v>0.33333333333333331</v>
      </c>
      <c r="AR8" s="15"/>
      <c r="AS8" s="4"/>
      <c r="AT8" s="11" t="s">
        <v>21</v>
      </c>
      <c r="AU8" s="1">
        <f>AR10</f>
        <v>0.33333333333333331</v>
      </c>
      <c r="AV8" s="36"/>
      <c r="AW8" s="42" t="s">
        <v>18</v>
      </c>
      <c r="AX8" s="42">
        <f>X6+AM6++AU6</f>
        <v>0.56666666666666665</v>
      </c>
      <c r="AY8" s="50"/>
    </row>
    <row r="9" spans="1:51" ht="30">
      <c r="A9" s="258"/>
      <c r="B9" s="71" t="s">
        <v>6</v>
      </c>
      <c r="C9" s="35">
        <v>3</v>
      </c>
      <c r="D9" s="4"/>
      <c r="E9" s="4"/>
      <c r="F9" s="4"/>
      <c r="G9" s="4"/>
      <c r="H9" s="4"/>
      <c r="I9" s="4"/>
      <c r="J9" s="4"/>
      <c r="M9" s="4"/>
      <c r="N9" s="94"/>
      <c r="O9" s="58" t="s">
        <v>24</v>
      </c>
      <c r="P9" s="56" t="s">
        <v>84</v>
      </c>
      <c r="Q9" s="4"/>
      <c r="R9" s="11" t="s">
        <v>23</v>
      </c>
      <c r="S9" s="9">
        <v>1</v>
      </c>
      <c r="T9" s="9">
        <v>0</v>
      </c>
      <c r="U9" s="9">
        <v>-0.5</v>
      </c>
      <c r="V9" s="19"/>
      <c r="W9" s="11" t="s">
        <v>23</v>
      </c>
      <c r="X9" s="1">
        <f>(S9*L4)+(T9*L5)+(U9*L6)</f>
        <v>0.50000000000000011</v>
      </c>
      <c r="Y9" s="176"/>
      <c r="Z9" s="31" t="s">
        <v>96</v>
      </c>
      <c r="AA9" s="31">
        <v>2</v>
      </c>
      <c r="AB9" s="31">
        <f>1/(1+AA9)</f>
        <v>0.33333333333333331</v>
      </c>
      <c r="AC9" s="31"/>
      <c r="AD9" s="4"/>
      <c r="AE9" s="11" t="s">
        <v>23</v>
      </c>
      <c r="AF9" s="28">
        <v>0</v>
      </c>
      <c r="AG9" s="28">
        <v>0</v>
      </c>
      <c r="AH9" s="28">
        <v>0</v>
      </c>
      <c r="AI9" s="28">
        <v>0</v>
      </c>
      <c r="AJ9" s="28">
        <v>1</v>
      </c>
      <c r="AK9" s="4"/>
      <c r="AL9" s="11" t="s">
        <v>23</v>
      </c>
      <c r="AM9" s="1">
        <f>(AC6*AF9)+(AG9*AC7)+(AC8*AH9)+(AI9*AC10)+(AC11*AJ9)</f>
        <v>0.33333333333333331</v>
      </c>
      <c r="AN9" s="176"/>
      <c r="AO9" s="16" t="s">
        <v>59</v>
      </c>
      <c r="AP9" s="16" t="s">
        <v>44</v>
      </c>
      <c r="AQ9" s="16">
        <v>1</v>
      </c>
      <c r="AR9" s="16">
        <f>AQ9*AQ8</f>
        <v>0.33333333333333331</v>
      </c>
      <c r="AS9" s="4"/>
      <c r="AT9" s="11" t="s">
        <v>23</v>
      </c>
      <c r="AU9" s="1">
        <f>AR12</f>
        <v>0.25</v>
      </c>
      <c r="AV9" s="36"/>
      <c r="AW9" s="41" t="s">
        <v>19</v>
      </c>
      <c r="AX9" s="41">
        <v>0</v>
      </c>
      <c r="AY9" s="50"/>
    </row>
    <row r="10" spans="1:51">
      <c r="A10" s="258"/>
      <c r="B10" s="53"/>
      <c r="C10" s="53"/>
      <c r="D10" s="53"/>
      <c r="E10" s="53"/>
      <c r="F10" s="53"/>
      <c r="G10" s="53"/>
      <c r="H10" s="53"/>
      <c r="I10" s="53"/>
      <c r="J10" s="53"/>
      <c r="M10" s="26"/>
      <c r="N10" s="94"/>
      <c r="O10" s="4"/>
      <c r="P10" s="4"/>
      <c r="Q10" s="4"/>
      <c r="R10" s="11" t="s">
        <v>24</v>
      </c>
      <c r="S10" s="9">
        <v>-0.5</v>
      </c>
      <c r="T10" s="9">
        <v>0</v>
      </c>
      <c r="U10" s="9">
        <v>1</v>
      </c>
      <c r="V10" s="19"/>
      <c r="W10" s="11" t="s">
        <v>24</v>
      </c>
      <c r="X10" s="1">
        <f>(S10*L4)+(T10*67)+(U10*L6)</f>
        <v>-0.1</v>
      </c>
      <c r="Y10" s="176"/>
      <c r="Z10" s="16" t="s">
        <v>97</v>
      </c>
      <c r="AA10" s="16" t="s">
        <v>44</v>
      </c>
      <c r="AB10" s="16">
        <v>1</v>
      </c>
      <c r="AC10" s="16">
        <f>AB10*AB9</f>
        <v>0.33333333333333331</v>
      </c>
      <c r="AD10" s="4"/>
      <c r="AE10" s="11" t="s">
        <v>24</v>
      </c>
      <c r="AF10" s="28">
        <v>0</v>
      </c>
      <c r="AG10" s="28">
        <v>0</v>
      </c>
      <c r="AH10" s="28">
        <v>0</v>
      </c>
      <c r="AI10" s="28">
        <v>0</v>
      </c>
      <c r="AJ10" s="28">
        <v>-1</v>
      </c>
      <c r="AK10" s="4"/>
      <c r="AL10" s="11" t="s">
        <v>24</v>
      </c>
      <c r="AM10" s="1">
        <f>(AC6*AF10)+(AC7*AG10)+(AC8*AH10)+(AI10*AC10)+(AC11*AJ10)</f>
        <v>-0.33333333333333331</v>
      </c>
      <c r="AN10" s="176"/>
      <c r="AO10" s="16" t="s">
        <v>60</v>
      </c>
      <c r="AP10" s="16" t="s">
        <v>44</v>
      </c>
      <c r="AQ10" s="16">
        <v>1</v>
      </c>
      <c r="AR10" s="16">
        <f>AQ10*AQ8</f>
        <v>0.33333333333333331</v>
      </c>
      <c r="AS10" s="4"/>
      <c r="AT10" s="11" t="s">
        <v>24</v>
      </c>
      <c r="AU10" s="1">
        <f>AR13</f>
        <v>0.25</v>
      </c>
      <c r="AV10" s="36"/>
      <c r="AW10" s="42" t="s">
        <v>20</v>
      </c>
      <c r="AX10" s="42">
        <f>X7+AM7+AU7</f>
        <v>0.93333333333333335</v>
      </c>
      <c r="AY10" s="50"/>
    </row>
    <row r="11" spans="1:51">
      <c r="A11" s="258"/>
      <c r="B11" s="183" t="s">
        <v>14</v>
      </c>
      <c r="C11" s="183"/>
      <c r="D11" s="4"/>
      <c r="E11" s="35" t="s">
        <v>38</v>
      </c>
      <c r="F11" s="35" t="s">
        <v>39</v>
      </c>
      <c r="G11" s="35" t="s">
        <v>40</v>
      </c>
      <c r="H11" s="10" t="s">
        <v>41</v>
      </c>
      <c r="I11" s="10" t="s">
        <v>42</v>
      </c>
      <c r="J11" s="4"/>
      <c r="M11" s="4"/>
      <c r="N11" s="94"/>
      <c r="O11" s="156" t="s">
        <v>112</v>
      </c>
      <c r="P11" s="157"/>
      <c r="Q11" s="4"/>
      <c r="R11" s="33"/>
      <c r="S11" s="25"/>
      <c r="T11" s="25"/>
      <c r="U11" s="25"/>
      <c r="V11" s="30"/>
      <c r="W11" s="29"/>
      <c r="X11" s="29"/>
      <c r="Y11" s="176"/>
      <c r="Z11" s="16" t="s">
        <v>98</v>
      </c>
      <c r="AA11" s="16" t="s">
        <v>44</v>
      </c>
      <c r="AB11" s="16">
        <v>1</v>
      </c>
      <c r="AC11" s="16">
        <f>AB11*AB9</f>
        <v>0.33333333333333331</v>
      </c>
      <c r="AD11" s="4"/>
      <c r="AE11" s="29"/>
      <c r="AF11" s="25"/>
      <c r="AG11" s="25"/>
      <c r="AH11" s="25"/>
      <c r="AI11" s="25"/>
      <c r="AJ11" s="25"/>
      <c r="AK11" s="4"/>
      <c r="AL11" s="29"/>
      <c r="AM11" s="29"/>
      <c r="AN11" s="176"/>
      <c r="AO11" s="15" t="s">
        <v>31</v>
      </c>
      <c r="AP11" s="15">
        <v>3</v>
      </c>
      <c r="AQ11" s="15">
        <f>1/(1+AP11)</f>
        <v>0.25</v>
      </c>
      <c r="AR11" s="15"/>
      <c r="AS11" s="4"/>
      <c r="AT11" s="29"/>
      <c r="AU11" s="29"/>
      <c r="AV11" s="46"/>
      <c r="AW11" s="42" t="s">
        <v>21</v>
      </c>
      <c r="AX11" s="42">
        <f>X8+AM8+AU8</f>
        <v>-0.26666666666666666</v>
      </c>
      <c r="AY11" s="50"/>
    </row>
    <row r="12" spans="1:51" ht="30">
      <c r="A12" s="258"/>
      <c r="B12" s="71" t="s">
        <v>7</v>
      </c>
      <c r="C12" s="76">
        <f>SUM(L4*C7,L5*D7,L6*E7)</f>
        <v>3</v>
      </c>
      <c r="D12" s="4"/>
      <c r="E12" s="35">
        <v>1</v>
      </c>
      <c r="F12" s="35">
        <v>3</v>
      </c>
      <c r="G12" s="35">
        <v>5</v>
      </c>
      <c r="H12" s="35">
        <v>7</v>
      </c>
      <c r="I12" s="35">
        <v>9</v>
      </c>
      <c r="J12" s="4"/>
      <c r="M12" s="4"/>
      <c r="N12" s="94"/>
      <c r="O12" s="57" t="s">
        <v>99</v>
      </c>
      <c r="P12" s="56" t="s">
        <v>102</v>
      </c>
      <c r="Q12" s="4"/>
      <c r="R12" s="33"/>
      <c r="S12" s="25"/>
      <c r="T12" s="25"/>
      <c r="U12" s="25"/>
      <c r="V12" s="30"/>
      <c r="W12" s="29"/>
      <c r="X12" s="29"/>
      <c r="Y12" s="176"/>
      <c r="Z12" s="30"/>
      <c r="AA12" s="30"/>
      <c r="AB12" s="30"/>
      <c r="AC12" s="30"/>
      <c r="AD12" s="4"/>
      <c r="AE12" s="29"/>
      <c r="AF12" s="25"/>
      <c r="AG12" s="25"/>
      <c r="AH12" s="25"/>
      <c r="AI12" s="25"/>
      <c r="AJ12" s="25"/>
      <c r="AK12" s="4"/>
      <c r="AL12" s="156" t="s">
        <v>115</v>
      </c>
      <c r="AM12" s="157"/>
      <c r="AN12" s="176"/>
      <c r="AO12" s="16" t="s">
        <v>61</v>
      </c>
      <c r="AP12" s="16" t="s">
        <v>44</v>
      </c>
      <c r="AQ12" s="16">
        <v>1</v>
      </c>
      <c r="AR12" s="16">
        <f>AQ12*AQ11</f>
        <v>0.25</v>
      </c>
      <c r="AS12" s="4"/>
      <c r="AT12" s="29"/>
      <c r="AU12" s="29"/>
      <c r="AV12" s="46"/>
      <c r="AW12" s="41" t="s">
        <v>22</v>
      </c>
      <c r="AX12" s="41">
        <v>0</v>
      </c>
      <c r="AY12" s="50"/>
    </row>
    <row r="13" spans="1:51" ht="30">
      <c r="A13" s="258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26"/>
      <c r="N13" s="94"/>
      <c r="O13" s="57" t="s">
        <v>100</v>
      </c>
      <c r="P13" s="56" t="s">
        <v>103</v>
      </c>
      <c r="Q13" s="4"/>
      <c r="R13" s="4"/>
      <c r="S13" s="18"/>
      <c r="T13" s="18"/>
      <c r="U13" s="18"/>
      <c r="V13" s="19"/>
      <c r="W13" s="4"/>
      <c r="X13" s="4"/>
      <c r="Y13" s="176"/>
      <c r="Z13" s="30"/>
      <c r="AA13" s="30"/>
      <c r="AB13" s="30"/>
      <c r="AC13" s="30"/>
      <c r="AD13" s="4"/>
      <c r="AE13" s="29"/>
      <c r="AF13" s="25"/>
      <c r="AG13" s="25"/>
      <c r="AH13" s="25"/>
      <c r="AI13" s="25"/>
      <c r="AJ13" s="25"/>
      <c r="AK13" s="4"/>
      <c r="AL13" s="58" t="s">
        <v>34</v>
      </c>
      <c r="AM13" s="56" t="s">
        <v>87</v>
      </c>
      <c r="AN13" s="176"/>
      <c r="AO13" s="16" t="s">
        <v>62</v>
      </c>
      <c r="AP13" s="16" t="s">
        <v>44</v>
      </c>
      <c r="AQ13" s="16">
        <v>1</v>
      </c>
      <c r="AR13" s="16">
        <f>AQ13*AQ11</f>
        <v>0.25</v>
      </c>
      <c r="AS13" s="4"/>
      <c r="AT13" s="29"/>
      <c r="AU13" s="29"/>
      <c r="AV13" s="46"/>
      <c r="AW13" s="42" t="s">
        <v>23</v>
      </c>
      <c r="AX13" s="42">
        <f>X9+AM9+AU9</f>
        <v>1.0833333333333335</v>
      </c>
      <c r="AY13" s="50"/>
    </row>
    <row r="14" spans="1:51" ht="30">
      <c r="A14" s="258"/>
      <c r="B14" s="185" t="s">
        <v>11</v>
      </c>
      <c r="C14" s="186"/>
      <c r="D14" s="6" t="s">
        <v>12</v>
      </c>
      <c r="E14" s="6">
        <v>1</v>
      </c>
      <c r="F14" s="6">
        <v>2</v>
      </c>
      <c r="G14" s="6">
        <v>3</v>
      </c>
      <c r="H14" s="6">
        <v>4</v>
      </c>
      <c r="I14" s="6">
        <v>5</v>
      </c>
      <c r="J14" s="6">
        <v>6</v>
      </c>
      <c r="K14" s="6">
        <v>7</v>
      </c>
      <c r="L14" s="6">
        <v>9</v>
      </c>
      <c r="M14" s="6">
        <v>10</v>
      </c>
      <c r="N14" s="94"/>
      <c r="O14" s="57" t="s">
        <v>101</v>
      </c>
      <c r="P14" s="56" t="s">
        <v>104</v>
      </c>
      <c r="Q14" s="4"/>
      <c r="R14" s="4"/>
      <c r="S14" s="18"/>
      <c r="T14" s="18"/>
      <c r="U14" s="18"/>
      <c r="V14" s="4"/>
      <c r="W14" s="4"/>
      <c r="X14" s="4"/>
      <c r="Y14" s="176"/>
      <c r="AB14" s="30"/>
      <c r="AC14" s="30"/>
      <c r="AD14" s="4"/>
      <c r="AE14" s="29"/>
      <c r="AF14" s="25"/>
      <c r="AG14" s="25"/>
      <c r="AH14" s="25"/>
      <c r="AI14" s="25"/>
      <c r="AJ14" s="25"/>
      <c r="AK14" s="4"/>
      <c r="AL14" s="83" t="s">
        <v>35</v>
      </c>
      <c r="AM14" s="84" t="s">
        <v>88</v>
      </c>
      <c r="AN14" s="176"/>
      <c r="AO14" s="19"/>
      <c r="AP14" s="19"/>
      <c r="AQ14" s="19"/>
      <c r="AR14" s="19"/>
      <c r="AS14" s="4"/>
      <c r="AT14" s="29"/>
      <c r="AU14" s="29"/>
      <c r="AV14" s="46"/>
      <c r="AW14" s="42" t="s">
        <v>24</v>
      </c>
      <c r="AX14" s="42">
        <f>X10+AM10+AU10</f>
        <v>-0.18333333333333335</v>
      </c>
      <c r="AY14" s="50"/>
    </row>
    <row r="15" spans="1:51">
      <c r="A15" s="258"/>
      <c r="B15" s="187"/>
      <c r="C15" s="188"/>
      <c r="D15" s="6" t="s">
        <v>13</v>
      </c>
      <c r="E15" s="35">
        <v>0</v>
      </c>
      <c r="F15" s="35">
        <v>0</v>
      </c>
      <c r="G15" s="35">
        <v>0.57999999999999996</v>
      </c>
      <c r="H15" s="35">
        <v>0.9</v>
      </c>
      <c r="I15" s="35">
        <v>1.1200000000000001</v>
      </c>
      <c r="J15" s="35">
        <v>1.24</v>
      </c>
      <c r="K15" s="35">
        <v>1.32</v>
      </c>
      <c r="L15" s="35">
        <v>1.46</v>
      </c>
      <c r="M15" s="35">
        <v>1.49</v>
      </c>
      <c r="N15" s="94"/>
      <c r="Q15" s="4"/>
      <c r="R15" s="4"/>
      <c r="S15" s="18"/>
      <c r="T15" s="18"/>
      <c r="U15" s="18"/>
      <c r="V15" s="4"/>
      <c r="W15" s="4"/>
      <c r="X15" s="4"/>
      <c r="Y15" s="176"/>
      <c r="AB15" s="30"/>
      <c r="AC15" s="30"/>
      <c r="AD15" s="4"/>
      <c r="AE15" s="29"/>
      <c r="AF15" s="25"/>
      <c r="AG15" s="25"/>
      <c r="AH15" s="25"/>
      <c r="AI15" s="25"/>
      <c r="AJ15" s="25"/>
      <c r="AK15" s="4"/>
      <c r="AL15" s="83" t="s">
        <v>36</v>
      </c>
      <c r="AM15" s="84" t="s">
        <v>89</v>
      </c>
      <c r="AN15" s="176"/>
      <c r="AO15" s="30"/>
      <c r="AP15" s="30"/>
      <c r="AQ15" s="30"/>
      <c r="AR15" s="30"/>
      <c r="AS15" s="4"/>
      <c r="AT15" s="29"/>
      <c r="AU15" s="29"/>
      <c r="AV15" s="46"/>
      <c r="AW15" s="41" t="s">
        <v>25</v>
      </c>
      <c r="AX15" s="41">
        <v>0</v>
      </c>
      <c r="AY15" s="50"/>
    </row>
    <row r="16" spans="1:51">
      <c r="A16" s="258"/>
      <c r="B16" s="189" t="s">
        <v>9</v>
      </c>
      <c r="C16" s="190"/>
      <c r="D16" s="7">
        <v>0.57999999999999996</v>
      </c>
      <c r="E16" s="191"/>
      <c r="F16" s="192"/>
      <c r="G16" s="192"/>
      <c r="H16" s="192"/>
      <c r="I16" s="192"/>
      <c r="J16" s="192"/>
      <c r="K16" s="48"/>
      <c r="L16" s="48"/>
      <c r="M16" s="48"/>
      <c r="N16" s="94"/>
      <c r="Q16" s="4"/>
      <c r="R16" s="4"/>
      <c r="S16" s="18"/>
      <c r="T16" s="18"/>
      <c r="U16" s="18"/>
      <c r="V16" s="4"/>
      <c r="W16" s="4"/>
      <c r="X16" s="4"/>
      <c r="Y16" s="17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83" t="s">
        <v>37</v>
      </c>
      <c r="AM16" s="84" t="s">
        <v>90</v>
      </c>
      <c r="AN16" s="176"/>
      <c r="AO16" s="156" t="s">
        <v>113</v>
      </c>
      <c r="AP16" s="157"/>
      <c r="AQ16" s="4"/>
      <c r="AR16" s="4"/>
      <c r="AS16" s="4"/>
      <c r="AT16" s="4"/>
      <c r="AU16" s="4"/>
      <c r="AV16" s="46"/>
      <c r="AW16" s="4"/>
      <c r="AX16" s="4"/>
      <c r="AY16" s="50"/>
    </row>
    <row r="17" spans="1:51" ht="30">
      <c r="A17" s="258"/>
      <c r="B17" s="52"/>
      <c r="C17" s="52"/>
      <c r="D17" s="52"/>
      <c r="E17" s="52"/>
      <c r="H17" s="52"/>
      <c r="I17" s="52"/>
      <c r="J17" s="52"/>
      <c r="K17" s="52"/>
      <c r="L17" s="52"/>
      <c r="M17" s="47"/>
      <c r="N17" s="94"/>
      <c r="Q17" s="4"/>
      <c r="R17" s="4"/>
      <c r="S17" s="18"/>
      <c r="T17" s="18"/>
      <c r="U17" s="18"/>
      <c r="V17" s="4"/>
      <c r="W17" s="4"/>
      <c r="X17" s="4"/>
      <c r="Y17" s="176"/>
      <c r="Z17" s="4"/>
      <c r="AC17" s="4"/>
      <c r="AD17" s="4"/>
      <c r="AE17" s="4"/>
      <c r="AF17" s="4"/>
      <c r="AG17" s="4"/>
      <c r="AH17" s="4"/>
      <c r="AI17" s="4"/>
      <c r="AJ17" s="4"/>
      <c r="AK17" s="4"/>
      <c r="AL17" s="58" t="s">
        <v>96</v>
      </c>
      <c r="AM17" s="56" t="s">
        <v>91</v>
      </c>
      <c r="AN17" s="176"/>
      <c r="AO17" s="44" t="s">
        <v>29</v>
      </c>
      <c r="AP17" s="44" t="s">
        <v>76</v>
      </c>
      <c r="AQ17" s="4"/>
      <c r="AR17" s="4"/>
      <c r="AS17" s="4"/>
      <c r="AT17" s="4"/>
      <c r="AU17" s="4"/>
      <c r="AV17" s="46"/>
      <c r="AW17" s="4"/>
      <c r="AX17" s="4"/>
      <c r="AY17" s="50"/>
    </row>
    <row r="18" spans="1:51" ht="30">
      <c r="A18" s="258"/>
      <c r="B18" s="161" t="s">
        <v>15</v>
      </c>
      <c r="C18" s="161"/>
      <c r="D18" s="161"/>
      <c r="E18" s="4"/>
      <c r="H18" s="4"/>
      <c r="I18" s="4"/>
      <c r="J18" s="4"/>
      <c r="K18" s="4"/>
      <c r="L18" s="4"/>
      <c r="M18" s="4"/>
      <c r="N18" s="94"/>
      <c r="Q18" s="4"/>
      <c r="R18" s="4"/>
      <c r="S18" s="18"/>
      <c r="T18" s="18"/>
      <c r="U18" s="18"/>
      <c r="V18" s="4"/>
      <c r="W18" s="4"/>
      <c r="X18" s="4"/>
      <c r="Y18" s="176"/>
      <c r="Z18" s="227" t="s">
        <v>182</v>
      </c>
      <c r="AA18" s="228"/>
      <c r="AC18" s="4"/>
      <c r="AD18" s="4"/>
      <c r="AE18" s="4"/>
      <c r="AF18" s="4"/>
      <c r="AG18" s="4"/>
      <c r="AH18" s="4"/>
      <c r="AI18" s="4"/>
      <c r="AJ18" s="4"/>
      <c r="AK18" s="4"/>
      <c r="AL18" s="83" t="s">
        <v>97</v>
      </c>
      <c r="AM18" s="84" t="s">
        <v>92</v>
      </c>
      <c r="AN18" s="176"/>
      <c r="AO18" s="44" t="s">
        <v>30</v>
      </c>
      <c r="AP18" s="44" t="s">
        <v>79</v>
      </c>
      <c r="AQ18" s="4"/>
      <c r="AR18" s="4"/>
      <c r="AS18" s="4"/>
      <c r="AT18" s="4"/>
      <c r="AU18" s="4"/>
      <c r="AV18" s="46"/>
      <c r="AW18" s="4"/>
      <c r="AX18" s="4"/>
      <c r="AY18" s="50"/>
    </row>
    <row r="19" spans="1:51" ht="30">
      <c r="A19" s="258"/>
      <c r="B19" s="5" t="s">
        <v>10</v>
      </c>
      <c r="C19" s="8">
        <f>(C12-3)/3</f>
        <v>0</v>
      </c>
      <c r="D19" s="77">
        <f>C19*100</f>
        <v>0</v>
      </c>
      <c r="E19" s="4"/>
      <c r="H19" s="4"/>
      <c r="I19" s="4"/>
      <c r="J19" s="4"/>
      <c r="K19" s="4"/>
      <c r="L19" s="4"/>
      <c r="M19" s="4"/>
      <c r="N19" s="94"/>
      <c r="Q19" s="4"/>
      <c r="R19" s="4"/>
      <c r="S19" s="18"/>
      <c r="T19" s="18"/>
      <c r="U19" s="18"/>
      <c r="V19" s="4"/>
      <c r="W19" s="4"/>
      <c r="X19" s="4"/>
      <c r="Y19" s="176"/>
      <c r="Z19" s="225" t="s">
        <v>216</v>
      </c>
      <c r="AA19" s="226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83" t="s">
        <v>98</v>
      </c>
      <c r="AM19" s="84" t="s">
        <v>93</v>
      </c>
      <c r="AN19" s="176"/>
      <c r="AO19" s="44" t="s">
        <v>31</v>
      </c>
      <c r="AP19" s="44" t="s">
        <v>82</v>
      </c>
      <c r="AQ19" s="4"/>
      <c r="AR19" s="4"/>
      <c r="AS19" s="4"/>
      <c r="AT19" s="4"/>
      <c r="AU19" s="4"/>
      <c r="AV19" s="46"/>
      <c r="AW19" s="4"/>
      <c r="AX19" s="4"/>
      <c r="AY19" s="50"/>
    </row>
    <row r="20" spans="1:51">
      <c r="A20" s="259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69"/>
      <c r="N20" s="49"/>
      <c r="O20" s="69"/>
      <c r="P20" s="69"/>
      <c r="Q20" s="69"/>
      <c r="R20" s="69"/>
      <c r="S20" s="79"/>
      <c r="T20" s="79"/>
      <c r="U20" s="79"/>
      <c r="V20" s="69"/>
      <c r="W20" s="69"/>
      <c r="X20" s="69"/>
      <c r="Y20" s="177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51"/>
    </row>
    <row r="22" spans="1:51" ht="20">
      <c r="A22" s="257"/>
      <c r="B22" s="168" t="s">
        <v>140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9"/>
    </row>
    <row r="23" spans="1:51" ht="39" customHeight="1">
      <c r="A23" s="258"/>
      <c r="B23" s="35" t="s">
        <v>0</v>
      </c>
      <c r="C23" s="35" t="s">
        <v>1</v>
      </c>
      <c r="D23" s="35" t="s">
        <v>2</v>
      </c>
      <c r="E23" s="35" t="s">
        <v>3</v>
      </c>
      <c r="F23" s="170" t="s">
        <v>8</v>
      </c>
      <c r="G23" s="35" t="s">
        <v>0</v>
      </c>
      <c r="H23" s="35" t="s">
        <v>1</v>
      </c>
      <c r="I23" s="35" t="s">
        <v>2</v>
      </c>
      <c r="J23" s="35" t="s">
        <v>3</v>
      </c>
      <c r="K23" s="35" t="s">
        <v>4</v>
      </c>
      <c r="L23" s="10" t="s">
        <v>5</v>
      </c>
      <c r="M23" s="23"/>
      <c r="N23" s="94"/>
      <c r="O23" s="156" t="s">
        <v>114</v>
      </c>
      <c r="P23" s="157"/>
      <c r="Q23" s="3"/>
      <c r="R23" s="171" t="s">
        <v>46</v>
      </c>
      <c r="S23" s="172"/>
      <c r="T23" s="172"/>
      <c r="U23" s="173"/>
      <c r="V23" s="3"/>
      <c r="W23" s="174" t="s">
        <v>52</v>
      </c>
      <c r="X23" s="175"/>
      <c r="Y23" s="176"/>
      <c r="Z23" s="178" t="s">
        <v>48</v>
      </c>
      <c r="AA23" s="179"/>
      <c r="AB23" s="179"/>
      <c r="AC23" s="180"/>
      <c r="AD23" s="3"/>
      <c r="AE23" s="178" t="s">
        <v>54</v>
      </c>
      <c r="AF23" s="179"/>
      <c r="AG23" s="179"/>
      <c r="AH23" s="179"/>
      <c r="AI23" s="179"/>
      <c r="AJ23" s="180"/>
      <c r="AK23" s="3"/>
      <c r="AL23" s="174" t="s">
        <v>55</v>
      </c>
      <c r="AM23" s="175"/>
      <c r="AN23" s="176"/>
      <c r="AO23" s="178" t="s">
        <v>49</v>
      </c>
      <c r="AP23" s="179"/>
      <c r="AQ23" s="179"/>
      <c r="AR23" s="180"/>
      <c r="AS23" s="4"/>
      <c r="AT23" s="174" t="s">
        <v>51</v>
      </c>
      <c r="AU23" s="175"/>
      <c r="AV23" s="36"/>
      <c r="AW23" s="174" t="s">
        <v>27</v>
      </c>
      <c r="AX23" s="175"/>
      <c r="AY23" s="50"/>
    </row>
    <row r="24" spans="1:51" ht="30">
      <c r="A24" s="258"/>
      <c r="B24" s="35" t="s">
        <v>1</v>
      </c>
      <c r="C24" s="2">
        <v>1</v>
      </c>
      <c r="D24" s="37">
        <v>5</v>
      </c>
      <c r="E24" s="37">
        <v>3</v>
      </c>
      <c r="F24" s="170"/>
      <c r="G24" s="35" t="s">
        <v>1</v>
      </c>
      <c r="H24" s="38">
        <f>C24/C27</f>
        <v>0.65217391304347827</v>
      </c>
      <c r="I24" s="37">
        <f>D24/D27</f>
        <v>0.55555555555555558</v>
      </c>
      <c r="J24" s="37">
        <f>E24/E27</f>
        <v>0.69230769230769218</v>
      </c>
      <c r="K24" s="37">
        <f>SUM(H24:J24)</f>
        <v>1.9000371609067259</v>
      </c>
      <c r="L24" s="2">
        <f>K24/C29</f>
        <v>0.63334572030224201</v>
      </c>
      <c r="M24" s="24"/>
      <c r="N24" s="94"/>
      <c r="O24" s="58" t="s">
        <v>17</v>
      </c>
      <c r="P24" s="56" t="s">
        <v>78</v>
      </c>
      <c r="Q24" s="18"/>
      <c r="R24" s="17" t="s">
        <v>26</v>
      </c>
      <c r="S24" s="35" t="s">
        <v>1</v>
      </c>
      <c r="T24" s="35" t="s">
        <v>2</v>
      </c>
      <c r="U24" s="35" t="s">
        <v>3</v>
      </c>
      <c r="V24" s="13"/>
      <c r="W24" s="32" t="s">
        <v>26</v>
      </c>
      <c r="X24" s="72" t="s">
        <v>53</v>
      </c>
      <c r="Y24" s="176"/>
      <c r="Z24" s="35" t="s">
        <v>32</v>
      </c>
      <c r="AA24" s="71" t="s">
        <v>47</v>
      </c>
      <c r="AB24" s="178" t="s">
        <v>43</v>
      </c>
      <c r="AC24" s="180"/>
      <c r="AD24" s="4"/>
      <c r="AE24" s="10" t="s">
        <v>26</v>
      </c>
      <c r="AF24" s="35" t="s">
        <v>35</v>
      </c>
      <c r="AG24" s="35" t="s">
        <v>36</v>
      </c>
      <c r="AH24" s="35" t="s">
        <v>37</v>
      </c>
      <c r="AI24" s="35" t="s">
        <v>97</v>
      </c>
      <c r="AJ24" s="35" t="s">
        <v>98</v>
      </c>
      <c r="AK24" s="4"/>
      <c r="AL24" s="10" t="s">
        <v>26</v>
      </c>
      <c r="AM24" s="72" t="s">
        <v>53</v>
      </c>
      <c r="AN24" s="176"/>
      <c r="AO24" s="10" t="s">
        <v>28</v>
      </c>
      <c r="AP24" s="10" t="s">
        <v>47</v>
      </c>
      <c r="AQ24" s="181" t="s">
        <v>43</v>
      </c>
      <c r="AR24" s="182"/>
      <c r="AS24" s="4"/>
      <c r="AT24" s="35" t="s">
        <v>26</v>
      </c>
      <c r="AU24" s="72" t="s">
        <v>53</v>
      </c>
      <c r="AV24" s="36"/>
      <c r="AW24" s="71" t="s">
        <v>26</v>
      </c>
      <c r="AX24" s="71" t="s">
        <v>50</v>
      </c>
      <c r="AY24" s="50"/>
    </row>
    <row r="25" spans="1:51">
      <c r="A25" s="258"/>
      <c r="B25" s="35" t="s">
        <v>2</v>
      </c>
      <c r="C25" s="37">
        <f>1/D24</f>
        <v>0.2</v>
      </c>
      <c r="D25" s="2">
        <v>1</v>
      </c>
      <c r="E25" s="37">
        <f>1/D26</f>
        <v>0.33333333333333331</v>
      </c>
      <c r="F25" s="170"/>
      <c r="G25" s="35" t="s">
        <v>2</v>
      </c>
      <c r="H25" s="37">
        <f>C25/C27</f>
        <v>0.13043478260869568</v>
      </c>
      <c r="I25" s="38">
        <f>D25/D27</f>
        <v>0.1111111111111111</v>
      </c>
      <c r="J25" s="37">
        <f>E25/E27</f>
        <v>7.6923076923076913E-2</v>
      </c>
      <c r="K25" s="37">
        <f>SUM(H25:J25)</f>
        <v>0.31846897064288371</v>
      </c>
      <c r="L25" s="2">
        <f>K25/C29</f>
        <v>0.1061563235476279</v>
      </c>
      <c r="M25" s="24"/>
      <c r="N25" s="94"/>
      <c r="O25" s="58" t="s">
        <v>18</v>
      </c>
      <c r="P25" s="56" t="s">
        <v>77</v>
      </c>
      <c r="Q25" s="18"/>
      <c r="R25" s="11" t="s">
        <v>17</v>
      </c>
      <c r="S25" s="9">
        <v>1</v>
      </c>
      <c r="T25" s="9">
        <v>-0.5</v>
      </c>
      <c r="U25" s="9">
        <v>0</v>
      </c>
      <c r="V25" s="3"/>
      <c r="W25" s="11" t="s">
        <v>17</v>
      </c>
      <c r="X25" s="1">
        <f>(S25*L24)+(T25*L25)+(U25*L26)</f>
        <v>0.58026755852842804</v>
      </c>
      <c r="Y25" s="176"/>
      <c r="Z25" s="15" t="s">
        <v>34</v>
      </c>
      <c r="AA25" s="15">
        <v>1</v>
      </c>
      <c r="AB25" s="15">
        <f>1/(1+AA25)</f>
        <v>0.5</v>
      </c>
      <c r="AC25" s="15"/>
      <c r="AD25" s="4"/>
      <c r="AE25" s="11" t="s">
        <v>17</v>
      </c>
      <c r="AF25" s="28">
        <v>0</v>
      </c>
      <c r="AG25" s="28">
        <v>0</v>
      </c>
      <c r="AH25" s="28">
        <v>-1</v>
      </c>
      <c r="AI25" s="28">
        <v>0</v>
      </c>
      <c r="AJ25" s="28">
        <v>1</v>
      </c>
      <c r="AK25" s="4"/>
      <c r="AL25" s="11" t="s">
        <v>17</v>
      </c>
      <c r="AM25" s="1">
        <f>(AF25*AC26)+(AG25*AC27)+(AC28*AH25)+(AI25*AC30)+(AC31*AJ25)</f>
        <v>-0.16666666666666669</v>
      </c>
      <c r="AN25" s="176"/>
      <c r="AO25" s="15" t="s">
        <v>29</v>
      </c>
      <c r="AP25" s="15">
        <v>1</v>
      </c>
      <c r="AQ25" s="15">
        <f>1/(1+AP25)</f>
        <v>0.5</v>
      </c>
      <c r="AR25" s="15"/>
      <c r="AS25" s="4"/>
      <c r="AT25" s="11" t="s">
        <v>17</v>
      </c>
      <c r="AU25" s="1">
        <f>AR26</f>
        <v>0.5</v>
      </c>
      <c r="AV25" s="36"/>
      <c r="AW25" s="40" t="s">
        <v>63</v>
      </c>
      <c r="AX25" s="40">
        <v>0</v>
      </c>
      <c r="AY25" s="50"/>
    </row>
    <row r="26" spans="1:51" ht="30">
      <c r="A26" s="258"/>
      <c r="B26" s="35" t="s">
        <v>3</v>
      </c>
      <c r="C26" s="37">
        <f>1/E24</f>
        <v>0.33333333333333331</v>
      </c>
      <c r="D26" s="37">
        <v>3</v>
      </c>
      <c r="E26" s="2">
        <v>1</v>
      </c>
      <c r="F26" s="170"/>
      <c r="G26" s="35" t="s">
        <v>3</v>
      </c>
      <c r="H26" s="37">
        <f>C26/C27</f>
        <v>0.21739130434782608</v>
      </c>
      <c r="I26" s="37">
        <f>D26/D27</f>
        <v>0.33333333333333331</v>
      </c>
      <c r="J26" s="38">
        <f>E26/E27</f>
        <v>0.23076923076923073</v>
      </c>
      <c r="K26" s="37">
        <f>SUM(H26:J26)</f>
        <v>0.78149386845039015</v>
      </c>
      <c r="L26" s="2">
        <f>K26/C29</f>
        <v>0.26049795615013005</v>
      </c>
      <c r="M26" s="24"/>
      <c r="N26" s="94"/>
      <c r="O26" s="58" t="s">
        <v>20</v>
      </c>
      <c r="P26" s="56" t="s">
        <v>80</v>
      </c>
      <c r="Q26" s="18"/>
      <c r="R26" s="11" t="s">
        <v>18</v>
      </c>
      <c r="S26" s="9">
        <v>-0.5</v>
      </c>
      <c r="T26" s="9">
        <v>1</v>
      </c>
      <c r="U26" s="9">
        <v>0</v>
      </c>
      <c r="V26" s="19"/>
      <c r="W26" s="11" t="s">
        <v>18</v>
      </c>
      <c r="X26" s="1">
        <f>(S26*L24)+(T26*L25)+(U26*L26)</f>
        <v>-0.21051653660349312</v>
      </c>
      <c r="Y26" s="176"/>
      <c r="Z26" s="16" t="s">
        <v>35</v>
      </c>
      <c r="AA26" s="16" t="s">
        <v>44</v>
      </c>
      <c r="AB26" s="16">
        <v>1</v>
      </c>
      <c r="AC26" s="16">
        <f>AB26*AB25</f>
        <v>0.5</v>
      </c>
      <c r="AD26" s="4"/>
      <c r="AE26" s="11" t="s">
        <v>18</v>
      </c>
      <c r="AF26" s="28">
        <v>0</v>
      </c>
      <c r="AG26" s="28">
        <v>0</v>
      </c>
      <c r="AH26" s="28">
        <v>1</v>
      </c>
      <c r="AI26" s="28">
        <v>0</v>
      </c>
      <c r="AJ26" s="28">
        <v>-1</v>
      </c>
      <c r="AK26" s="4"/>
      <c r="AL26" s="11" t="s">
        <v>18</v>
      </c>
      <c r="AM26" s="1">
        <f>(AF26*AC26)+(AG26*AC27)+(AC28*AH26)+(AI26*AC30)+(AC31*AJ26)</f>
        <v>0.16666666666666669</v>
      </c>
      <c r="AN26" s="176"/>
      <c r="AO26" s="16" t="s">
        <v>45</v>
      </c>
      <c r="AP26" s="16" t="s">
        <v>44</v>
      </c>
      <c r="AQ26" s="16">
        <v>1</v>
      </c>
      <c r="AR26" s="16">
        <f>AQ26*AQ25</f>
        <v>0.5</v>
      </c>
      <c r="AS26" s="4"/>
      <c r="AT26" s="11" t="s">
        <v>18</v>
      </c>
      <c r="AU26" s="1">
        <f>AR27</f>
        <v>0.5</v>
      </c>
      <c r="AV26" s="36"/>
      <c r="AW26" s="40" t="s">
        <v>16</v>
      </c>
      <c r="AX26" s="41">
        <v>0</v>
      </c>
      <c r="AY26" s="50"/>
    </row>
    <row r="27" spans="1:51">
      <c r="A27" s="258"/>
      <c r="B27" s="72" t="s">
        <v>4</v>
      </c>
      <c r="C27" s="39">
        <f>SUM(C24:C26)</f>
        <v>1.5333333333333332</v>
      </c>
      <c r="D27" s="39">
        <f>SUM(D24:D26)</f>
        <v>9</v>
      </c>
      <c r="E27" s="39">
        <f>SUM(E24:E26)</f>
        <v>4.3333333333333339</v>
      </c>
      <c r="F27" s="170"/>
      <c r="G27" s="72" t="s">
        <v>4</v>
      </c>
      <c r="H27" s="39">
        <f>SUM(H24:H26)</f>
        <v>1</v>
      </c>
      <c r="I27" s="39">
        <f>SUM(I24:I26)</f>
        <v>1</v>
      </c>
      <c r="J27" s="39">
        <f>SUM(J24:J26)</f>
        <v>0.99999999999999978</v>
      </c>
      <c r="K27" s="39">
        <f>SUM(K24:K26)</f>
        <v>2.9999999999999996</v>
      </c>
      <c r="L27" s="39">
        <f>SUM(L24:L26)</f>
        <v>1</v>
      </c>
      <c r="M27" s="25"/>
      <c r="N27" s="94"/>
      <c r="O27" s="58" t="s">
        <v>21</v>
      </c>
      <c r="P27" s="56" t="s">
        <v>81</v>
      </c>
      <c r="Q27" s="18"/>
      <c r="R27" s="11" t="s">
        <v>20</v>
      </c>
      <c r="S27" s="9">
        <v>0</v>
      </c>
      <c r="T27" s="9">
        <v>0.5</v>
      </c>
      <c r="U27" s="9">
        <v>0</v>
      </c>
      <c r="V27" s="19"/>
      <c r="W27" s="11" t="s">
        <v>20</v>
      </c>
      <c r="X27" s="1">
        <f>(S27*L24)+(T27*L25)+(U27*L26)</f>
        <v>5.3078161773813949E-2</v>
      </c>
      <c r="Y27" s="176"/>
      <c r="Z27" s="16" t="s">
        <v>36</v>
      </c>
      <c r="AA27" s="16" t="s">
        <v>44</v>
      </c>
      <c r="AB27" s="16">
        <v>1</v>
      </c>
      <c r="AC27" s="16">
        <f>AB27*AB25</f>
        <v>0.5</v>
      </c>
      <c r="AD27" s="4"/>
      <c r="AE27" s="11" t="s">
        <v>20</v>
      </c>
      <c r="AF27" s="28">
        <v>0</v>
      </c>
      <c r="AG27" s="28">
        <v>0</v>
      </c>
      <c r="AH27" s="28">
        <v>1</v>
      </c>
      <c r="AI27" s="28">
        <v>0</v>
      </c>
      <c r="AJ27" s="28">
        <v>0</v>
      </c>
      <c r="AK27" s="4"/>
      <c r="AL27" s="11" t="s">
        <v>20</v>
      </c>
      <c r="AM27" s="1">
        <f>(AF27*AC26)+(AG27*AC27)+(AH27*AC28)+(AI27*AC30)+(AJ27*AC31)</f>
        <v>0.5</v>
      </c>
      <c r="AN27" s="176"/>
      <c r="AO27" s="16" t="s">
        <v>58</v>
      </c>
      <c r="AP27" s="16" t="s">
        <v>44</v>
      </c>
      <c r="AQ27" s="16">
        <v>1</v>
      </c>
      <c r="AR27" s="16">
        <f>AQ27*AQ25</f>
        <v>0.5</v>
      </c>
      <c r="AS27" s="4"/>
      <c r="AT27" s="11" t="s">
        <v>20</v>
      </c>
      <c r="AU27" s="1">
        <f>AR29</f>
        <v>0.33333333333333331</v>
      </c>
      <c r="AV27" s="36"/>
      <c r="AW27" s="42" t="s">
        <v>17</v>
      </c>
      <c r="AX27" s="42">
        <f>X25+AM25+AU25</f>
        <v>0.9136008918617613</v>
      </c>
      <c r="AY27" s="50"/>
    </row>
    <row r="28" spans="1:51" ht="45">
      <c r="A28" s="258"/>
      <c r="B28" s="54"/>
      <c r="C28" s="54"/>
      <c r="D28" s="54"/>
      <c r="E28" s="54"/>
      <c r="F28" s="54"/>
      <c r="G28" s="54"/>
      <c r="H28" s="54"/>
      <c r="I28" s="54"/>
      <c r="J28" s="54"/>
      <c r="M28" s="47"/>
      <c r="N28" s="94"/>
      <c r="O28" s="58" t="s">
        <v>23</v>
      </c>
      <c r="P28" s="56" t="s">
        <v>83</v>
      </c>
      <c r="Q28" s="4"/>
      <c r="R28" s="11" t="s">
        <v>21</v>
      </c>
      <c r="S28" s="9">
        <v>0</v>
      </c>
      <c r="T28" s="9">
        <v>-0.5</v>
      </c>
      <c r="U28" s="9">
        <v>0</v>
      </c>
      <c r="V28" s="19"/>
      <c r="W28" s="11" t="s">
        <v>21</v>
      </c>
      <c r="X28" s="1">
        <f>(S28*L24)+(T28*L25)+(U28*L26)</f>
        <v>-5.3078161773813949E-2</v>
      </c>
      <c r="Y28" s="176"/>
      <c r="Z28" s="16" t="s">
        <v>37</v>
      </c>
      <c r="AA28" s="16" t="s">
        <v>44</v>
      </c>
      <c r="AB28" s="16">
        <v>1</v>
      </c>
      <c r="AC28" s="16">
        <f>AB28*AB25</f>
        <v>0.5</v>
      </c>
      <c r="AD28" s="4"/>
      <c r="AE28" s="11" t="s">
        <v>21</v>
      </c>
      <c r="AF28" s="28">
        <v>0</v>
      </c>
      <c r="AG28" s="28">
        <v>0</v>
      </c>
      <c r="AH28" s="28">
        <v>-1</v>
      </c>
      <c r="AI28" s="28">
        <v>0</v>
      </c>
      <c r="AJ28" s="28">
        <v>0</v>
      </c>
      <c r="AK28" s="4"/>
      <c r="AL28" s="11" t="s">
        <v>21</v>
      </c>
      <c r="AM28" s="1">
        <f>(AF28*AC26)+(AG28*AC27)+(AH28*AC28)+(AI28*AC30)+(AJ28*AC31)</f>
        <v>-0.5</v>
      </c>
      <c r="AN28" s="176"/>
      <c r="AO28" s="15" t="s">
        <v>30</v>
      </c>
      <c r="AP28" s="15">
        <v>2</v>
      </c>
      <c r="AQ28" s="15">
        <f>1/(1+AP28)</f>
        <v>0.33333333333333331</v>
      </c>
      <c r="AR28" s="15"/>
      <c r="AS28" s="4"/>
      <c r="AT28" s="11" t="s">
        <v>21</v>
      </c>
      <c r="AU28" s="1">
        <f>AR30</f>
        <v>0.33333333333333331</v>
      </c>
      <c r="AV28" s="36"/>
      <c r="AW28" s="42" t="s">
        <v>18</v>
      </c>
      <c r="AX28" s="42">
        <f>X26+AM26++AU26</f>
        <v>0.45615013006317356</v>
      </c>
      <c r="AY28" s="50"/>
    </row>
    <row r="29" spans="1:51" ht="30">
      <c r="A29" s="258"/>
      <c r="B29" s="71" t="s">
        <v>6</v>
      </c>
      <c r="C29" s="35">
        <v>3</v>
      </c>
      <c r="D29" s="4"/>
      <c r="E29" s="4"/>
      <c r="F29" s="4"/>
      <c r="G29" s="4"/>
      <c r="H29" s="4"/>
      <c r="I29" s="4"/>
      <c r="J29" s="4"/>
      <c r="M29" s="4"/>
      <c r="N29" s="94"/>
      <c r="O29" s="58" t="s">
        <v>24</v>
      </c>
      <c r="P29" s="56" t="s">
        <v>84</v>
      </c>
      <c r="Q29" s="4"/>
      <c r="R29" s="11" t="s">
        <v>23</v>
      </c>
      <c r="S29" s="9">
        <v>1</v>
      </c>
      <c r="T29" s="9">
        <v>0</v>
      </c>
      <c r="U29" s="9">
        <v>-0.5</v>
      </c>
      <c r="V29" s="19"/>
      <c r="W29" s="11" t="s">
        <v>23</v>
      </c>
      <c r="X29" s="1">
        <f>(S29*L24)+(T29*L25)+(U29*L26)</f>
        <v>0.50309674222717704</v>
      </c>
      <c r="Y29" s="176"/>
      <c r="Z29" s="31" t="s">
        <v>96</v>
      </c>
      <c r="AA29" s="31">
        <v>2</v>
      </c>
      <c r="AB29" s="31">
        <f>1/(1+AA29)</f>
        <v>0.33333333333333331</v>
      </c>
      <c r="AC29" s="31"/>
      <c r="AD29" s="4"/>
      <c r="AE29" s="11" t="s">
        <v>23</v>
      </c>
      <c r="AF29" s="28">
        <v>0</v>
      </c>
      <c r="AG29" s="28">
        <v>0</v>
      </c>
      <c r="AH29" s="28">
        <v>0</v>
      </c>
      <c r="AI29" s="28">
        <v>0</v>
      </c>
      <c r="AJ29" s="28">
        <v>1</v>
      </c>
      <c r="AK29" s="4"/>
      <c r="AL29" s="11" t="s">
        <v>23</v>
      </c>
      <c r="AM29" s="1">
        <f>(AC26*AF29)+(AG29*AC27)+(AC28*AH29)+(AI29*AC30)+(AC31*AJ29)</f>
        <v>0.33333333333333331</v>
      </c>
      <c r="AN29" s="176"/>
      <c r="AO29" s="16" t="s">
        <v>59</v>
      </c>
      <c r="AP29" s="16" t="s">
        <v>44</v>
      </c>
      <c r="AQ29" s="16">
        <v>1</v>
      </c>
      <c r="AR29" s="16">
        <f>AQ29*AQ28</f>
        <v>0.33333333333333331</v>
      </c>
      <c r="AS29" s="4"/>
      <c r="AT29" s="11" t="s">
        <v>23</v>
      </c>
      <c r="AU29" s="1">
        <f>AR32</f>
        <v>0.25</v>
      </c>
      <c r="AV29" s="36"/>
      <c r="AW29" s="41" t="s">
        <v>19</v>
      </c>
      <c r="AX29" s="41">
        <v>0</v>
      </c>
      <c r="AY29" s="50"/>
    </row>
    <row r="30" spans="1:51">
      <c r="A30" s="258"/>
      <c r="B30" s="53"/>
      <c r="C30" s="53"/>
      <c r="D30" s="53"/>
      <c r="E30" s="53"/>
      <c r="F30" s="53"/>
      <c r="G30" s="53"/>
      <c r="H30" s="53"/>
      <c r="I30" s="53"/>
      <c r="J30" s="53"/>
      <c r="M30" s="26"/>
      <c r="N30" s="94"/>
      <c r="O30" s="4"/>
      <c r="P30" s="4"/>
      <c r="Q30" s="4"/>
      <c r="R30" s="11" t="s">
        <v>24</v>
      </c>
      <c r="S30" s="9">
        <v>-0.5</v>
      </c>
      <c r="T30" s="9">
        <v>0</v>
      </c>
      <c r="U30" s="9">
        <v>1</v>
      </c>
      <c r="V30" s="19"/>
      <c r="W30" s="11" t="s">
        <v>24</v>
      </c>
      <c r="X30" s="1">
        <f>(S30*L24)+(T30*67)+(U30*L26)</f>
        <v>-5.6174904000990955E-2</v>
      </c>
      <c r="Y30" s="176"/>
      <c r="Z30" s="16" t="s">
        <v>97</v>
      </c>
      <c r="AA30" s="16" t="s">
        <v>44</v>
      </c>
      <c r="AB30" s="16">
        <v>1</v>
      </c>
      <c r="AC30" s="16">
        <f>AB30*AB29</f>
        <v>0.33333333333333331</v>
      </c>
      <c r="AD30" s="4"/>
      <c r="AE30" s="11" t="s">
        <v>24</v>
      </c>
      <c r="AF30" s="28">
        <v>0</v>
      </c>
      <c r="AG30" s="28">
        <v>0</v>
      </c>
      <c r="AH30" s="28">
        <v>0</v>
      </c>
      <c r="AI30" s="28">
        <v>0</v>
      </c>
      <c r="AJ30" s="28">
        <v>-1</v>
      </c>
      <c r="AK30" s="4"/>
      <c r="AL30" s="11" t="s">
        <v>24</v>
      </c>
      <c r="AM30" s="1">
        <f>(AC26*AF30)+(AC27*AG30)+(AC28*AH30)+(AI30*AC30)+(AC31*AJ30)</f>
        <v>-0.33333333333333331</v>
      </c>
      <c r="AN30" s="176"/>
      <c r="AO30" s="16" t="s">
        <v>60</v>
      </c>
      <c r="AP30" s="16" t="s">
        <v>44</v>
      </c>
      <c r="AQ30" s="16">
        <v>1</v>
      </c>
      <c r="AR30" s="16">
        <f>AQ30*AQ28</f>
        <v>0.33333333333333331</v>
      </c>
      <c r="AS30" s="4"/>
      <c r="AT30" s="11" t="s">
        <v>24</v>
      </c>
      <c r="AU30" s="1">
        <f>AR33</f>
        <v>0.25</v>
      </c>
      <c r="AV30" s="36"/>
      <c r="AW30" s="42" t="s">
        <v>20</v>
      </c>
      <c r="AX30" s="42">
        <f>X27+AM27+AU27</f>
        <v>0.88641149510714734</v>
      </c>
      <c r="AY30" s="50"/>
    </row>
    <row r="31" spans="1:51">
      <c r="A31" s="258"/>
      <c r="B31" s="183" t="s">
        <v>14</v>
      </c>
      <c r="C31" s="183"/>
      <c r="D31" s="4"/>
      <c r="E31" s="35" t="s">
        <v>38</v>
      </c>
      <c r="F31" s="35" t="s">
        <v>39</v>
      </c>
      <c r="G31" s="35" t="s">
        <v>40</v>
      </c>
      <c r="H31" s="10" t="s">
        <v>41</v>
      </c>
      <c r="I31" s="10" t="s">
        <v>42</v>
      </c>
      <c r="J31" s="4"/>
      <c r="M31" s="4"/>
      <c r="N31" s="94"/>
      <c r="O31" s="156" t="s">
        <v>112</v>
      </c>
      <c r="P31" s="157"/>
      <c r="Q31" s="4"/>
      <c r="R31" s="33"/>
      <c r="S31" s="25"/>
      <c r="T31" s="25"/>
      <c r="U31" s="25"/>
      <c r="V31" s="30"/>
      <c r="W31" s="29"/>
      <c r="X31" s="29"/>
      <c r="Y31" s="176"/>
      <c r="Z31" s="16" t="s">
        <v>98</v>
      </c>
      <c r="AA31" s="16" t="s">
        <v>44</v>
      </c>
      <c r="AB31" s="16">
        <v>1</v>
      </c>
      <c r="AC31" s="16">
        <f>AB31*AB29</f>
        <v>0.33333333333333331</v>
      </c>
      <c r="AD31" s="4"/>
      <c r="AE31" s="29"/>
      <c r="AF31" s="25"/>
      <c r="AG31" s="25"/>
      <c r="AH31" s="25"/>
      <c r="AI31" s="25"/>
      <c r="AJ31" s="25"/>
      <c r="AK31" s="4"/>
      <c r="AL31" s="29"/>
      <c r="AM31" s="29"/>
      <c r="AN31" s="176"/>
      <c r="AO31" s="15" t="s">
        <v>31</v>
      </c>
      <c r="AP31" s="15">
        <v>3</v>
      </c>
      <c r="AQ31" s="15">
        <f>1/(1+AP31)</f>
        <v>0.25</v>
      </c>
      <c r="AR31" s="15"/>
      <c r="AS31" s="4"/>
      <c r="AT31" s="29"/>
      <c r="AU31" s="29"/>
      <c r="AV31" s="46"/>
      <c r="AW31" s="42" t="s">
        <v>21</v>
      </c>
      <c r="AX31" s="42">
        <f>X28+AM28+AU28</f>
        <v>-0.21974482844048066</v>
      </c>
      <c r="AY31" s="50"/>
    </row>
    <row r="32" spans="1:51" ht="30">
      <c r="A32" s="258"/>
      <c r="B32" s="71" t="s">
        <v>7</v>
      </c>
      <c r="C32" s="76">
        <f>SUM(L24*C27,L25*D27,L26*E27)</f>
        <v>3.0553614930426525</v>
      </c>
      <c r="D32" s="4"/>
      <c r="E32" s="35">
        <v>1</v>
      </c>
      <c r="F32" s="35">
        <v>3</v>
      </c>
      <c r="G32" s="35">
        <v>5</v>
      </c>
      <c r="H32" s="35">
        <v>7</v>
      </c>
      <c r="I32" s="35">
        <v>9</v>
      </c>
      <c r="J32" s="4"/>
      <c r="M32" s="4"/>
      <c r="N32" s="94"/>
      <c r="O32" s="57" t="s">
        <v>99</v>
      </c>
      <c r="P32" s="56" t="s">
        <v>102</v>
      </c>
      <c r="Q32" s="4"/>
      <c r="R32" s="33"/>
      <c r="S32" s="25"/>
      <c r="T32" s="25"/>
      <c r="U32" s="25"/>
      <c r="V32" s="30"/>
      <c r="W32" s="29"/>
      <c r="X32" s="29"/>
      <c r="Y32" s="176"/>
      <c r="Z32" s="30"/>
      <c r="AA32" s="30"/>
      <c r="AB32" s="30"/>
      <c r="AC32" s="30"/>
      <c r="AD32" s="4"/>
      <c r="AE32" s="29"/>
      <c r="AF32" s="25"/>
      <c r="AG32" s="25"/>
      <c r="AH32" s="25"/>
      <c r="AI32" s="25"/>
      <c r="AJ32" s="25"/>
      <c r="AK32" s="4"/>
      <c r="AL32" s="156" t="s">
        <v>115</v>
      </c>
      <c r="AM32" s="157"/>
      <c r="AN32" s="176"/>
      <c r="AO32" s="16" t="s">
        <v>61</v>
      </c>
      <c r="AP32" s="16" t="s">
        <v>44</v>
      </c>
      <c r="AQ32" s="16">
        <v>1</v>
      </c>
      <c r="AR32" s="16">
        <f>AQ32*AQ31</f>
        <v>0.25</v>
      </c>
      <c r="AS32" s="4"/>
      <c r="AT32" s="29"/>
      <c r="AU32" s="29"/>
      <c r="AV32" s="46"/>
      <c r="AW32" s="41" t="s">
        <v>22</v>
      </c>
      <c r="AX32" s="41">
        <v>0</v>
      </c>
      <c r="AY32" s="50"/>
    </row>
    <row r="33" spans="1:51" ht="30">
      <c r="A33" s="258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26"/>
      <c r="N33" s="94"/>
      <c r="O33" s="57" t="s">
        <v>100</v>
      </c>
      <c r="P33" s="56" t="s">
        <v>103</v>
      </c>
      <c r="Q33" s="4"/>
      <c r="R33" s="4"/>
      <c r="S33" s="18"/>
      <c r="T33" s="18"/>
      <c r="U33" s="18"/>
      <c r="V33" s="19"/>
      <c r="W33" s="4"/>
      <c r="X33" s="4"/>
      <c r="Y33" s="176"/>
      <c r="Z33" s="30"/>
      <c r="AA33" s="30"/>
      <c r="AB33" s="30"/>
      <c r="AC33" s="30"/>
      <c r="AD33" s="4"/>
      <c r="AE33" s="29"/>
      <c r="AF33" s="25"/>
      <c r="AG33" s="25"/>
      <c r="AH33" s="25"/>
      <c r="AI33" s="25"/>
      <c r="AJ33" s="25"/>
      <c r="AK33" s="4"/>
      <c r="AL33" s="58" t="s">
        <v>34</v>
      </c>
      <c r="AM33" s="56" t="s">
        <v>87</v>
      </c>
      <c r="AN33" s="176"/>
      <c r="AO33" s="16" t="s">
        <v>62</v>
      </c>
      <c r="AP33" s="16" t="s">
        <v>44</v>
      </c>
      <c r="AQ33" s="16">
        <v>1</v>
      </c>
      <c r="AR33" s="16">
        <f>AQ33*AQ31</f>
        <v>0.25</v>
      </c>
      <c r="AS33" s="4"/>
      <c r="AT33" s="29"/>
      <c r="AU33" s="29"/>
      <c r="AV33" s="46"/>
      <c r="AW33" s="42" t="s">
        <v>23</v>
      </c>
      <c r="AX33" s="42">
        <f>X29+AM29+AU29</f>
        <v>1.0864300755605103</v>
      </c>
      <c r="AY33" s="50"/>
    </row>
    <row r="34" spans="1:51" ht="30">
      <c r="A34" s="258"/>
      <c r="B34" s="185" t="s">
        <v>11</v>
      </c>
      <c r="C34" s="186"/>
      <c r="D34" s="6" t="s">
        <v>12</v>
      </c>
      <c r="E34" s="6">
        <v>1</v>
      </c>
      <c r="F34" s="6">
        <v>2</v>
      </c>
      <c r="G34" s="6">
        <v>3</v>
      </c>
      <c r="H34" s="6">
        <v>4</v>
      </c>
      <c r="I34" s="6">
        <v>5</v>
      </c>
      <c r="J34" s="6">
        <v>6</v>
      </c>
      <c r="K34" s="6">
        <v>7</v>
      </c>
      <c r="L34" s="6">
        <v>9</v>
      </c>
      <c r="M34" s="6">
        <v>10</v>
      </c>
      <c r="N34" s="94"/>
      <c r="O34" s="57" t="s">
        <v>101</v>
      </c>
      <c r="P34" s="56" t="s">
        <v>104</v>
      </c>
      <c r="Q34" s="4"/>
      <c r="R34" s="4"/>
      <c r="S34" s="18"/>
      <c r="T34" s="18"/>
      <c r="U34" s="18"/>
      <c r="V34" s="4"/>
      <c r="W34" s="4"/>
      <c r="X34" s="4"/>
      <c r="Y34" s="176"/>
      <c r="AB34" s="30"/>
      <c r="AC34" s="30"/>
      <c r="AD34" s="4"/>
      <c r="AE34" s="29"/>
      <c r="AF34" s="25"/>
      <c r="AG34" s="25"/>
      <c r="AH34" s="25"/>
      <c r="AI34" s="25"/>
      <c r="AJ34" s="25"/>
      <c r="AK34" s="4"/>
      <c r="AL34" s="83" t="s">
        <v>35</v>
      </c>
      <c r="AM34" s="84" t="s">
        <v>88</v>
      </c>
      <c r="AN34" s="176"/>
      <c r="AO34" s="19"/>
      <c r="AP34" s="19"/>
      <c r="AQ34" s="19"/>
      <c r="AR34" s="19"/>
      <c r="AS34" s="4"/>
      <c r="AT34" s="29"/>
      <c r="AU34" s="29"/>
      <c r="AV34" s="46"/>
      <c r="AW34" s="42" t="s">
        <v>24</v>
      </c>
      <c r="AX34" s="42">
        <f>X30+AM30+AU30</f>
        <v>-0.13950823733432427</v>
      </c>
      <c r="AY34" s="50"/>
    </row>
    <row r="35" spans="1:51">
      <c r="A35" s="258"/>
      <c r="B35" s="187"/>
      <c r="C35" s="188"/>
      <c r="D35" s="6" t="s">
        <v>13</v>
      </c>
      <c r="E35" s="35">
        <v>0</v>
      </c>
      <c r="F35" s="35">
        <v>0</v>
      </c>
      <c r="G35" s="35">
        <v>0.57999999999999996</v>
      </c>
      <c r="H35" s="35">
        <v>0.9</v>
      </c>
      <c r="I35" s="35">
        <v>1.1200000000000001</v>
      </c>
      <c r="J35" s="35">
        <v>1.24</v>
      </c>
      <c r="K35" s="35">
        <v>1.32</v>
      </c>
      <c r="L35" s="35">
        <v>1.46</v>
      </c>
      <c r="M35" s="35">
        <v>1.49</v>
      </c>
      <c r="N35" s="94"/>
      <c r="Q35" s="4"/>
      <c r="R35" s="4"/>
      <c r="S35" s="18"/>
      <c r="T35" s="18"/>
      <c r="U35" s="18"/>
      <c r="V35" s="4"/>
      <c r="W35" s="4"/>
      <c r="X35" s="4"/>
      <c r="Y35" s="176"/>
      <c r="AB35" s="30"/>
      <c r="AC35" s="30"/>
      <c r="AD35" s="4"/>
      <c r="AE35" s="29"/>
      <c r="AF35" s="25"/>
      <c r="AG35" s="25"/>
      <c r="AH35" s="25"/>
      <c r="AI35" s="25"/>
      <c r="AJ35" s="25"/>
      <c r="AK35" s="4"/>
      <c r="AL35" s="83" t="s">
        <v>36</v>
      </c>
      <c r="AM35" s="84" t="s">
        <v>89</v>
      </c>
      <c r="AN35" s="176"/>
      <c r="AO35" s="30"/>
      <c r="AP35" s="30"/>
      <c r="AQ35" s="30"/>
      <c r="AR35" s="30"/>
      <c r="AS35" s="4"/>
      <c r="AT35" s="29"/>
      <c r="AU35" s="29"/>
      <c r="AV35" s="46"/>
      <c r="AW35" s="41" t="s">
        <v>25</v>
      </c>
      <c r="AX35" s="41">
        <v>0</v>
      </c>
      <c r="AY35" s="50"/>
    </row>
    <row r="36" spans="1:51">
      <c r="A36" s="258"/>
      <c r="B36" s="189" t="s">
        <v>9</v>
      </c>
      <c r="C36" s="190"/>
      <c r="D36" s="7">
        <v>0.57999999999999996</v>
      </c>
      <c r="E36" s="191"/>
      <c r="F36" s="192"/>
      <c r="G36" s="192"/>
      <c r="H36" s="192"/>
      <c r="I36" s="192"/>
      <c r="J36" s="192"/>
      <c r="K36" s="48"/>
      <c r="L36" s="48"/>
      <c r="M36" s="48"/>
      <c r="N36" s="94"/>
      <c r="Q36" s="4"/>
      <c r="R36" s="4"/>
      <c r="S36" s="18"/>
      <c r="T36" s="18"/>
      <c r="U36" s="18"/>
      <c r="V36" s="4"/>
      <c r="W36" s="4"/>
      <c r="X36" s="4"/>
      <c r="Y36" s="176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83" t="s">
        <v>37</v>
      </c>
      <c r="AM36" s="84" t="s">
        <v>90</v>
      </c>
      <c r="AN36" s="176"/>
      <c r="AO36" s="156" t="s">
        <v>113</v>
      </c>
      <c r="AP36" s="157"/>
      <c r="AQ36" s="4"/>
      <c r="AR36" s="4"/>
      <c r="AS36" s="4"/>
      <c r="AT36" s="4"/>
      <c r="AU36" s="4"/>
      <c r="AV36" s="46"/>
      <c r="AW36" s="4"/>
      <c r="AX36" s="4"/>
      <c r="AY36" s="50"/>
    </row>
    <row r="37" spans="1:51" ht="30">
      <c r="A37" s="258"/>
      <c r="B37" s="52"/>
      <c r="C37" s="52"/>
      <c r="D37" s="52"/>
      <c r="E37" s="52"/>
      <c r="H37" s="52"/>
      <c r="I37" s="52"/>
      <c r="J37" s="52"/>
      <c r="K37" s="52"/>
      <c r="L37" s="52"/>
      <c r="M37" s="47"/>
      <c r="N37" s="94"/>
      <c r="Q37" s="4"/>
      <c r="R37" s="4"/>
      <c r="S37" s="18"/>
      <c r="T37" s="18"/>
      <c r="U37" s="18"/>
      <c r="V37" s="4"/>
      <c r="W37" s="4"/>
      <c r="X37" s="4"/>
      <c r="Y37" s="176"/>
      <c r="Z37" s="4"/>
      <c r="AC37" s="4"/>
      <c r="AD37" s="4"/>
      <c r="AE37" s="4"/>
      <c r="AF37" s="4"/>
      <c r="AG37" s="4"/>
      <c r="AH37" s="4"/>
      <c r="AI37" s="4"/>
      <c r="AJ37" s="4"/>
      <c r="AK37" s="4"/>
      <c r="AL37" s="58" t="s">
        <v>96</v>
      </c>
      <c r="AM37" s="56" t="s">
        <v>91</v>
      </c>
      <c r="AN37" s="176"/>
      <c r="AO37" s="44" t="s">
        <v>29</v>
      </c>
      <c r="AP37" s="44" t="s">
        <v>76</v>
      </c>
      <c r="AQ37" s="4"/>
      <c r="AR37" s="4"/>
      <c r="AS37" s="4"/>
      <c r="AT37" s="4"/>
      <c r="AU37" s="4"/>
      <c r="AV37" s="46"/>
      <c r="AW37" s="4"/>
      <c r="AX37" s="4"/>
      <c r="AY37" s="50"/>
    </row>
    <row r="38" spans="1:51" ht="30">
      <c r="A38" s="258"/>
      <c r="B38" s="161" t="s">
        <v>15</v>
      </c>
      <c r="C38" s="161"/>
      <c r="D38" s="161"/>
      <c r="E38" s="4"/>
      <c r="H38" s="4"/>
      <c r="I38" s="4"/>
      <c r="J38" s="4"/>
      <c r="K38" s="4"/>
      <c r="L38" s="4"/>
      <c r="M38" s="4"/>
      <c r="N38" s="94"/>
      <c r="Q38" s="4"/>
      <c r="R38" s="4"/>
      <c r="S38" s="18"/>
      <c r="T38" s="18"/>
      <c r="U38" s="18"/>
      <c r="V38" s="4"/>
      <c r="W38" s="4"/>
      <c r="X38" s="4"/>
      <c r="Y38" s="176"/>
      <c r="Z38" s="227" t="s">
        <v>182</v>
      </c>
      <c r="AA38" s="228"/>
      <c r="AC38" s="4"/>
      <c r="AD38" s="4"/>
      <c r="AE38" s="4"/>
      <c r="AF38" s="4"/>
      <c r="AG38" s="4"/>
      <c r="AH38" s="4"/>
      <c r="AI38" s="4"/>
      <c r="AJ38" s="4"/>
      <c r="AK38" s="4"/>
      <c r="AL38" s="83" t="s">
        <v>97</v>
      </c>
      <c r="AM38" s="84" t="s">
        <v>92</v>
      </c>
      <c r="AN38" s="176"/>
      <c r="AO38" s="44" t="s">
        <v>30</v>
      </c>
      <c r="AP38" s="44" t="s">
        <v>79</v>
      </c>
      <c r="AQ38" s="4"/>
      <c r="AR38" s="4"/>
      <c r="AS38" s="4"/>
      <c r="AT38" s="4"/>
      <c r="AU38" s="4"/>
      <c r="AV38" s="46"/>
      <c r="AW38" s="4"/>
      <c r="AX38" s="4"/>
      <c r="AY38" s="50"/>
    </row>
    <row r="39" spans="1:51" ht="30">
      <c r="A39" s="258"/>
      <c r="B39" s="5" t="s">
        <v>10</v>
      </c>
      <c r="C39" s="8">
        <f>(C32-3)/3</f>
        <v>1.8453831014217492E-2</v>
      </c>
      <c r="D39" s="77">
        <f>C39*100</f>
        <v>1.8453831014217492</v>
      </c>
      <c r="E39" s="4"/>
      <c r="H39" s="4"/>
      <c r="I39" s="4"/>
      <c r="J39" s="4"/>
      <c r="K39" s="4"/>
      <c r="L39" s="4"/>
      <c r="M39" s="4"/>
      <c r="N39" s="94"/>
      <c r="Q39" s="4"/>
      <c r="R39" s="4"/>
      <c r="S39" s="18"/>
      <c r="T39" s="18"/>
      <c r="U39" s="18"/>
      <c r="V39" s="4"/>
      <c r="W39" s="4"/>
      <c r="X39" s="4"/>
      <c r="Y39" s="176"/>
      <c r="Z39" s="225" t="s">
        <v>216</v>
      </c>
      <c r="AA39" s="226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83" t="s">
        <v>98</v>
      </c>
      <c r="AM39" s="84" t="s">
        <v>93</v>
      </c>
      <c r="AN39" s="176"/>
      <c r="AO39" s="44" t="s">
        <v>31</v>
      </c>
      <c r="AP39" s="44" t="s">
        <v>82</v>
      </c>
      <c r="AQ39" s="4"/>
      <c r="AR39" s="4"/>
      <c r="AS39" s="4"/>
      <c r="AT39" s="4"/>
      <c r="AU39" s="4"/>
      <c r="AV39" s="46"/>
      <c r="AW39" s="4"/>
      <c r="AX39" s="4"/>
      <c r="AY39" s="50"/>
    </row>
    <row r="40" spans="1:51">
      <c r="A40" s="259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69"/>
      <c r="N40" s="49"/>
      <c r="O40" s="69"/>
      <c r="P40" s="69"/>
      <c r="Q40" s="69"/>
      <c r="R40" s="69"/>
      <c r="S40" s="79"/>
      <c r="T40" s="79"/>
      <c r="U40" s="79"/>
      <c r="V40" s="69"/>
      <c r="W40" s="69"/>
      <c r="X40" s="69"/>
      <c r="Y40" s="177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51"/>
    </row>
    <row r="42" spans="1:51" ht="20">
      <c r="A42" s="257"/>
      <c r="B42" s="168" t="s">
        <v>160</v>
      </c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9"/>
    </row>
    <row r="43" spans="1:51" ht="20">
      <c r="A43" s="258"/>
      <c r="B43" s="35" t="s">
        <v>0</v>
      </c>
      <c r="C43" s="35" t="s">
        <v>1</v>
      </c>
      <c r="D43" s="35" t="s">
        <v>2</v>
      </c>
      <c r="E43" s="35" t="s">
        <v>3</v>
      </c>
      <c r="F43" s="170" t="s">
        <v>8</v>
      </c>
      <c r="G43" s="35" t="s">
        <v>0</v>
      </c>
      <c r="H43" s="35" t="s">
        <v>1</v>
      </c>
      <c r="I43" s="35" t="s">
        <v>2</v>
      </c>
      <c r="J43" s="35" t="s">
        <v>3</v>
      </c>
      <c r="K43" s="35" t="s">
        <v>4</v>
      </c>
      <c r="L43" s="10" t="s">
        <v>5</v>
      </c>
      <c r="M43" s="23"/>
      <c r="N43" s="94"/>
      <c r="O43" s="156" t="s">
        <v>114</v>
      </c>
      <c r="P43" s="157"/>
      <c r="Q43" s="3"/>
      <c r="R43" s="171" t="s">
        <v>46</v>
      </c>
      <c r="S43" s="172"/>
      <c r="T43" s="172"/>
      <c r="U43" s="173"/>
      <c r="V43" s="3"/>
      <c r="W43" s="174" t="s">
        <v>52</v>
      </c>
      <c r="X43" s="175"/>
      <c r="Y43" s="176"/>
      <c r="Z43" s="178" t="s">
        <v>48</v>
      </c>
      <c r="AA43" s="179"/>
      <c r="AB43" s="179"/>
      <c r="AC43" s="180"/>
      <c r="AD43" s="3"/>
      <c r="AE43" s="178" t="s">
        <v>54</v>
      </c>
      <c r="AF43" s="179"/>
      <c r="AG43" s="179"/>
      <c r="AH43" s="179"/>
      <c r="AI43" s="179"/>
      <c r="AJ43" s="180"/>
      <c r="AK43" s="3"/>
      <c r="AL43" s="174" t="s">
        <v>55</v>
      </c>
      <c r="AM43" s="175"/>
      <c r="AN43" s="176"/>
      <c r="AO43" s="178" t="s">
        <v>49</v>
      </c>
      <c r="AP43" s="179"/>
      <c r="AQ43" s="179"/>
      <c r="AR43" s="180"/>
      <c r="AS43" s="4"/>
      <c r="AT43" s="174" t="s">
        <v>51</v>
      </c>
      <c r="AU43" s="175"/>
      <c r="AV43" s="36"/>
      <c r="AW43" s="174" t="s">
        <v>27</v>
      </c>
      <c r="AX43" s="175"/>
      <c r="AY43" s="50"/>
    </row>
    <row r="44" spans="1:51" ht="30">
      <c r="A44" s="258"/>
      <c r="B44" s="35" t="s">
        <v>1</v>
      </c>
      <c r="C44" s="2">
        <v>1</v>
      </c>
      <c r="D44" s="37">
        <f>1/C45</f>
        <v>0.33333333333333331</v>
      </c>
      <c r="E44" s="37">
        <v>3</v>
      </c>
      <c r="F44" s="170"/>
      <c r="G44" s="35" t="s">
        <v>1</v>
      </c>
      <c r="H44" s="38">
        <f>C44/C47</f>
        <v>0.23076923076923078</v>
      </c>
      <c r="I44" s="37">
        <f>D44/D47</f>
        <v>0.21739130434782608</v>
      </c>
      <c r="J44" s="37">
        <f>E44/E47</f>
        <v>0.33333333333333331</v>
      </c>
      <c r="K44" s="37">
        <f>SUM(H44:J44)</f>
        <v>0.78149386845039026</v>
      </c>
      <c r="L44" s="2">
        <f>K44/C49</f>
        <v>0.26049795615013011</v>
      </c>
      <c r="M44" s="24"/>
      <c r="N44" s="94"/>
      <c r="O44" s="58" t="s">
        <v>17</v>
      </c>
      <c r="P44" s="56" t="s">
        <v>78</v>
      </c>
      <c r="Q44" s="18"/>
      <c r="R44" s="17" t="s">
        <v>26</v>
      </c>
      <c r="S44" s="35" t="s">
        <v>1</v>
      </c>
      <c r="T44" s="35" t="s">
        <v>2</v>
      </c>
      <c r="U44" s="35" t="s">
        <v>3</v>
      </c>
      <c r="V44" s="13"/>
      <c r="W44" s="32" t="s">
        <v>26</v>
      </c>
      <c r="X44" s="72" t="s">
        <v>53</v>
      </c>
      <c r="Y44" s="176"/>
      <c r="Z44" s="35" t="s">
        <v>32</v>
      </c>
      <c r="AA44" s="71" t="s">
        <v>47</v>
      </c>
      <c r="AB44" s="178" t="s">
        <v>43</v>
      </c>
      <c r="AC44" s="180"/>
      <c r="AD44" s="4"/>
      <c r="AE44" s="10" t="s">
        <v>26</v>
      </c>
      <c r="AF44" s="35" t="s">
        <v>35</v>
      </c>
      <c r="AG44" s="35" t="s">
        <v>36</v>
      </c>
      <c r="AH44" s="35" t="s">
        <v>37</v>
      </c>
      <c r="AI44" s="35" t="s">
        <v>97</v>
      </c>
      <c r="AJ44" s="35" t="s">
        <v>98</v>
      </c>
      <c r="AK44" s="4"/>
      <c r="AL44" s="10" t="s">
        <v>26</v>
      </c>
      <c r="AM44" s="72" t="s">
        <v>53</v>
      </c>
      <c r="AN44" s="176"/>
      <c r="AO44" s="10" t="s">
        <v>28</v>
      </c>
      <c r="AP44" s="10" t="s">
        <v>47</v>
      </c>
      <c r="AQ44" s="181" t="s">
        <v>43</v>
      </c>
      <c r="AR44" s="182"/>
      <c r="AS44" s="4"/>
      <c r="AT44" s="35" t="s">
        <v>26</v>
      </c>
      <c r="AU44" s="72" t="s">
        <v>53</v>
      </c>
      <c r="AV44" s="36"/>
      <c r="AW44" s="71" t="s">
        <v>26</v>
      </c>
      <c r="AX44" s="71" t="s">
        <v>50</v>
      </c>
      <c r="AY44" s="50"/>
    </row>
    <row r="45" spans="1:51">
      <c r="A45" s="258"/>
      <c r="B45" s="35" t="s">
        <v>2</v>
      </c>
      <c r="C45" s="37">
        <v>3</v>
      </c>
      <c r="D45" s="2">
        <v>1</v>
      </c>
      <c r="E45" s="37">
        <v>5</v>
      </c>
      <c r="F45" s="170"/>
      <c r="G45" s="35" t="s">
        <v>2</v>
      </c>
      <c r="H45" s="37">
        <f>C45/C47</f>
        <v>0.6923076923076924</v>
      </c>
      <c r="I45" s="38">
        <f>D45/D47</f>
        <v>0.65217391304347827</v>
      </c>
      <c r="J45" s="37">
        <f>E45/E47</f>
        <v>0.55555555555555558</v>
      </c>
      <c r="K45" s="37">
        <f>SUM(H45:J45)</f>
        <v>1.9000371609067261</v>
      </c>
      <c r="L45" s="2">
        <f>K45/C49</f>
        <v>0.63334572030224201</v>
      </c>
      <c r="M45" s="24"/>
      <c r="N45" s="94"/>
      <c r="O45" s="58" t="s">
        <v>18</v>
      </c>
      <c r="P45" s="56" t="s">
        <v>77</v>
      </c>
      <c r="Q45" s="18"/>
      <c r="R45" s="11" t="s">
        <v>17</v>
      </c>
      <c r="S45" s="9">
        <v>1</v>
      </c>
      <c r="T45" s="9">
        <v>-0.5</v>
      </c>
      <c r="U45" s="9">
        <v>0</v>
      </c>
      <c r="V45" s="3"/>
      <c r="W45" s="11" t="s">
        <v>17</v>
      </c>
      <c r="X45" s="1">
        <f>(S45*L44)+(T45*L45)+(U45*L46)</f>
        <v>-5.61749040009909E-2</v>
      </c>
      <c r="Y45" s="176"/>
      <c r="Z45" s="15" t="s">
        <v>34</v>
      </c>
      <c r="AA45" s="15">
        <v>1</v>
      </c>
      <c r="AB45" s="15">
        <f>1/(1+AA45)</f>
        <v>0.5</v>
      </c>
      <c r="AC45" s="15"/>
      <c r="AD45" s="4"/>
      <c r="AE45" s="11" t="s">
        <v>17</v>
      </c>
      <c r="AF45" s="28">
        <v>0</v>
      </c>
      <c r="AG45" s="28">
        <v>0</v>
      </c>
      <c r="AH45" s="28">
        <v>-1</v>
      </c>
      <c r="AI45" s="28">
        <v>0</v>
      </c>
      <c r="AJ45" s="28">
        <v>1</v>
      </c>
      <c r="AK45" s="4"/>
      <c r="AL45" s="11" t="s">
        <v>17</v>
      </c>
      <c r="AM45" s="1">
        <f>(AF45*AC46)+(AG45*AC47)+(AC48*AH45)+(AI45*AC50)+(AC51*AJ45)</f>
        <v>-0.16666666666666669</v>
      </c>
      <c r="AN45" s="176"/>
      <c r="AO45" s="15" t="s">
        <v>29</v>
      </c>
      <c r="AP45" s="15">
        <v>1</v>
      </c>
      <c r="AQ45" s="15">
        <f>1/(1+AP45)</f>
        <v>0.5</v>
      </c>
      <c r="AR45" s="15"/>
      <c r="AS45" s="4"/>
      <c r="AT45" s="11" t="s">
        <v>17</v>
      </c>
      <c r="AU45" s="1">
        <f>AR46</f>
        <v>0.5</v>
      </c>
      <c r="AV45" s="36"/>
      <c r="AW45" s="40" t="s">
        <v>63</v>
      </c>
      <c r="AX45" s="40">
        <v>0</v>
      </c>
      <c r="AY45" s="50"/>
    </row>
    <row r="46" spans="1:51" ht="30">
      <c r="A46" s="258"/>
      <c r="B46" s="35" t="s">
        <v>3</v>
      </c>
      <c r="C46" s="37">
        <f>1/E44</f>
        <v>0.33333333333333331</v>
      </c>
      <c r="D46" s="37">
        <f>1/E45</f>
        <v>0.2</v>
      </c>
      <c r="E46" s="2">
        <v>1</v>
      </c>
      <c r="F46" s="170"/>
      <c r="G46" s="35" t="s">
        <v>3</v>
      </c>
      <c r="H46" s="37">
        <f>C46/C47</f>
        <v>7.6923076923076927E-2</v>
      </c>
      <c r="I46" s="37">
        <f>D46/D47</f>
        <v>0.13043478260869568</v>
      </c>
      <c r="J46" s="38">
        <f>E46/E47</f>
        <v>0.1111111111111111</v>
      </c>
      <c r="K46" s="37">
        <f>SUM(H46:J46)</f>
        <v>0.31846897064288371</v>
      </c>
      <c r="L46" s="2">
        <f>K46/C49</f>
        <v>0.1061563235476279</v>
      </c>
      <c r="M46" s="24"/>
      <c r="N46" s="94"/>
      <c r="O46" s="58" t="s">
        <v>20</v>
      </c>
      <c r="P46" s="56" t="s">
        <v>80</v>
      </c>
      <c r="Q46" s="18"/>
      <c r="R46" s="11" t="s">
        <v>18</v>
      </c>
      <c r="S46" s="9">
        <v>-0.5</v>
      </c>
      <c r="T46" s="9">
        <v>1</v>
      </c>
      <c r="U46" s="9">
        <v>0</v>
      </c>
      <c r="V46" s="19"/>
      <c r="W46" s="11" t="s">
        <v>18</v>
      </c>
      <c r="X46" s="1">
        <f>(S46*L44)+(T46*L45)+(U46*L46)</f>
        <v>0.50309674222717693</v>
      </c>
      <c r="Y46" s="176"/>
      <c r="Z46" s="16" t="s">
        <v>35</v>
      </c>
      <c r="AA46" s="16" t="s">
        <v>44</v>
      </c>
      <c r="AB46" s="16">
        <v>1</v>
      </c>
      <c r="AC46" s="16">
        <f>AB46*AB45</f>
        <v>0.5</v>
      </c>
      <c r="AD46" s="4"/>
      <c r="AE46" s="11" t="s">
        <v>18</v>
      </c>
      <c r="AF46" s="28">
        <v>0</v>
      </c>
      <c r="AG46" s="28">
        <v>0</v>
      </c>
      <c r="AH46" s="28">
        <v>1</v>
      </c>
      <c r="AI46" s="28">
        <v>0</v>
      </c>
      <c r="AJ46" s="28">
        <v>-1</v>
      </c>
      <c r="AK46" s="4"/>
      <c r="AL46" s="11" t="s">
        <v>18</v>
      </c>
      <c r="AM46" s="1">
        <f>(AF46*AC46)+(AG46*AC47)+(AC48*AH46)+(AI46*AC50)+(AC51*AJ46)</f>
        <v>0.16666666666666669</v>
      </c>
      <c r="AN46" s="176"/>
      <c r="AO46" s="16" t="s">
        <v>45</v>
      </c>
      <c r="AP46" s="16" t="s">
        <v>44</v>
      </c>
      <c r="AQ46" s="16">
        <v>1</v>
      </c>
      <c r="AR46" s="16">
        <f>AQ46*AQ45</f>
        <v>0.5</v>
      </c>
      <c r="AS46" s="4"/>
      <c r="AT46" s="11" t="s">
        <v>18</v>
      </c>
      <c r="AU46" s="1">
        <f>AR47</f>
        <v>0.5</v>
      </c>
      <c r="AV46" s="36"/>
      <c r="AW46" s="40" t="s">
        <v>16</v>
      </c>
      <c r="AX46" s="41">
        <v>0</v>
      </c>
      <c r="AY46" s="50"/>
    </row>
    <row r="47" spans="1:51">
      <c r="A47" s="258"/>
      <c r="B47" s="72" t="s">
        <v>4</v>
      </c>
      <c r="C47" s="39">
        <f>SUM(C44:C46)</f>
        <v>4.333333333333333</v>
      </c>
      <c r="D47" s="39">
        <f>SUM(D44:D46)</f>
        <v>1.5333333333333332</v>
      </c>
      <c r="E47" s="39">
        <f>SUM(E44:E46)</f>
        <v>9</v>
      </c>
      <c r="F47" s="170"/>
      <c r="G47" s="72" t="s">
        <v>4</v>
      </c>
      <c r="H47" s="39">
        <f>SUM(H44:H46)</f>
        <v>1</v>
      </c>
      <c r="I47" s="39">
        <f>SUM(I44:I46)</f>
        <v>1</v>
      </c>
      <c r="J47" s="39">
        <f>SUM(J44:J46)</f>
        <v>1</v>
      </c>
      <c r="K47" s="39">
        <f>SUM(K44:K46)</f>
        <v>3</v>
      </c>
      <c r="L47" s="39">
        <f>SUM(L44:L46)</f>
        <v>1</v>
      </c>
      <c r="M47" s="25"/>
      <c r="N47" s="94"/>
      <c r="O47" s="58" t="s">
        <v>21</v>
      </c>
      <c r="P47" s="56" t="s">
        <v>81</v>
      </c>
      <c r="Q47" s="18"/>
      <c r="R47" s="11" t="s">
        <v>20</v>
      </c>
      <c r="S47" s="9">
        <v>0</v>
      </c>
      <c r="T47" s="9">
        <v>0.5</v>
      </c>
      <c r="U47" s="9">
        <v>0</v>
      </c>
      <c r="V47" s="19"/>
      <c r="W47" s="11" t="s">
        <v>20</v>
      </c>
      <c r="X47" s="1">
        <f>(S47*L44)+(T47*L45)+(U47*L46)</f>
        <v>0.31667286015112101</v>
      </c>
      <c r="Y47" s="176"/>
      <c r="Z47" s="16" t="s">
        <v>36</v>
      </c>
      <c r="AA47" s="16" t="s">
        <v>44</v>
      </c>
      <c r="AB47" s="16">
        <v>1</v>
      </c>
      <c r="AC47" s="16">
        <f>AB47*AB45</f>
        <v>0.5</v>
      </c>
      <c r="AD47" s="4"/>
      <c r="AE47" s="11" t="s">
        <v>20</v>
      </c>
      <c r="AF47" s="28">
        <v>0</v>
      </c>
      <c r="AG47" s="28">
        <v>0</v>
      </c>
      <c r="AH47" s="28">
        <v>1</v>
      </c>
      <c r="AI47" s="28">
        <v>0</v>
      </c>
      <c r="AJ47" s="28">
        <v>0</v>
      </c>
      <c r="AK47" s="4"/>
      <c r="AL47" s="11" t="s">
        <v>20</v>
      </c>
      <c r="AM47" s="1">
        <f>(AF47*AC46)+(AG47*AC47)+(AH47*AC48)+(AI47*AC50)+(AJ47*AC51)</f>
        <v>0.5</v>
      </c>
      <c r="AN47" s="176"/>
      <c r="AO47" s="16" t="s">
        <v>58</v>
      </c>
      <c r="AP47" s="16" t="s">
        <v>44</v>
      </c>
      <c r="AQ47" s="16">
        <v>1</v>
      </c>
      <c r="AR47" s="16">
        <f>AQ47*AQ45</f>
        <v>0.5</v>
      </c>
      <c r="AS47" s="4"/>
      <c r="AT47" s="11" t="s">
        <v>20</v>
      </c>
      <c r="AU47" s="1">
        <f>AR49</f>
        <v>0.33333333333333331</v>
      </c>
      <c r="AV47" s="36"/>
      <c r="AW47" s="42" t="s">
        <v>17</v>
      </c>
      <c r="AX47" s="42">
        <f>X45+AM45+AU45</f>
        <v>0.27715842933234242</v>
      </c>
      <c r="AY47" s="50"/>
    </row>
    <row r="48" spans="1:51" ht="45">
      <c r="A48" s="258"/>
      <c r="B48" s="54"/>
      <c r="C48" s="54"/>
      <c r="D48" s="54"/>
      <c r="E48" s="54"/>
      <c r="F48" s="54"/>
      <c r="G48" s="54"/>
      <c r="H48" s="54"/>
      <c r="I48" s="54"/>
      <c r="J48" s="54"/>
      <c r="M48" s="47"/>
      <c r="N48" s="94"/>
      <c r="O48" s="58" t="s">
        <v>23</v>
      </c>
      <c r="P48" s="56" t="s">
        <v>83</v>
      </c>
      <c r="Q48" s="4"/>
      <c r="R48" s="11" t="s">
        <v>21</v>
      </c>
      <c r="S48" s="9">
        <v>0</v>
      </c>
      <c r="T48" s="9">
        <v>-0.5</v>
      </c>
      <c r="U48" s="9">
        <v>0</v>
      </c>
      <c r="V48" s="19"/>
      <c r="W48" s="11" t="s">
        <v>21</v>
      </c>
      <c r="X48" s="1">
        <f>(S48*L44)+(T48*L45)+(U48*L46)</f>
        <v>-0.31667286015112101</v>
      </c>
      <c r="Y48" s="176"/>
      <c r="Z48" s="16" t="s">
        <v>37</v>
      </c>
      <c r="AA48" s="16" t="s">
        <v>44</v>
      </c>
      <c r="AB48" s="16">
        <v>1</v>
      </c>
      <c r="AC48" s="16">
        <f>AB48*AB45</f>
        <v>0.5</v>
      </c>
      <c r="AD48" s="4"/>
      <c r="AE48" s="11" t="s">
        <v>21</v>
      </c>
      <c r="AF48" s="28">
        <v>0</v>
      </c>
      <c r="AG48" s="28">
        <v>0</v>
      </c>
      <c r="AH48" s="28">
        <v>-1</v>
      </c>
      <c r="AI48" s="28">
        <v>0</v>
      </c>
      <c r="AJ48" s="28">
        <v>0</v>
      </c>
      <c r="AK48" s="4"/>
      <c r="AL48" s="11" t="s">
        <v>21</v>
      </c>
      <c r="AM48" s="1">
        <f>(AF48*AC46)+(AG48*AC47)+(AH48*AC48)+(AI48*AC50)+(AJ48*AC51)</f>
        <v>-0.5</v>
      </c>
      <c r="AN48" s="176"/>
      <c r="AO48" s="15" t="s">
        <v>30</v>
      </c>
      <c r="AP48" s="15">
        <v>2</v>
      </c>
      <c r="AQ48" s="15">
        <f>1/(1+AP48)</f>
        <v>0.33333333333333331</v>
      </c>
      <c r="AR48" s="15"/>
      <c r="AS48" s="4"/>
      <c r="AT48" s="11" t="s">
        <v>21</v>
      </c>
      <c r="AU48" s="1">
        <f>AR50</f>
        <v>0.33333333333333331</v>
      </c>
      <c r="AV48" s="36"/>
      <c r="AW48" s="42" t="s">
        <v>18</v>
      </c>
      <c r="AX48" s="42">
        <f>X46+AM46++AU46</f>
        <v>1.1697634088938436</v>
      </c>
      <c r="AY48" s="50"/>
    </row>
    <row r="49" spans="1:51" ht="30">
      <c r="A49" s="258"/>
      <c r="B49" s="71" t="s">
        <v>6</v>
      </c>
      <c r="C49" s="35">
        <v>3</v>
      </c>
      <c r="D49" s="4"/>
      <c r="E49" s="4"/>
      <c r="F49" s="4"/>
      <c r="G49" s="4"/>
      <c r="H49" s="4"/>
      <c r="I49" s="4"/>
      <c r="J49" s="4"/>
      <c r="M49" s="4"/>
      <c r="N49" s="94"/>
      <c r="O49" s="58" t="s">
        <v>24</v>
      </c>
      <c r="P49" s="56" t="s">
        <v>84</v>
      </c>
      <c r="Q49" s="4"/>
      <c r="R49" s="11" t="s">
        <v>23</v>
      </c>
      <c r="S49" s="9">
        <v>1</v>
      </c>
      <c r="T49" s="9">
        <v>0</v>
      </c>
      <c r="U49" s="9">
        <v>-0.5</v>
      </c>
      <c r="V49" s="19"/>
      <c r="W49" s="11" t="s">
        <v>23</v>
      </c>
      <c r="X49" s="1">
        <f>(S49*L44)+(T49*L45)+(U49*L46)</f>
        <v>0.20741979437631616</v>
      </c>
      <c r="Y49" s="176"/>
      <c r="Z49" s="31" t="s">
        <v>96</v>
      </c>
      <c r="AA49" s="31">
        <v>2</v>
      </c>
      <c r="AB49" s="31">
        <f>1/(1+AA49)</f>
        <v>0.33333333333333331</v>
      </c>
      <c r="AC49" s="31"/>
      <c r="AD49" s="4"/>
      <c r="AE49" s="11" t="s">
        <v>23</v>
      </c>
      <c r="AF49" s="28">
        <v>0</v>
      </c>
      <c r="AG49" s="28">
        <v>0</v>
      </c>
      <c r="AH49" s="28">
        <v>0</v>
      </c>
      <c r="AI49" s="28">
        <v>0</v>
      </c>
      <c r="AJ49" s="28">
        <v>1</v>
      </c>
      <c r="AK49" s="4"/>
      <c r="AL49" s="11" t="s">
        <v>23</v>
      </c>
      <c r="AM49" s="1">
        <f>(AC46*AF49)+(AG49*AC47)+(AC48*AH49)+(AI49*AC50)+(AC51*AJ49)</f>
        <v>0.33333333333333331</v>
      </c>
      <c r="AN49" s="176"/>
      <c r="AO49" s="16" t="s">
        <v>59</v>
      </c>
      <c r="AP49" s="16" t="s">
        <v>44</v>
      </c>
      <c r="AQ49" s="16">
        <v>1</v>
      </c>
      <c r="AR49" s="16">
        <f>AQ49*AQ48</f>
        <v>0.33333333333333331</v>
      </c>
      <c r="AS49" s="4"/>
      <c r="AT49" s="11" t="s">
        <v>23</v>
      </c>
      <c r="AU49" s="1">
        <f>AR52</f>
        <v>0.25</v>
      </c>
      <c r="AV49" s="36"/>
      <c r="AW49" s="41" t="s">
        <v>19</v>
      </c>
      <c r="AX49" s="41">
        <v>0</v>
      </c>
      <c r="AY49" s="50"/>
    </row>
    <row r="50" spans="1:51">
      <c r="A50" s="258"/>
      <c r="B50" s="53"/>
      <c r="C50" s="53"/>
      <c r="D50" s="53"/>
      <c r="E50" s="53"/>
      <c r="F50" s="53"/>
      <c r="G50" s="53"/>
      <c r="H50" s="53"/>
      <c r="I50" s="53"/>
      <c r="J50" s="53"/>
      <c r="M50" s="26"/>
      <c r="N50" s="94"/>
      <c r="O50" s="4"/>
      <c r="P50" s="4"/>
      <c r="Q50" s="4"/>
      <c r="R50" s="11" t="s">
        <v>24</v>
      </c>
      <c r="S50" s="9">
        <v>-0.5</v>
      </c>
      <c r="T50" s="9">
        <v>0</v>
      </c>
      <c r="U50" s="9">
        <v>1</v>
      </c>
      <c r="V50" s="19"/>
      <c r="W50" s="11" t="s">
        <v>24</v>
      </c>
      <c r="X50" s="1">
        <f>(S50*L44)+(T50*67)+(U50*L46)</f>
        <v>-2.4092654527437155E-2</v>
      </c>
      <c r="Y50" s="176"/>
      <c r="Z50" s="16" t="s">
        <v>97</v>
      </c>
      <c r="AA50" s="16" t="s">
        <v>44</v>
      </c>
      <c r="AB50" s="16">
        <v>1</v>
      </c>
      <c r="AC50" s="16">
        <f>AB50*AB49</f>
        <v>0.33333333333333331</v>
      </c>
      <c r="AD50" s="4"/>
      <c r="AE50" s="11" t="s">
        <v>24</v>
      </c>
      <c r="AF50" s="28">
        <v>0</v>
      </c>
      <c r="AG50" s="28">
        <v>0</v>
      </c>
      <c r="AH50" s="28">
        <v>0</v>
      </c>
      <c r="AI50" s="28">
        <v>0</v>
      </c>
      <c r="AJ50" s="28">
        <v>-1</v>
      </c>
      <c r="AK50" s="4"/>
      <c r="AL50" s="11" t="s">
        <v>24</v>
      </c>
      <c r="AM50" s="1">
        <f>(AC46*AF50)+(AC47*AG50)+(AC48*AH50)+(AI50*AC50)+(AC51*AJ50)</f>
        <v>-0.33333333333333331</v>
      </c>
      <c r="AN50" s="176"/>
      <c r="AO50" s="16" t="s">
        <v>60</v>
      </c>
      <c r="AP50" s="16" t="s">
        <v>44</v>
      </c>
      <c r="AQ50" s="16">
        <v>1</v>
      </c>
      <c r="AR50" s="16">
        <f>AQ50*AQ48</f>
        <v>0.33333333333333331</v>
      </c>
      <c r="AS50" s="4"/>
      <c r="AT50" s="11" t="s">
        <v>24</v>
      </c>
      <c r="AU50" s="1">
        <f>AR53</f>
        <v>0.25</v>
      </c>
      <c r="AV50" s="36"/>
      <c r="AW50" s="42" t="s">
        <v>20</v>
      </c>
      <c r="AX50" s="42">
        <f>X47+AM47+AU47</f>
        <v>1.1500061934844543</v>
      </c>
      <c r="AY50" s="50"/>
    </row>
    <row r="51" spans="1:51">
      <c r="A51" s="258"/>
      <c r="B51" s="183" t="s">
        <v>14</v>
      </c>
      <c r="C51" s="183"/>
      <c r="D51" s="4"/>
      <c r="E51" s="35" t="s">
        <v>38</v>
      </c>
      <c r="F51" s="35" t="s">
        <v>39</v>
      </c>
      <c r="G51" s="35" t="s">
        <v>40</v>
      </c>
      <c r="H51" s="10" t="s">
        <v>41</v>
      </c>
      <c r="I51" s="10" t="s">
        <v>42</v>
      </c>
      <c r="J51" s="4"/>
      <c r="M51" s="4"/>
      <c r="N51" s="94"/>
      <c r="O51" s="156" t="s">
        <v>112</v>
      </c>
      <c r="P51" s="157"/>
      <c r="Q51" s="4"/>
      <c r="R51" s="33"/>
      <c r="S51" s="25"/>
      <c r="T51" s="25"/>
      <c r="U51" s="25"/>
      <c r="V51" s="30"/>
      <c r="W51" s="29"/>
      <c r="X51" s="29"/>
      <c r="Y51" s="176"/>
      <c r="Z51" s="16" t="s">
        <v>98</v>
      </c>
      <c r="AA51" s="16" t="s">
        <v>44</v>
      </c>
      <c r="AB51" s="16">
        <v>1</v>
      </c>
      <c r="AC51" s="16">
        <f>AB51*AB49</f>
        <v>0.33333333333333331</v>
      </c>
      <c r="AD51" s="4"/>
      <c r="AE51" s="29"/>
      <c r="AF51" s="25"/>
      <c r="AG51" s="25"/>
      <c r="AH51" s="25"/>
      <c r="AI51" s="25"/>
      <c r="AJ51" s="25"/>
      <c r="AK51" s="4"/>
      <c r="AL51" s="29"/>
      <c r="AM51" s="29"/>
      <c r="AN51" s="176"/>
      <c r="AO51" s="15" t="s">
        <v>31</v>
      </c>
      <c r="AP51" s="15">
        <v>3</v>
      </c>
      <c r="AQ51" s="15">
        <f>1/(1+AP51)</f>
        <v>0.25</v>
      </c>
      <c r="AR51" s="15"/>
      <c r="AS51" s="4"/>
      <c r="AT51" s="29"/>
      <c r="AU51" s="29"/>
      <c r="AV51" s="46"/>
      <c r="AW51" s="42" t="s">
        <v>21</v>
      </c>
      <c r="AX51" s="42">
        <f>X48+AM48+AU48</f>
        <v>-0.48333952681778775</v>
      </c>
      <c r="AY51" s="50"/>
    </row>
    <row r="52" spans="1:51" ht="30">
      <c r="A52" s="258"/>
      <c r="B52" s="71" t="s">
        <v>7</v>
      </c>
      <c r="C52" s="76">
        <f>SUM(L44*C47,L45*D47,L46*E47)</f>
        <v>3.0553614930426529</v>
      </c>
      <c r="D52" s="4"/>
      <c r="E52" s="35">
        <v>1</v>
      </c>
      <c r="F52" s="35">
        <v>3</v>
      </c>
      <c r="G52" s="35">
        <v>5</v>
      </c>
      <c r="H52" s="35">
        <v>7</v>
      </c>
      <c r="I52" s="35">
        <v>9</v>
      </c>
      <c r="J52" s="4"/>
      <c r="M52" s="4"/>
      <c r="N52" s="94"/>
      <c r="O52" s="57" t="s">
        <v>99</v>
      </c>
      <c r="P52" s="56" t="s">
        <v>102</v>
      </c>
      <c r="Q52" s="4"/>
      <c r="R52" s="33"/>
      <c r="S52" s="25"/>
      <c r="T52" s="25"/>
      <c r="U52" s="25"/>
      <c r="V52" s="30"/>
      <c r="W52" s="29"/>
      <c r="X52" s="29"/>
      <c r="Y52" s="176"/>
      <c r="Z52" s="30"/>
      <c r="AA52" s="30"/>
      <c r="AB52" s="30"/>
      <c r="AC52" s="30"/>
      <c r="AD52" s="4"/>
      <c r="AE52" s="29"/>
      <c r="AF52" s="25"/>
      <c r="AG52" s="25"/>
      <c r="AH52" s="25"/>
      <c r="AI52" s="25"/>
      <c r="AJ52" s="25"/>
      <c r="AK52" s="4"/>
      <c r="AL52" s="156" t="s">
        <v>115</v>
      </c>
      <c r="AM52" s="157"/>
      <c r="AN52" s="176"/>
      <c r="AO52" s="16" t="s">
        <v>61</v>
      </c>
      <c r="AP52" s="16" t="s">
        <v>44</v>
      </c>
      <c r="AQ52" s="16">
        <v>1</v>
      </c>
      <c r="AR52" s="16">
        <f>AQ52*AQ51</f>
        <v>0.25</v>
      </c>
      <c r="AS52" s="4"/>
      <c r="AT52" s="29"/>
      <c r="AU52" s="29"/>
      <c r="AV52" s="46"/>
      <c r="AW52" s="41" t="s">
        <v>22</v>
      </c>
      <c r="AX52" s="41">
        <v>0</v>
      </c>
      <c r="AY52" s="50"/>
    </row>
    <row r="53" spans="1:51" ht="30">
      <c r="A53" s="258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26"/>
      <c r="N53" s="94"/>
      <c r="O53" s="57" t="s">
        <v>100</v>
      </c>
      <c r="P53" s="56" t="s">
        <v>103</v>
      </c>
      <c r="Q53" s="4"/>
      <c r="R53" s="4"/>
      <c r="S53" s="18"/>
      <c r="T53" s="18"/>
      <c r="U53" s="18"/>
      <c r="V53" s="19"/>
      <c r="W53" s="4"/>
      <c r="X53" s="4"/>
      <c r="Y53" s="176"/>
      <c r="Z53" s="30"/>
      <c r="AA53" s="30"/>
      <c r="AB53" s="30"/>
      <c r="AC53" s="30"/>
      <c r="AD53" s="4"/>
      <c r="AE53" s="29"/>
      <c r="AF53" s="25"/>
      <c r="AG53" s="25"/>
      <c r="AH53" s="25"/>
      <c r="AI53" s="25"/>
      <c r="AJ53" s="25"/>
      <c r="AK53" s="4"/>
      <c r="AL53" s="58" t="s">
        <v>34</v>
      </c>
      <c r="AM53" s="56" t="s">
        <v>87</v>
      </c>
      <c r="AN53" s="176"/>
      <c r="AO53" s="16" t="s">
        <v>62</v>
      </c>
      <c r="AP53" s="16" t="s">
        <v>44</v>
      </c>
      <c r="AQ53" s="16">
        <v>1</v>
      </c>
      <c r="AR53" s="16">
        <f>AQ53*AQ51</f>
        <v>0.25</v>
      </c>
      <c r="AS53" s="4"/>
      <c r="AT53" s="29"/>
      <c r="AU53" s="29"/>
      <c r="AV53" s="46"/>
      <c r="AW53" s="42" t="s">
        <v>23</v>
      </c>
      <c r="AX53" s="42">
        <f>X49+AM49+AU49</f>
        <v>0.79075312770964945</v>
      </c>
      <c r="AY53" s="50"/>
    </row>
    <row r="54" spans="1:51" ht="30">
      <c r="A54" s="258"/>
      <c r="B54" s="185" t="s">
        <v>11</v>
      </c>
      <c r="C54" s="186"/>
      <c r="D54" s="6" t="s">
        <v>12</v>
      </c>
      <c r="E54" s="6">
        <v>1</v>
      </c>
      <c r="F54" s="6">
        <v>2</v>
      </c>
      <c r="G54" s="6">
        <v>3</v>
      </c>
      <c r="H54" s="6">
        <v>4</v>
      </c>
      <c r="I54" s="6">
        <v>5</v>
      </c>
      <c r="J54" s="6">
        <v>6</v>
      </c>
      <c r="K54" s="6">
        <v>7</v>
      </c>
      <c r="L54" s="6">
        <v>9</v>
      </c>
      <c r="M54" s="6">
        <v>10</v>
      </c>
      <c r="N54" s="94"/>
      <c r="O54" s="57" t="s">
        <v>101</v>
      </c>
      <c r="P54" s="56" t="s">
        <v>104</v>
      </c>
      <c r="Q54" s="4"/>
      <c r="R54" s="4"/>
      <c r="S54" s="18"/>
      <c r="T54" s="18"/>
      <c r="U54" s="18"/>
      <c r="V54" s="4"/>
      <c r="W54" s="4"/>
      <c r="X54" s="4"/>
      <c r="Y54" s="176"/>
      <c r="AB54" s="30"/>
      <c r="AC54" s="30"/>
      <c r="AD54" s="4"/>
      <c r="AE54" s="29"/>
      <c r="AF54" s="25"/>
      <c r="AG54" s="25"/>
      <c r="AH54" s="25"/>
      <c r="AI54" s="25"/>
      <c r="AJ54" s="25"/>
      <c r="AK54" s="4"/>
      <c r="AL54" s="83" t="s">
        <v>35</v>
      </c>
      <c r="AM54" s="84" t="s">
        <v>88</v>
      </c>
      <c r="AN54" s="176"/>
      <c r="AO54" s="19"/>
      <c r="AP54" s="19"/>
      <c r="AQ54" s="19"/>
      <c r="AR54" s="19"/>
      <c r="AS54" s="4"/>
      <c r="AT54" s="29"/>
      <c r="AU54" s="29"/>
      <c r="AV54" s="46"/>
      <c r="AW54" s="42" t="s">
        <v>24</v>
      </c>
      <c r="AX54" s="42">
        <f>X50+AM50+AU50</f>
        <v>-0.10742598786077046</v>
      </c>
      <c r="AY54" s="50"/>
    </row>
    <row r="55" spans="1:51">
      <c r="A55" s="258"/>
      <c r="B55" s="187"/>
      <c r="C55" s="188"/>
      <c r="D55" s="6" t="s">
        <v>13</v>
      </c>
      <c r="E55" s="35">
        <v>0</v>
      </c>
      <c r="F55" s="35">
        <v>0</v>
      </c>
      <c r="G55" s="35">
        <v>0.57999999999999996</v>
      </c>
      <c r="H55" s="35">
        <v>0.9</v>
      </c>
      <c r="I55" s="35">
        <v>1.1200000000000001</v>
      </c>
      <c r="J55" s="35">
        <v>1.24</v>
      </c>
      <c r="K55" s="35">
        <v>1.32</v>
      </c>
      <c r="L55" s="35">
        <v>1.46</v>
      </c>
      <c r="M55" s="35">
        <v>1.49</v>
      </c>
      <c r="N55" s="94"/>
      <c r="Q55" s="4"/>
      <c r="R55" s="4"/>
      <c r="S55" s="18"/>
      <c r="T55" s="18"/>
      <c r="U55" s="18"/>
      <c r="V55" s="4"/>
      <c r="W55" s="4"/>
      <c r="X55" s="4"/>
      <c r="Y55" s="176"/>
      <c r="AB55" s="30"/>
      <c r="AC55" s="30"/>
      <c r="AD55" s="4"/>
      <c r="AE55" s="29"/>
      <c r="AF55" s="25"/>
      <c r="AG55" s="25"/>
      <c r="AH55" s="25"/>
      <c r="AI55" s="25"/>
      <c r="AJ55" s="25"/>
      <c r="AK55" s="4"/>
      <c r="AL55" s="83" t="s">
        <v>36</v>
      </c>
      <c r="AM55" s="84" t="s">
        <v>89</v>
      </c>
      <c r="AN55" s="176"/>
      <c r="AO55" s="30"/>
      <c r="AP55" s="30"/>
      <c r="AQ55" s="30"/>
      <c r="AR55" s="30"/>
      <c r="AS55" s="4"/>
      <c r="AT55" s="29"/>
      <c r="AU55" s="29"/>
      <c r="AV55" s="46"/>
      <c r="AW55" s="41" t="s">
        <v>25</v>
      </c>
      <c r="AX55" s="41">
        <v>0</v>
      </c>
      <c r="AY55" s="50"/>
    </row>
    <row r="56" spans="1:51">
      <c r="A56" s="258"/>
      <c r="B56" s="189" t="s">
        <v>9</v>
      </c>
      <c r="C56" s="190"/>
      <c r="D56" s="7">
        <v>0.57999999999999996</v>
      </c>
      <c r="E56" s="191"/>
      <c r="F56" s="192"/>
      <c r="G56" s="192"/>
      <c r="H56" s="192"/>
      <c r="I56" s="192"/>
      <c r="J56" s="192"/>
      <c r="K56" s="48"/>
      <c r="L56" s="48"/>
      <c r="M56" s="48"/>
      <c r="N56" s="94"/>
      <c r="Q56" s="4"/>
      <c r="R56" s="4"/>
      <c r="S56" s="18"/>
      <c r="T56" s="18"/>
      <c r="U56" s="18"/>
      <c r="V56" s="4"/>
      <c r="W56" s="4"/>
      <c r="X56" s="4"/>
      <c r="Y56" s="176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83" t="s">
        <v>37</v>
      </c>
      <c r="AM56" s="84" t="s">
        <v>90</v>
      </c>
      <c r="AN56" s="176"/>
      <c r="AO56" s="156" t="s">
        <v>113</v>
      </c>
      <c r="AP56" s="157"/>
      <c r="AQ56" s="4"/>
      <c r="AR56" s="4"/>
      <c r="AS56" s="4"/>
      <c r="AT56" s="4"/>
      <c r="AU56" s="4"/>
      <c r="AV56" s="46"/>
      <c r="AW56" s="4"/>
      <c r="AX56" s="4"/>
      <c r="AY56" s="50"/>
    </row>
    <row r="57" spans="1:51" ht="30">
      <c r="A57" s="258"/>
      <c r="B57" s="52"/>
      <c r="C57" s="52"/>
      <c r="D57" s="52"/>
      <c r="E57" s="52"/>
      <c r="H57" s="52"/>
      <c r="I57" s="52"/>
      <c r="J57" s="52"/>
      <c r="K57" s="52"/>
      <c r="L57" s="52"/>
      <c r="M57" s="47"/>
      <c r="N57" s="94"/>
      <c r="Q57" s="4"/>
      <c r="R57" s="4"/>
      <c r="S57" s="18"/>
      <c r="T57" s="18"/>
      <c r="U57" s="18"/>
      <c r="V57" s="4"/>
      <c r="W57" s="4"/>
      <c r="X57" s="4"/>
      <c r="Y57" s="176"/>
      <c r="Z57" s="4"/>
      <c r="AC57" s="4"/>
      <c r="AD57" s="4"/>
      <c r="AE57" s="4"/>
      <c r="AF57" s="4"/>
      <c r="AG57" s="4"/>
      <c r="AH57" s="4"/>
      <c r="AI57" s="4"/>
      <c r="AJ57" s="4"/>
      <c r="AK57" s="4"/>
      <c r="AL57" s="58" t="s">
        <v>96</v>
      </c>
      <c r="AM57" s="56" t="s">
        <v>91</v>
      </c>
      <c r="AN57" s="176"/>
      <c r="AO57" s="44" t="s">
        <v>29</v>
      </c>
      <c r="AP57" s="44" t="s">
        <v>76</v>
      </c>
      <c r="AQ57" s="4"/>
      <c r="AR57" s="4"/>
      <c r="AS57" s="4"/>
      <c r="AT57" s="4"/>
      <c r="AU57" s="4"/>
      <c r="AV57" s="46"/>
      <c r="AW57" s="4"/>
      <c r="AX57" s="4"/>
      <c r="AY57" s="50"/>
    </row>
    <row r="58" spans="1:51" ht="30">
      <c r="A58" s="258"/>
      <c r="B58" s="161" t="s">
        <v>15</v>
      </c>
      <c r="C58" s="161"/>
      <c r="D58" s="161"/>
      <c r="E58" s="4"/>
      <c r="H58" s="4"/>
      <c r="I58" s="4"/>
      <c r="J58" s="4"/>
      <c r="K58" s="4"/>
      <c r="L58" s="4"/>
      <c r="M58" s="4"/>
      <c r="N58" s="94"/>
      <c r="Q58" s="4"/>
      <c r="R58" s="4"/>
      <c r="S58" s="18"/>
      <c r="T58" s="18"/>
      <c r="U58" s="18"/>
      <c r="V58" s="4"/>
      <c r="W58" s="4"/>
      <c r="X58" s="4"/>
      <c r="Y58" s="176"/>
      <c r="Z58" s="227" t="s">
        <v>182</v>
      </c>
      <c r="AA58" s="228"/>
      <c r="AC58" s="4"/>
      <c r="AD58" s="4"/>
      <c r="AE58" s="4"/>
      <c r="AF58" s="4"/>
      <c r="AG58" s="4"/>
      <c r="AH58" s="4"/>
      <c r="AI58" s="4"/>
      <c r="AJ58" s="4"/>
      <c r="AK58" s="4"/>
      <c r="AL58" s="83" t="s">
        <v>97</v>
      </c>
      <c r="AM58" s="84" t="s">
        <v>92</v>
      </c>
      <c r="AN58" s="176"/>
      <c r="AO58" s="44" t="s">
        <v>30</v>
      </c>
      <c r="AP58" s="44" t="s">
        <v>79</v>
      </c>
      <c r="AQ58" s="4"/>
      <c r="AR58" s="4"/>
      <c r="AS58" s="4"/>
      <c r="AT58" s="4"/>
      <c r="AU58" s="4"/>
      <c r="AV58" s="46"/>
      <c r="AW58" s="4"/>
      <c r="AX58" s="4"/>
      <c r="AY58" s="50"/>
    </row>
    <row r="59" spans="1:51" ht="30">
      <c r="A59" s="258"/>
      <c r="B59" s="5" t="s">
        <v>10</v>
      </c>
      <c r="C59" s="8">
        <f>(C52-3)/3</f>
        <v>1.8453831014217641E-2</v>
      </c>
      <c r="D59" s="77">
        <f>C59*100</f>
        <v>1.8453831014217641</v>
      </c>
      <c r="E59" s="4"/>
      <c r="H59" s="4"/>
      <c r="I59" s="4"/>
      <c r="J59" s="4"/>
      <c r="K59" s="4"/>
      <c r="L59" s="4"/>
      <c r="M59" s="4"/>
      <c r="N59" s="94"/>
      <c r="Q59" s="4"/>
      <c r="R59" s="4"/>
      <c r="S59" s="18"/>
      <c r="T59" s="18"/>
      <c r="U59" s="18"/>
      <c r="V59" s="4"/>
      <c r="W59" s="4"/>
      <c r="X59" s="4"/>
      <c r="Y59" s="176"/>
      <c r="Z59" s="225" t="s">
        <v>216</v>
      </c>
      <c r="AA59" s="226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83" t="s">
        <v>98</v>
      </c>
      <c r="AM59" s="84" t="s">
        <v>93</v>
      </c>
      <c r="AN59" s="176"/>
      <c r="AO59" s="44" t="s">
        <v>31</v>
      </c>
      <c r="AP59" s="44" t="s">
        <v>82</v>
      </c>
      <c r="AQ59" s="4"/>
      <c r="AR59" s="4"/>
      <c r="AS59" s="4"/>
      <c r="AT59" s="4"/>
      <c r="AU59" s="4"/>
      <c r="AV59" s="46"/>
      <c r="AW59" s="4"/>
      <c r="AX59" s="4"/>
      <c r="AY59" s="50"/>
    </row>
    <row r="60" spans="1:51">
      <c r="A60" s="259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69"/>
      <c r="N60" s="49"/>
      <c r="O60" s="69"/>
      <c r="P60" s="69"/>
      <c r="Q60" s="69"/>
      <c r="R60" s="69"/>
      <c r="S60" s="79"/>
      <c r="T60" s="79"/>
      <c r="U60" s="79"/>
      <c r="V60" s="69"/>
      <c r="W60" s="69"/>
      <c r="X60" s="69"/>
      <c r="Y60" s="177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51"/>
    </row>
    <row r="62" spans="1:51" ht="20">
      <c r="A62" s="257"/>
      <c r="B62" s="168" t="s">
        <v>162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9"/>
    </row>
    <row r="63" spans="1:51" ht="20">
      <c r="A63" s="258"/>
      <c r="B63" s="35" t="s">
        <v>0</v>
      </c>
      <c r="C63" s="35" t="s">
        <v>1</v>
      </c>
      <c r="D63" s="35" t="s">
        <v>2</v>
      </c>
      <c r="E63" s="35" t="s">
        <v>3</v>
      </c>
      <c r="F63" s="170" t="s">
        <v>8</v>
      </c>
      <c r="G63" s="35" t="s">
        <v>0</v>
      </c>
      <c r="H63" s="35" t="s">
        <v>1</v>
      </c>
      <c r="I63" s="35" t="s">
        <v>2</v>
      </c>
      <c r="J63" s="35" t="s">
        <v>3</v>
      </c>
      <c r="K63" s="35" t="s">
        <v>4</v>
      </c>
      <c r="L63" s="10" t="s">
        <v>5</v>
      </c>
      <c r="M63" s="23"/>
      <c r="N63" s="94"/>
      <c r="O63" s="156" t="s">
        <v>114</v>
      </c>
      <c r="P63" s="157"/>
      <c r="Q63" s="3"/>
      <c r="R63" s="171" t="s">
        <v>46</v>
      </c>
      <c r="S63" s="172"/>
      <c r="T63" s="172"/>
      <c r="U63" s="173"/>
      <c r="V63" s="3"/>
      <c r="W63" s="174" t="s">
        <v>52</v>
      </c>
      <c r="X63" s="175"/>
      <c r="Y63" s="176"/>
      <c r="Z63" s="178" t="s">
        <v>48</v>
      </c>
      <c r="AA63" s="179"/>
      <c r="AB63" s="179"/>
      <c r="AC63" s="180"/>
      <c r="AD63" s="3"/>
      <c r="AE63" s="178" t="s">
        <v>54</v>
      </c>
      <c r="AF63" s="179"/>
      <c r="AG63" s="179"/>
      <c r="AH63" s="179"/>
      <c r="AI63" s="179"/>
      <c r="AJ63" s="180"/>
      <c r="AK63" s="3"/>
      <c r="AL63" s="174" t="s">
        <v>55</v>
      </c>
      <c r="AM63" s="175"/>
      <c r="AN63" s="176"/>
      <c r="AO63" s="178" t="s">
        <v>49</v>
      </c>
      <c r="AP63" s="179"/>
      <c r="AQ63" s="179"/>
      <c r="AR63" s="180"/>
      <c r="AS63" s="4"/>
      <c r="AT63" s="174" t="s">
        <v>51</v>
      </c>
      <c r="AU63" s="175"/>
      <c r="AV63" s="36"/>
      <c r="AW63" s="174" t="s">
        <v>27</v>
      </c>
      <c r="AX63" s="175"/>
      <c r="AY63" s="50"/>
    </row>
    <row r="64" spans="1:51" ht="30">
      <c r="A64" s="258"/>
      <c r="B64" s="35" t="s">
        <v>1</v>
      </c>
      <c r="C64" s="2">
        <v>1</v>
      </c>
      <c r="D64" s="37">
        <f>1/C65</f>
        <v>0.2</v>
      </c>
      <c r="E64" s="37">
        <f>1/C66</f>
        <v>0.33333333333333331</v>
      </c>
      <c r="F64" s="170"/>
      <c r="G64" s="35" t="s">
        <v>1</v>
      </c>
      <c r="H64" s="38">
        <f>C64/C67</f>
        <v>0.1111111111111111</v>
      </c>
      <c r="I64" s="37">
        <f>D64/D67</f>
        <v>0.13043478260869568</v>
      </c>
      <c r="J64" s="37">
        <f>E64/E67</f>
        <v>7.6923076923076913E-2</v>
      </c>
      <c r="K64" s="37">
        <f>SUM(H64:J64)</f>
        <v>0.31846897064288371</v>
      </c>
      <c r="L64" s="2">
        <f>K64/C69</f>
        <v>0.1061563235476279</v>
      </c>
      <c r="M64" s="24"/>
      <c r="N64" s="94"/>
      <c r="O64" s="58" t="s">
        <v>17</v>
      </c>
      <c r="P64" s="56" t="s">
        <v>78</v>
      </c>
      <c r="Q64" s="18"/>
      <c r="R64" s="17" t="s">
        <v>26</v>
      </c>
      <c r="S64" s="35" t="s">
        <v>1</v>
      </c>
      <c r="T64" s="35" t="s">
        <v>2</v>
      </c>
      <c r="U64" s="35" t="s">
        <v>3</v>
      </c>
      <c r="V64" s="13"/>
      <c r="W64" s="32" t="s">
        <v>26</v>
      </c>
      <c r="X64" s="72" t="s">
        <v>53</v>
      </c>
      <c r="Y64" s="176"/>
      <c r="Z64" s="35" t="s">
        <v>32</v>
      </c>
      <c r="AA64" s="71" t="s">
        <v>47</v>
      </c>
      <c r="AB64" s="178" t="s">
        <v>43</v>
      </c>
      <c r="AC64" s="180"/>
      <c r="AD64" s="4"/>
      <c r="AE64" s="10" t="s">
        <v>26</v>
      </c>
      <c r="AF64" s="35" t="s">
        <v>35</v>
      </c>
      <c r="AG64" s="35" t="s">
        <v>36</v>
      </c>
      <c r="AH64" s="35" t="s">
        <v>37</v>
      </c>
      <c r="AI64" s="35" t="s">
        <v>97</v>
      </c>
      <c r="AJ64" s="35" t="s">
        <v>98</v>
      </c>
      <c r="AK64" s="4"/>
      <c r="AL64" s="10" t="s">
        <v>26</v>
      </c>
      <c r="AM64" s="72" t="s">
        <v>53</v>
      </c>
      <c r="AN64" s="176"/>
      <c r="AO64" s="10" t="s">
        <v>28</v>
      </c>
      <c r="AP64" s="10" t="s">
        <v>47</v>
      </c>
      <c r="AQ64" s="181" t="s">
        <v>43</v>
      </c>
      <c r="AR64" s="182"/>
      <c r="AS64" s="4"/>
      <c r="AT64" s="35" t="s">
        <v>26</v>
      </c>
      <c r="AU64" s="72" t="s">
        <v>53</v>
      </c>
      <c r="AV64" s="36"/>
      <c r="AW64" s="71" t="s">
        <v>26</v>
      </c>
      <c r="AX64" s="71" t="s">
        <v>50</v>
      </c>
      <c r="AY64" s="50"/>
    </row>
    <row r="65" spans="1:51">
      <c r="A65" s="258"/>
      <c r="B65" s="35" t="s">
        <v>2</v>
      </c>
      <c r="C65" s="37">
        <v>5</v>
      </c>
      <c r="D65" s="2">
        <v>1</v>
      </c>
      <c r="E65" s="37">
        <v>3</v>
      </c>
      <c r="F65" s="170"/>
      <c r="G65" s="35" t="s">
        <v>2</v>
      </c>
      <c r="H65" s="37">
        <f>C65/C67</f>
        <v>0.55555555555555558</v>
      </c>
      <c r="I65" s="38">
        <f>D65/D67</f>
        <v>0.65217391304347827</v>
      </c>
      <c r="J65" s="37">
        <f>E65/E67</f>
        <v>0.69230769230769218</v>
      </c>
      <c r="K65" s="37">
        <f>SUM(H65:J65)</f>
        <v>1.9000371609067259</v>
      </c>
      <c r="L65" s="2">
        <f>K65/C69</f>
        <v>0.63334572030224201</v>
      </c>
      <c r="M65" s="24"/>
      <c r="N65" s="94"/>
      <c r="O65" s="58" t="s">
        <v>18</v>
      </c>
      <c r="P65" s="56" t="s">
        <v>77</v>
      </c>
      <c r="Q65" s="18"/>
      <c r="R65" s="11" t="s">
        <v>17</v>
      </c>
      <c r="S65" s="9">
        <v>1</v>
      </c>
      <c r="T65" s="9">
        <v>-0.5</v>
      </c>
      <c r="U65" s="9">
        <v>0</v>
      </c>
      <c r="V65" s="3"/>
      <c r="W65" s="11" t="s">
        <v>17</v>
      </c>
      <c r="X65" s="1">
        <f>(S65*L64)+(T65*L65)+(U65*L66)</f>
        <v>-0.21051653660349312</v>
      </c>
      <c r="Y65" s="176"/>
      <c r="Z65" s="15" t="s">
        <v>34</v>
      </c>
      <c r="AA65" s="15">
        <v>1</v>
      </c>
      <c r="AB65" s="15">
        <f>1/(1+AA65)</f>
        <v>0.5</v>
      </c>
      <c r="AC65" s="15"/>
      <c r="AD65" s="4"/>
      <c r="AE65" s="11" t="s">
        <v>17</v>
      </c>
      <c r="AF65" s="28">
        <v>0</v>
      </c>
      <c r="AG65" s="28">
        <v>0</v>
      </c>
      <c r="AH65" s="28">
        <v>-1</v>
      </c>
      <c r="AI65" s="28">
        <v>0</v>
      </c>
      <c r="AJ65" s="28">
        <v>1</v>
      </c>
      <c r="AK65" s="4"/>
      <c r="AL65" s="11" t="s">
        <v>17</v>
      </c>
      <c r="AM65" s="1">
        <f>(AF65*AC66)+(AG65*AC67)+(AC68*AH65)+(AI65*AC70)+(AC71*AJ65)</f>
        <v>-0.16666666666666669</v>
      </c>
      <c r="AN65" s="176"/>
      <c r="AO65" s="15" t="s">
        <v>29</v>
      </c>
      <c r="AP65" s="15">
        <v>1</v>
      </c>
      <c r="AQ65" s="15">
        <f>1/(1+AP65)</f>
        <v>0.5</v>
      </c>
      <c r="AR65" s="15"/>
      <c r="AS65" s="4"/>
      <c r="AT65" s="11" t="s">
        <v>17</v>
      </c>
      <c r="AU65" s="1">
        <f>AR66</f>
        <v>0.5</v>
      </c>
      <c r="AV65" s="36"/>
      <c r="AW65" s="40" t="s">
        <v>63</v>
      </c>
      <c r="AX65" s="40">
        <v>0</v>
      </c>
      <c r="AY65" s="50"/>
    </row>
    <row r="66" spans="1:51" ht="30">
      <c r="A66" s="258"/>
      <c r="B66" s="35" t="s">
        <v>3</v>
      </c>
      <c r="C66" s="37">
        <v>3</v>
      </c>
      <c r="D66" s="37">
        <f>1/E65</f>
        <v>0.33333333333333331</v>
      </c>
      <c r="E66" s="2">
        <v>1</v>
      </c>
      <c r="F66" s="170"/>
      <c r="G66" s="35" t="s">
        <v>3</v>
      </c>
      <c r="H66" s="37">
        <f>C66/C67</f>
        <v>0.33333333333333331</v>
      </c>
      <c r="I66" s="37">
        <f>D66/D67</f>
        <v>0.21739130434782608</v>
      </c>
      <c r="J66" s="38">
        <f>E66/E67</f>
        <v>0.23076923076923073</v>
      </c>
      <c r="K66" s="37">
        <f>SUM(H66:J66)</f>
        <v>0.78149386845039015</v>
      </c>
      <c r="L66" s="2">
        <f>K66/C69</f>
        <v>0.26049795615013005</v>
      </c>
      <c r="M66" s="24"/>
      <c r="N66" s="94"/>
      <c r="O66" s="58" t="s">
        <v>20</v>
      </c>
      <c r="P66" s="56" t="s">
        <v>80</v>
      </c>
      <c r="Q66" s="18"/>
      <c r="R66" s="11" t="s">
        <v>18</v>
      </c>
      <c r="S66" s="9">
        <v>-0.5</v>
      </c>
      <c r="T66" s="9">
        <v>1</v>
      </c>
      <c r="U66" s="9">
        <v>0</v>
      </c>
      <c r="V66" s="19"/>
      <c r="W66" s="11" t="s">
        <v>18</v>
      </c>
      <c r="X66" s="1">
        <f>(S66*L64)+(T66*L65)+(U66*L66)</f>
        <v>0.58026755852842804</v>
      </c>
      <c r="Y66" s="176"/>
      <c r="Z66" s="16" t="s">
        <v>35</v>
      </c>
      <c r="AA66" s="16" t="s">
        <v>44</v>
      </c>
      <c r="AB66" s="16">
        <v>1</v>
      </c>
      <c r="AC66" s="16">
        <f>AB66*AB65</f>
        <v>0.5</v>
      </c>
      <c r="AD66" s="4"/>
      <c r="AE66" s="11" t="s">
        <v>18</v>
      </c>
      <c r="AF66" s="28">
        <v>0</v>
      </c>
      <c r="AG66" s="28">
        <v>0</v>
      </c>
      <c r="AH66" s="28">
        <v>1</v>
      </c>
      <c r="AI66" s="28">
        <v>0</v>
      </c>
      <c r="AJ66" s="28">
        <v>-1</v>
      </c>
      <c r="AK66" s="4"/>
      <c r="AL66" s="11" t="s">
        <v>18</v>
      </c>
      <c r="AM66" s="1">
        <f>(AF66*AC66)+(AG66*AC67)+(AC68*AH66)+(AI66*AC70)+(AC71*AJ66)</f>
        <v>0.16666666666666669</v>
      </c>
      <c r="AN66" s="176"/>
      <c r="AO66" s="16" t="s">
        <v>45</v>
      </c>
      <c r="AP66" s="16" t="s">
        <v>44</v>
      </c>
      <c r="AQ66" s="16">
        <v>1</v>
      </c>
      <c r="AR66" s="16">
        <f>AQ66*AQ65</f>
        <v>0.5</v>
      </c>
      <c r="AS66" s="4"/>
      <c r="AT66" s="11" t="s">
        <v>18</v>
      </c>
      <c r="AU66" s="1">
        <f>AR67</f>
        <v>0.5</v>
      </c>
      <c r="AV66" s="36"/>
      <c r="AW66" s="40" t="s">
        <v>16</v>
      </c>
      <c r="AX66" s="41">
        <v>0</v>
      </c>
      <c r="AY66" s="50"/>
    </row>
    <row r="67" spans="1:51">
      <c r="A67" s="258"/>
      <c r="B67" s="72" t="s">
        <v>4</v>
      </c>
      <c r="C67" s="39">
        <f>SUM(C64:C66)</f>
        <v>9</v>
      </c>
      <c r="D67" s="39">
        <f>SUM(D64:D66)</f>
        <v>1.5333333333333332</v>
      </c>
      <c r="E67" s="39">
        <f>SUM(E64:E66)</f>
        <v>4.3333333333333339</v>
      </c>
      <c r="F67" s="170"/>
      <c r="G67" s="72" t="s">
        <v>4</v>
      </c>
      <c r="H67" s="39">
        <f>SUM(H64:H66)</f>
        <v>1</v>
      </c>
      <c r="I67" s="39">
        <f>SUM(I64:I66)</f>
        <v>1</v>
      </c>
      <c r="J67" s="39">
        <f>SUM(J64:J66)</f>
        <v>0.99999999999999978</v>
      </c>
      <c r="K67" s="39">
        <f>SUM(K64:K66)</f>
        <v>2.9999999999999996</v>
      </c>
      <c r="L67" s="39">
        <f>SUM(L64:L66)</f>
        <v>1</v>
      </c>
      <c r="M67" s="25"/>
      <c r="N67" s="94"/>
      <c r="O67" s="58" t="s">
        <v>21</v>
      </c>
      <c r="P67" s="56" t="s">
        <v>81</v>
      </c>
      <c r="Q67" s="18"/>
      <c r="R67" s="11" t="s">
        <v>20</v>
      </c>
      <c r="S67" s="9">
        <v>0</v>
      </c>
      <c r="T67" s="9">
        <v>0.5</v>
      </c>
      <c r="U67" s="9">
        <v>0</v>
      </c>
      <c r="V67" s="19"/>
      <c r="W67" s="11" t="s">
        <v>20</v>
      </c>
      <c r="X67" s="1">
        <f>(S67*L64)+(T67*L65)+(U67*L66)</f>
        <v>0.31667286015112101</v>
      </c>
      <c r="Y67" s="176"/>
      <c r="Z67" s="16" t="s">
        <v>36</v>
      </c>
      <c r="AA67" s="16" t="s">
        <v>44</v>
      </c>
      <c r="AB67" s="16">
        <v>1</v>
      </c>
      <c r="AC67" s="16">
        <f>AB67*AB65</f>
        <v>0.5</v>
      </c>
      <c r="AD67" s="4"/>
      <c r="AE67" s="11" t="s">
        <v>20</v>
      </c>
      <c r="AF67" s="28">
        <v>0</v>
      </c>
      <c r="AG67" s="28">
        <v>0</v>
      </c>
      <c r="AH67" s="28">
        <v>1</v>
      </c>
      <c r="AI67" s="28">
        <v>0</v>
      </c>
      <c r="AJ67" s="28">
        <v>0</v>
      </c>
      <c r="AK67" s="4"/>
      <c r="AL67" s="11" t="s">
        <v>20</v>
      </c>
      <c r="AM67" s="1">
        <f>(AF67*AC66)+(AG67*AC67)+(AH67*AC68)+(AI67*AC70)+(AJ67*AC71)</f>
        <v>0.5</v>
      </c>
      <c r="AN67" s="176"/>
      <c r="AO67" s="16" t="s">
        <v>58</v>
      </c>
      <c r="AP67" s="16" t="s">
        <v>44</v>
      </c>
      <c r="AQ67" s="16">
        <v>1</v>
      </c>
      <c r="AR67" s="16">
        <f>AQ67*AQ65</f>
        <v>0.5</v>
      </c>
      <c r="AS67" s="4"/>
      <c r="AT67" s="11" t="s">
        <v>20</v>
      </c>
      <c r="AU67" s="1">
        <f>AR69</f>
        <v>0.33333333333333331</v>
      </c>
      <c r="AV67" s="36"/>
      <c r="AW67" s="42" t="s">
        <v>17</v>
      </c>
      <c r="AX67" s="42">
        <f>X65+AM65+AU65</f>
        <v>0.12281679672984019</v>
      </c>
      <c r="AY67" s="50"/>
    </row>
    <row r="68" spans="1:51" ht="45">
      <c r="A68" s="258"/>
      <c r="B68" s="54"/>
      <c r="C68" s="54"/>
      <c r="D68" s="54"/>
      <c r="E68" s="54"/>
      <c r="F68" s="54"/>
      <c r="G68" s="54"/>
      <c r="H68" s="54"/>
      <c r="I68" s="54"/>
      <c r="J68" s="54"/>
      <c r="M68" s="47"/>
      <c r="N68" s="94"/>
      <c r="O68" s="58" t="s">
        <v>23</v>
      </c>
      <c r="P68" s="56" t="s">
        <v>83</v>
      </c>
      <c r="Q68" s="4"/>
      <c r="R68" s="11" t="s">
        <v>21</v>
      </c>
      <c r="S68" s="9">
        <v>0</v>
      </c>
      <c r="T68" s="9">
        <v>-0.5</v>
      </c>
      <c r="U68" s="9">
        <v>0</v>
      </c>
      <c r="V68" s="19"/>
      <c r="W68" s="11" t="s">
        <v>21</v>
      </c>
      <c r="X68" s="1">
        <f>(S68*L64)+(T68*L65)+(U68*L66)</f>
        <v>-0.31667286015112101</v>
      </c>
      <c r="Y68" s="176"/>
      <c r="Z68" s="16" t="s">
        <v>37</v>
      </c>
      <c r="AA68" s="16" t="s">
        <v>44</v>
      </c>
      <c r="AB68" s="16">
        <v>1</v>
      </c>
      <c r="AC68" s="16">
        <f>AB68*AB65</f>
        <v>0.5</v>
      </c>
      <c r="AD68" s="4"/>
      <c r="AE68" s="11" t="s">
        <v>21</v>
      </c>
      <c r="AF68" s="28">
        <v>0</v>
      </c>
      <c r="AG68" s="28">
        <v>0</v>
      </c>
      <c r="AH68" s="28">
        <v>-1</v>
      </c>
      <c r="AI68" s="28">
        <v>0</v>
      </c>
      <c r="AJ68" s="28">
        <v>0</v>
      </c>
      <c r="AK68" s="4"/>
      <c r="AL68" s="11" t="s">
        <v>21</v>
      </c>
      <c r="AM68" s="1">
        <f>(AF68*AC66)+(AG68*AC67)+(AH68*AC68)+(AI68*AC70)+(AJ68*AC71)</f>
        <v>-0.5</v>
      </c>
      <c r="AN68" s="176"/>
      <c r="AO68" s="15" t="s">
        <v>30</v>
      </c>
      <c r="AP68" s="15">
        <v>2</v>
      </c>
      <c r="AQ68" s="15">
        <f>1/(1+AP68)</f>
        <v>0.33333333333333331</v>
      </c>
      <c r="AR68" s="15"/>
      <c r="AS68" s="4"/>
      <c r="AT68" s="11" t="s">
        <v>21</v>
      </c>
      <c r="AU68" s="1">
        <f>AR70</f>
        <v>0.33333333333333331</v>
      </c>
      <c r="AV68" s="36"/>
      <c r="AW68" s="42" t="s">
        <v>18</v>
      </c>
      <c r="AX68" s="42">
        <f>X66+AM66++AU66</f>
        <v>1.2469342251950948</v>
      </c>
      <c r="AY68" s="50"/>
    </row>
    <row r="69" spans="1:51" ht="30">
      <c r="A69" s="258"/>
      <c r="B69" s="71" t="s">
        <v>6</v>
      </c>
      <c r="C69" s="35">
        <v>3</v>
      </c>
      <c r="D69" s="4"/>
      <c r="E69" s="4"/>
      <c r="F69" s="4"/>
      <c r="G69" s="4"/>
      <c r="H69" s="4"/>
      <c r="I69" s="4"/>
      <c r="J69" s="4"/>
      <c r="M69" s="4"/>
      <c r="N69" s="94"/>
      <c r="O69" s="58" t="s">
        <v>24</v>
      </c>
      <c r="P69" s="56" t="s">
        <v>84</v>
      </c>
      <c r="Q69" s="4"/>
      <c r="R69" s="11" t="s">
        <v>23</v>
      </c>
      <c r="S69" s="9">
        <v>1</v>
      </c>
      <c r="T69" s="9">
        <v>0</v>
      </c>
      <c r="U69" s="9">
        <v>-0.5</v>
      </c>
      <c r="V69" s="19"/>
      <c r="W69" s="11" t="s">
        <v>23</v>
      </c>
      <c r="X69" s="1">
        <f>(S69*L64)+(T69*L65)+(U69*L66)</f>
        <v>-2.4092654527437127E-2</v>
      </c>
      <c r="Y69" s="176"/>
      <c r="Z69" s="31" t="s">
        <v>96</v>
      </c>
      <c r="AA69" s="31">
        <v>2</v>
      </c>
      <c r="AB69" s="31">
        <f>1/(1+AA69)</f>
        <v>0.33333333333333331</v>
      </c>
      <c r="AC69" s="31"/>
      <c r="AD69" s="4"/>
      <c r="AE69" s="11" t="s">
        <v>23</v>
      </c>
      <c r="AF69" s="28">
        <v>0</v>
      </c>
      <c r="AG69" s="28">
        <v>0</v>
      </c>
      <c r="AH69" s="28">
        <v>0</v>
      </c>
      <c r="AI69" s="28">
        <v>0</v>
      </c>
      <c r="AJ69" s="28">
        <v>1</v>
      </c>
      <c r="AK69" s="4"/>
      <c r="AL69" s="11" t="s">
        <v>23</v>
      </c>
      <c r="AM69" s="1">
        <f>(AC66*AF69)+(AG69*AC67)+(AC68*AH69)+(AI69*AC70)+(AC71*AJ69)</f>
        <v>0.33333333333333331</v>
      </c>
      <c r="AN69" s="176"/>
      <c r="AO69" s="16" t="s">
        <v>59</v>
      </c>
      <c r="AP69" s="16" t="s">
        <v>44</v>
      </c>
      <c r="AQ69" s="16">
        <v>1</v>
      </c>
      <c r="AR69" s="16">
        <f>AQ69*AQ68</f>
        <v>0.33333333333333331</v>
      </c>
      <c r="AS69" s="4"/>
      <c r="AT69" s="11" t="s">
        <v>23</v>
      </c>
      <c r="AU69" s="1">
        <f>AR72</f>
        <v>0.25</v>
      </c>
      <c r="AV69" s="36"/>
      <c r="AW69" s="41" t="s">
        <v>19</v>
      </c>
      <c r="AX69" s="41">
        <v>0</v>
      </c>
      <c r="AY69" s="50"/>
    </row>
    <row r="70" spans="1:51">
      <c r="A70" s="258"/>
      <c r="B70" s="53"/>
      <c r="C70" s="53"/>
      <c r="D70" s="53"/>
      <c r="E70" s="53"/>
      <c r="F70" s="53"/>
      <c r="G70" s="53"/>
      <c r="H70" s="53"/>
      <c r="I70" s="53"/>
      <c r="J70" s="53"/>
      <c r="M70" s="26"/>
      <c r="N70" s="94"/>
      <c r="O70" s="4"/>
      <c r="P70" s="4"/>
      <c r="Q70" s="4"/>
      <c r="R70" s="11" t="s">
        <v>24</v>
      </c>
      <c r="S70" s="9">
        <v>-0.5</v>
      </c>
      <c r="T70" s="9">
        <v>0</v>
      </c>
      <c r="U70" s="9">
        <v>1</v>
      </c>
      <c r="V70" s="19"/>
      <c r="W70" s="11" t="s">
        <v>24</v>
      </c>
      <c r="X70" s="1">
        <f>(S70*L64)+(T70*67)+(U70*L66)</f>
        <v>0.20741979437631611</v>
      </c>
      <c r="Y70" s="176"/>
      <c r="Z70" s="16" t="s">
        <v>97</v>
      </c>
      <c r="AA70" s="16" t="s">
        <v>44</v>
      </c>
      <c r="AB70" s="16">
        <v>1</v>
      </c>
      <c r="AC70" s="16">
        <f>AB70*AB69</f>
        <v>0.33333333333333331</v>
      </c>
      <c r="AD70" s="4"/>
      <c r="AE70" s="11" t="s">
        <v>24</v>
      </c>
      <c r="AF70" s="28">
        <v>0</v>
      </c>
      <c r="AG70" s="28">
        <v>0</v>
      </c>
      <c r="AH70" s="28">
        <v>0</v>
      </c>
      <c r="AI70" s="28">
        <v>0</v>
      </c>
      <c r="AJ70" s="28">
        <v>-1</v>
      </c>
      <c r="AK70" s="4"/>
      <c r="AL70" s="11" t="s">
        <v>24</v>
      </c>
      <c r="AM70" s="1">
        <f>(AC66*AF70)+(AC67*AG70)+(AC68*AH70)+(AI70*AC70)+(AC71*AJ70)</f>
        <v>-0.33333333333333331</v>
      </c>
      <c r="AN70" s="176"/>
      <c r="AO70" s="16" t="s">
        <v>60</v>
      </c>
      <c r="AP70" s="16" t="s">
        <v>44</v>
      </c>
      <c r="AQ70" s="16">
        <v>1</v>
      </c>
      <c r="AR70" s="16">
        <f>AQ70*AQ68</f>
        <v>0.33333333333333331</v>
      </c>
      <c r="AS70" s="4"/>
      <c r="AT70" s="11" t="s">
        <v>24</v>
      </c>
      <c r="AU70" s="1">
        <f>AR73</f>
        <v>0.25</v>
      </c>
      <c r="AV70" s="36"/>
      <c r="AW70" s="42" t="s">
        <v>20</v>
      </c>
      <c r="AX70" s="42">
        <f>X67+AM67+AU67</f>
        <v>1.1500061934844543</v>
      </c>
      <c r="AY70" s="50"/>
    </row>
    <row r="71" spans="1:51">
      <c r="A71" s="258"/>
      <c r="B71" s="183" t="s">
        <v>14</v>
      </c>
      <c r="C71" s="183"/>
      <c r="D71" s="4"/>
      <c r="E71" s="35" t="s">
        <v>38</v>
      </c>
      <c r="F71" s="35" t="s">
        <v>39</v>
      </c>
      <c r="G71" s="35" t="s">
        <v>40</v>
      </c>
      <c r="H71" s="10" t="s">
        <v>41</v>
      </c>
      <c r="I71" s="10" t="s">
        <v>42</v>
      </c>
      <c r="J71" s="4"/>
      <c r="M71" s="4"/>
      <c r="N71" s="94"/>
      <c r="O71" s="156" t="s">
        <v>112</v>
      </c>
      <c r="P71" s="157"/>
      <c r="Q71" s="4"/>
      <c r="R71" s="33"/>
      <c r="S71" s="25"/>
      <c r="T71" s="25"/>
      <c r="U71" s="25"/>
      <c r="V71" s="30"/>
      <c r="W71" s="29"/>
      <c r="X71" s="29"/>
      <c r="Y71" s="176"/>
      <c r="Z71" s="16" t="s">
        <v>98</v>
      </c>
      <c r="AA71" s="16" t="s">
        <v>44</v>
      </c>
      <c r="AB71" s="16">
        <v>1</v>
      </c>
      <c r="AC71" s="16">
        <f>AB71*AB69</f>
        <v>0.33333333333333331</v>
      </c>
      <c r="AD71" s="4"/>
      <c r="AE71" s="29"/>
      <c r="AF71" s="25"/>
      <c r="AG71" s="25"/>
      <c r="AH71" s="25"/>
      <c r="AI71" s="25"/>
      <c r="AJ71" s="25"/>
      <c r="AK71" s="4"/>
      <c r="AL71" s="29"/>
      <c r="AM71" s="29"/>
      <c r="AN71" s="176"/>
      <c r="AO71" s="15" t="s">
        <v>31</v>
      </c>
      <c r="AP71" s="15">
        <v>3</v>
      </c>
      <c r="AQ71" s="15">
        <f>1/(1+AP71)</f>
        <v>0.25</v>
      </c>
      <c r="AR71" s="15"/>
      <c r="AS71" s="4"/>
      <c r="AT71" s="29"/>
      <c r="AU71" s="29"/>
      <c r="AV71" s="46"/>
      <c r="AW71" s="42" t="s">
        <v>21</v>
      </c>
      <c r="AX71" s="42">
        <f>X68+AM68+AU68</f>
        <v>-0.48333952681778775</v>
      </c>
      <c r="AY71" s="50"/>
    </row>
    <row r="72" spans="1:51" ht="30">
      <c r="A72" s="258"/>
      <c r="B72" s="71" t="s">
        <v>7</v>
      </c>
      <c r="C72" s="76">
        <f>SUM(L64*C67,L65*D67,L66*E67)</f>
        <v>3.0553614930426525</v>
      </c>
      <c r="D72" s="4"/>
      <c r="E72" s="35">
        <v>1</v>
      </c>
      <c r="F72" s="35">
        <v>3</v>
      </c>
      <c r="G72" s="35">
        <v>5</v>
      </c>
      <c r="H72" s="35">
        <v>7</v>
      </c>
      <c r="I72" s="35">
        <v>9</v>
      </c>
      <c r="J72" s="4"/>
      <c r="M72" s="4"/>
      <c r="N72" s="94"/>
      <c r="O72" s="57" t="s">
        <v>99</v>
      </c>
      <c r="P72" s="56" t="s">
        <v>102</v>
      </c>
      <c r="Q72" s="4"/>
      <c r="R72" s="33"/>
      <c r="S72" s="25"/>
      <c r="T72" s="25"/>
      <c r="U72" s="25"/>
      <c r="V72" s="30"/>
      <c r="W72" s="29"/>
      <c r="X72" s="29"/>
      <c r="Y72" s="176"/>
      <c r="Z72" s="30"/>
      <c r="AA72" s="30"/>
      <c r="AB72" s="30"/>
      <c r="AC72" s="30"/>
      <c r="AD72" s="4"/>
      <c r="AE72" s="29"/>
      <c r="AF72" s="25"/>
      <c r="AG72" s="25"/>
      <c r="AH72" s="25"/>
      <c r="AI72" s="25"/>
      <c r="AJ72" s="25"/>
      <c r="AK72" s="4"/>
      <c r="AL72" s="156" t="s">
        <v>115</v>
      </c>
      <c r="AM72" s="157"/>
      <c r="AN72" s="176"/>
      <c r="AO72" s="16" t="s">
        <v>61</v>
      </c>
      <c r="AP72" s="16" t="s">
        <v>44</v>
      </c>
      <c r="AQ72" s="16">
        <v>1</v>
      </c>
      <c r="AR72" s="16">
        <f>AQ72*AQ71</f>
        <v>0.25</v>
      </c>
      <c r="AS72" s="4"/>
      <c r="AT72" s="29"/>
      <c r="AU72" s="29"/>
      <c r="AV72" s="46"/>
      <c r="AW72" s="41" t="s">
        <v>22</v>
      </c>
      <c r="AX72" s="41">
        <v>0</v>
      </c>
      <c r="AY72" s="50"/>
    </row>
    <row r="73" spans="1:51" ht="30">
      <c r="A73" s="258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26"/>
      <c r="N73" s="94"/>
      <c r="O73" s="57" t="s">
        <v>100</v>
      </c>
      <c r="P73" s="56" t="s">
        <v>103</v>
      </c>
      <c r="Q73" s="4"/>
      <c r="R73" s="4"/>
      <c r="S73" s="18"/>
      <c r="T73" s="18"/>
      <c r="U73" s="18"/>
      <c r="V73" s="19"/>
      <c r="W73" s="4"/>
      <c r="X73" s="4"/>
      <c r="Y73" s="176"/>
      <c r="Z73" s="30"/>
      <c r="AA73" s="30"/>
      <c r="AB73" s="30"/>
      <c r="AC73" s="30"/>
      <c r="AD73" s="4"/>
      <c r="AE73" s="29"/>
      <c r="AF73" s="25"/>
      <c r="AG73" s="25"/>
      <c r="AH73" s="25"/>
      <c r="AI73" s="25"/>
      <c r="AJ73" s="25"/>
      <c r="AK73" s="4"/>
      <c r="AL73" s="58" t="s">
        <v>34</v>
      </c>
      <c r="AM73" s="56" t="s">
        <v>87</v>
      </c>
      <c r="AN73" s="176"/>
      <c r="AO73" s="16" t="s">
        <v>62</v>
      </c>
      <c r="AP73" s="16" t="s">
        <v>44</v>
      </c>
      <c r="AQ73" s="16">
        <v>1</v>
      </c>
      <c r="AR73" s="16">
        <f>AQ73*AQ71</f>
        <v>0.25</v>
      </c>
      <c r="AS73" s="4"/>
      <c r="AT73" s="29"/>
      <c r="AU73" s="29"/>
      <c r="AV73" s="46"/>
      <c r="AW73" s="42" t="s">
        <v>23</v>
      </c>
      <c r="AX73" s="42">
        <f>X69+AM69+AU69</f>
        <v>0.55924067880589612</v>
      </c>
      <c r="AY73" s="50"/>
    </row>
    <row r="74" spans="1:51" ht="30">
      <c r="A74" s="258"/>
      <c r="B74" s="185" t="s">
        <v>11</v>
      </c>
      <c r="C74" s="186"/>
      <c r="D74" s="6" t="s">
        <v>12</v>
      </c>
      <c r="E74" s="6">
        <v>1</v>
      </c>
      <c r="F74" s="6">
        <v>2</v>
      </c>
      <c r="G74" s="6">
        <v>3</v>
      </c>
      <c r="H74" s="6">
        <v>4</v>
      </c>
      <c r="I74" s="6">
        <v>5</v>
      </c>
      <c r="J74" s="6">
        <v>6</v>
      </c>
      <c r="K74" s="6">
        <v>7</v>
      </c>
      <c r="L74" s="6">
        <v>9</v>
      </c>
      <c r="M74" s="6">
        <v>10</v>
      </c>
      <c r="N74" s="94"/>
      <c r="O74" s="57" t="s">
        <v>101</v>
      </c>
      <c r="P74" s="56" t="s">
        <v>104</v>
      </c>
      <c r="Q74" s="4"/>
      <c r="R74" s="4"/>
      <c r="S74" s="18"/>
      <c r="T74" s="18"/>
      <c r="U74" s="18"/>
      <c r="V74" s="4"/>
      <c r="W74" s="4"/>
      <c r="X74" s="4"/>
      <c r="Y74" s="176"/>
      <c r="AB74" s="30"/>
      <c r="AC74" s="30"/>
      <c r="AD74" s="4"/>
      <c r="AE74" s="29"/>
      <c r="AF74" s="25"/>
      <c r="AG74" s="25"/>
      <c r="AH74" s="25"/>
      <c r="AI74" s="25"/>
      <c r="AJ74" s="25"/>
      <c r="AK74" s="4"/>
      <c r="AL74" s="83" t="s">
        <v>35</v>
      </c>
      <c r="AM74" s="84" t="s">
        <v>88</v>
      </c>
      <c r="AN74" s="176"/>
      <c r="AO74" s="19"/>
      <c r="AP74" s="19"/>
      <c r="AQ74" s="19"/>
      <c r="AR74" s="19"/>
      <c r="AS74" s="4"/>
      <c r="AT74" s="29"/>
      <c r="AU74" s="29"/>
      <c r="AV74" s="46"/>
      <c r="AW74" s="42" t="s">
        <v>24</v>
      </c>
      <c r="AX74" s="42">
        <f>X70+AM70+AU70</f>
        <v>0.12408646104298279</v>
      </c>
      <c r="AY74" s="50"/>
    </row>
    <row r="75" spans="1:51">
      <c r="A75" s="258"/>
      <c r="B75" s="187"/>
      <c r="C75" s="188"/>
      <c r="D75" s="6" t="s">
        <v>13</v>
      </c>
      <c r="E75" s="35">
        <v>0</v>
      </c>
      <c r="F75" s="35">
        <v>0</v>
      </c>
      <c r="G75" s="35">
        <v>0.57999999999999996</v>
      </c>
      <c r="H75" s="35">
        <v>0.9</v>
      </c>
      <c r="I75" s="35">
        <v>1.1200000000000001</v>
      </c>
      <c r="J75" s="35">
        <v>1.24</v>
      </c>
      <c r="K75" s="35">
        <v>1.32</v>
      </c>
      <c r="L75" s="35">
        <v>1.46</v>
      </c>
      <c r="M75" s="35">
        <v>1.49</v>
      </c>
      <c r="N75" s="94"/>
      <c r="Q75" s="4"/>
      <c r="R75" s="4"/>
      <c r="S75" s="18"/>
      <c r="T75" s="18"/>
      <c r="U75" s="18"/>
      <c r="V75" s="4"/>
      <c r="W75" s="4"/>
      <c r="X75" s="4"/>
      <c r="Y75" s="176"/>
      <c r="AB75" s="30"/>
      <c r="AC75" s="30"/>
      <c r="AD75" s="4"/>
      <c r="AE75" s="29"/>
      <c r="AF75" s="25"/>
      <c r="AG75" s="25"/>
      <c r="AH75" s="25"/>
      <c r="AI75" s="25"/>
      <c r="AJ75" s="25"/>
      <c r="AK75" s="4"/>
      <c r="AL75" s="83" t="s">
        <v>36</v>
      </c>
      <c r="AM75" s="84" t="s">
        <v>89</v>
      </c>
      <c r="AN75" s="176"/>
      <c r="AO75" s="30"/>
      <c r="AP75" s="30"/>
      <c r="AQ75" s="30"/>
      <c r="AR75" s="30"/>
      <c r="AS75" s="4"/>
      <c r="AT75" s="29"/>
      <c r="AU75" s="29"/>
      <c r="AV75" s="46"/>
      <c r="AW75" s="41" t="s">
        <v>25</v>
      </c>
      <c r="AX75" s="41">
        <v>0</v>
      </c>
      <c r="AY75" s="50"/>
    </row>
    <row r="76" spans="1:51">
      <c r="A76" s="258"/>
      <c r="B76" s="189" t="s">
        <v>9</v>
      </c>
      <c r="C76" s="190"/>
      <c r="D76" s="7">
        <v>0.57999999999999996</v>
      </c>
      <c r="E76" s="191"/>
      <c r="F76" s="192"/>
      <c r="G76" s="192"/>
      <c r="H76" s="192"/>
      <c r="I76" s="192"/>
      <c r="J76" s="192"/>
      <c r="K76" s="48"/>
      <c r="L76" s="48"/>
      <c r="M76" s="48"/>
      <c r="N76" s="94"/>
      <c r="Q76" s="4"/>
      <c r="R76" s="4"/>
      <c r="S76" s="18"/>
      <c r="T76" s="18"/>
      <c r="U76" s="18"/>
      <c r="V76" s="4"/>
      <c r="W76" s="4"/>
      <c r="X76" s="4"/>
      <c r="Y76" s="176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83" t="s">
        <v>37</v>
      </c>
      <c r="AM76" s="84" t="s">
        <v>90</v>
      </c>
      <c r="AN76" s="176"/>
      <c r="AO76" s="156" t="s">
        <v>113</v>
      </c>
      <c r="AP76" s="157"/>
      <c r="AQ76" s="4"/>
      <c r="AR76" s="4"/>
      <c r="AS76" s="4"/>
      <c r="AT76" s="4"/>
      <c r="AU76" s="4"/>
      <c r="AV76" s="46"/>
      <c r="AW76" s="4"/>
      <c r="AX76" s="4"/>
      <c r="AY76" s="50"/>
    </row>
    <row r="77" spans="1:51" ht="30">
      <c r="A77" s="258"/>
      <c r="B77" s="52"/>
      <c r="C77" s="52"/>
      <c r="D77" s="52"/>
      <c r="E77" s="52"/>
      <c r="H77" s="52"/>
      <c r="I77" s="52"/>
      <c r="J77" s="52"/>
      <c r="K77" s="52"/>
      <c r="L77" s="52"/>
      <c r="M77" s="47"/>
      <c r="N77" s="94"/>
      <c r="Q77" s="4"/>
      <c r="R77" s="4"/>
      <c r="S77" s="18"/>
      <c r="T77" s="18"/>
      <c r="U77" s="18"/>
      <c r="V77" s="4"/>
      <c r="W77" s="4"/>
      <c r="X77" s="4"/>
      <c r="Y77" s="176"/>
      <c r="Z77" s="4"/>
      <c r="AC77" s="4"/>
      <c r="AD77" s="4"/>
      <c r="AE77" s="4"/>
      <c r="AF77" s="4"/>
      <c r="AG77" s="4"/>
      <c r="AH77" s="4"/>
      <c r="AI77" s="4"/>
      <c r="AJ77" s="4"/>
      <c r="AK77" s="4"/>
      <c r="AL77" s="58" t="s">
        <v>96</v>
      </c>
      <c r="AM77" s="56" t="s">
        <v>91</v>
      </c>
      <c r="AN77" s="176"/>
      <c r="AO77" s="44" t="s">
        <v>29</v>
      </c>
      <c r="AP77" s="44" t="s">
        <v>76</v>
      </c>
      <c r="AQ77" s="4"/>
      <c r="AR77" s="4"/>
      <c r="AS77" s="4"/>
      <c r="AT77" s="4"/>
      <c r="AU77" s="4"/>
      <c r="AV77" s="46"/>
      <c r="AW77" s="4"/>
      <c r="AX77" s="4"/>
      <c r="AY77" s="50"/>
    </row>
    <row r="78" spans="1:51" ht="30">
      <c r="A78" s="258"/>
      <c r="B78" s="161" t="s">
        <v>15</v>
      </c>
      <c r="C78" s="161"/>
      <c r="D78" s="161"/>
      <c r="E78" s="4"/>
      <c r="H78" s="4"/>
      <c r="I78" s="4"/>
      <c r="J78" s="4"/>
      <c r="K78" s="4"/>
      <c r="L78" s="4"/>
      <c r="M78" s="4"/>
      <c r="N78" s="94"/>
      <c r="Q78" s="4"/>
      <c r="R78" s="4"/>
      <c r="S78" s="18"/>
      <c r="T78" s="18"/>
      <c r="U78" s="18"/>
      <c r="V78" s="4"/>
      <c r="W78" s="4"/>
      <c r="X78" s="4"/>
      <c r="Y78" s="176"/>
      <c r="Z78" s="227" t="s">
        <v>182</v>
      </c>
      <c r="AA78" s="228"/>
      <c r="AC78" s="4"/>
      <c r="AD78" s="4"/>
      <c r="AE78" s="4"/>
      <c r="AF78" s="4"/>
      <c r="AG78" s="4"/>
      <c r="AH78" s="4"/>
      <c r="AI78" s="4"/>
      <c r="AJ78" s="4"/>
      <c r="AK78" s="4"/>
      <c r="AL78" s="83" t="s">
        <v>97</v>
      </c>
      <c r="AM78" s="84" t="s">
        <v>92</v>
      </c>
      <c r="AN78" s="176"/>
      <c r="AO78" s="44" t="s">
        <v>30</v>
      </c>
      <c r="AP78" s="44" t="s">
        <v>79</v>
      </c>
      <c r="AQ78" s="4"/>
      <c r="AR78" s="4"/>
      <c r="AS78" s="4"/>
      <c r="AT78" s="4"/>
      <c r="AU78" s="4"/>
      <c r="AV78" s="46"/>
      <c r="AW78" s="4"/>
      <c r="AX78" s="4"/>
      <c r="AY78" s="50"/>
    </row>
    <row r="79" spans="1:51" ht="30">
      <c r="A79" s="258"/>
      <c r="B79" s="5" t="s">
        <v>10</v>
      </c>
      <c r="C79" s="8">
        <f>(C72-3)/3</f>
        <v>1.8453831014217492E-2</v>
      </c>
      <c r="D79" s="77">
        <f>C79*100</f>
        <v>1.8453831014217492</v>
      </c>
      <c r="E79" s="4"/>
      <c r="H79" s="4"/>
      <c r="I79" s="4"/>
      <c r="J79" s="4"/>
      <c r="K79" s="4"/>
      <c r="L79" s="4"/>
      <c r="M79" s="4"/>
      <c r="N79" s="94"/>
      <c r="Q79" s="4"/>
      <c r="R79" s="4"/>
      <c r="S79" s="18"/>
      <c r="T79" s="18"/>
      <c r="U79" s="18"/>
      <c r="V79" s="4"/>
      <c r="W79" s="4"/>
      <c r="X79" s="4"/>
      <c r="Y79" s="176"/>
      <c r="Z79" s="225" t="s">
        <v>216</v>
      </c>
      <c r="AA79" s="226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83" t="s">
        <v>98</v>
      </c>
      <c r="AM79" s="84" t="s">
        <v>93</v>
      </c>
      <c r="AN79" s="176"/>
      <c r="AO79" s="44" t="s">
        <v>31</v>
      </c>
      <c r="AP79" s="44" t="s">
        <v>82</v>
      </c>
      <c r="AQ79" s="4"/>
      <c r="AR79" s="4"/>
      <c r="AS79" s="4"/>
      <c r="AT79" s="4"/>
      <c r="AU79" s="4"/>
      <c r="AV79" s="46"/>
      <c r="AW79" s="4"/>
      <c r="AX79" s="4"/>
      <c r="AY79" s="50"/>
    </row>
    <row r="80" spans="1:51">
      <c r="A80" s="259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69"/>
      <c r="N80" s="49"/>
      <c r="O80" s="69"/>
      <c r="P80" s="69"/>
      <c r="Q80" s="69"/>
      <c r="R80" s="69"/>
      <c r="S80" s="79"/>
      <c r="T80" s="79"/>
      <c r="U80" s="79"/>
      <c r="V80" s="69"/>
      <c r="W80" s="69"/>
      <c r="X80" s="69"/>
      <c r="Y80" s="177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51"/>
    </row>
    <row r="82" spans="1:51" ht="20">
      <c r="A82" s="257"/>
      <c r="B82" s="168" t="s">
        <v>165</v>
      </c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  <c r="AY82" s="169"/>
    </row>
    <row r="83" spans="1:51" ht="20">
      <c r="A83" s="258"/>
      <c r="B83" s="35" t="s">
        <v>0</v>
      </c>
      <c r="C83" s="35" t="s">
        <v>1</v>
      </c>
      <c r="D83" s="35" t="s">
        <v>2</v>
      </c>
      <c r="E83" s="35" t="s">
        <v>3</v>
      </c>
      <c r="F83" s="170" t="s">
        <v>8</v>
      </c>
      <c r="G83" s="35" t="s">
        <v>0</v>
      </c>
      <c r="H83" s="35" t="s">
        <v>1</v>
      </c>
      <c r="I83" s="35" t="s">
        <v>2</v>
      </c>
      <c r="J83" s="35" t="s">
        <v>3</v>
      </c>
      <c r="K83" s="35" t="s">
        <v>4</v>
      </c>
      <c r="L83" s="10" t="s">
        <v>5</v>
      </c>
      <c r="M83" s="23"/>
      <c r="N83" s="94"/>
      <c r="O83" s="156" t="s">
        <v>114</v>
      </c>
      <c r="P83" s="157"/>
      <c r="Q83" s="3"/>
      <c r="R83" s="171" t="s">
        <v>46</v>
      </c>
      <c r="S83" s="172"/>
      <c r="T83" s="172"/>
      <c r="U83" s="173"/>
      <c r="V83" s="3"/>
      <c r="W83" s="174" t="s">
        <v>52</v>
      </c>
      <c r="X83" s="175"/>
      <c r="Y83" s="176"/>
      <c r="Z83" s="178" t="s">
        <v>48</v>
      </c>
      <c r="AA83" s="179"/>
      <c r="AB83" s="179"/>
      <c r="AC83" s="180"/>
      <c r="AD83" s="3"/>
      <c r="AE83" s="178" t="s">
        <v>54</v>
      </c>
      <c r="AF83" s="179"/>
      <c r="AG83" s="179"/>
      <c r="AH83" s="179"/>
      <c r="AI83" s="179"/>
      <c r="AJ83" s="180"/>
      <c r="AK83" s="3"/>
      <c r="AL83" s="174" t="s">
        <v>55</v>
      </c>
      <c r="AM83" s="175"/>
      <c r="AN83" s="176"/>
      <c r="AO83" s="178" t="s">
        <v>49</v>
      </c>
      <c r="AP83" s="179"/>
      <c r="AQ83" s="179"/>
      <c r="AR83" s="180"/>
      <c r="AS83" s="4"/>
      <c r="AT83" s="174" t="s">
        <v>51</v>
      </c>
      <c r="AU83" s="175"/>
      <c r="AV83" s="36"/>
      <c r="AW83" s="174" t="s">
        <v>27</v>
      </c>
      <c r="AX83" s="175"/>
      <c r="AY83" s="50"/>
    </row>
    <row r="84" spans="1:51" ht="30">
      <c r="A84" s="258"/>
      <c r="B84" s="35" t="s">
        <v>1</v>
      </c>
      <c r="C84" s="2">
        <v>1</v>
      </c>
      <c r="D84" s="37">
        <f>1/C85</f>
        <v>0.33333333333333331</v>
      </c>
      <c r="E84" s="37">
        <f>1/C86</f>
        <v>0.14285714285714285</v>
      </c>
      <c r="F84" s="170"/>
      <c r="G84" s="35" t="s">
        <v>1</v>
      </c>
      <c r="H84" s="38">
        <f>C84/C87</f>
        <v>9.0909090909090912E-2</v>
      </c>
      <c r="I84" s="37">
        <f>D84/D87</f>
        <v>5.2631578947368418E-2</v>
      </c>
      <c r="J84" s="37">
        <f>E84/E87</f>
        <v>0.10638297872340424</v>
      </c>
      <c r="K84" s="37">
        <f>SUM(H84:J84)</f>
        <v>0.24992364857986357</v>
      </c>
      <c r="L84" s="2">
        <f>K84/C89</f>
        <v>8.3307882859954524E-2</v>
      </c>
      <c r="M84" s="24"/>
      <c r="N84" s="94"/>
      <c r="O84" s="58" t="s">
        <v>17</v>
      </c>
      <c r="P84" s="56" t="s">
        <v>78</v>
      </c>
      <c r="Q84" s="18"/>
      <c r="R84" s="17" t="s">
        <v>26</v>
      </c>
      <c r="S84" s="35" t="s">
        <v>1</v>
      </c>
      <c r="T84" s="35" t="s">
        <v>2</v>
      </c>
      <c r="U84" s="35" t="s">
        <v>3</v>
      </c>
      <c r="V84" s="13"/>
      <c r="W84" s="32" t="s">
        <v>26</v>
      </c>
      <c r="X84" s="72" t="s">
        <v>53</v>
      </c>
      <c r="Y84" s="176"/>
      <c r="Z84" s="35" t="s">
        <v>32</v>
      </c>
      <c r="AA84" s="71" t="s">
        <v>47</v>
      </c>
      <c r="AB84" s="178" t="s">
        <v>43</v>
      </c>
      <c r="AC84" s="180"/>
      <c r="AD84" s="4"/>
      <c r="AE84" s="10" t="s">
        <v>26</v>
      </c>
      <c r="AF84" s="35" t="s">
        <v>35</v>
      </c>
      <c r="AG84" s="35" t="s">
        <v>36</v>
      </c>
      <c r="AH84" s="35" t="s">
        <v>37</v>
      </c>
      <c r="AI84" s="35" t="s">
        <v>97</v>
      </c>
      <c r="AJ84" s="35" t="s">
        <v>98</v>
      </c>
      <c r="AK84" s="4"/>
      <c r="AL84" s="10" t="s">
        <v>26</v>
      </c>
      <c r="AM84" s="72" t="s">
        <v>53</v>
      </c>
      <c r="AN84" s="176"/>
      <c r="AO84" s="10" t="s">
        <v>28</v>
      </c>
      <c r="AP84" s="10" t="s">
        <v>47</v>
      </c>
      <c r="AQ84" s="181" t="s">
        <v>43</v>
      </c>
      <c r="AR84" s="182"/>
      <c r="AS84" s="4"/>
      <c r="AT84" s="35" t="s">
        <v>26</v>
      </c>
      <c r="AU84" s="72" t="s">
        <v>53</v>
      </c>
      <c r="AV84" s="36"/>
      <c r="AW84" s="71" t="s">
        <v>26</v>
      </c>
      <c r="AX84" s="71" t="s">
        <v>50</v>
      </c>
      <c r="AY84" s="50"/>
    </row>
    <row r="85" spans="1:51">
      <c r="A85" s="258"/>
      <c r="B85" s="35" t="s">
        <v>2</v>
      </c>
      <c r="C85" s="37">
        <v>3</v>
      </c>
      <c r="D85" s="2">
        <v>1</v>
      </c>
      <c r="E85" s="37">
        <f>1/D86</f>
        <v>0.2</v>
      </c>
      <c r="F85" s="170"/>
      <c r="G85" s="35" t="s">
        <v>2</v>
      </c>
      <c r="H85" s="37">
        <f>C85/C87</f>
        <v>0.27272727272727271</v>
      </c>
      <c r="I85" s="38">
        <f>D85/D87</f>
        <v>0.15789473684210528</v>
      </c>
      <c r="J85" s="37">
        <f>E85/E87</f>
        <v>0.14893617021276595</v>
      </c>
      <c r="K85" s="37">
        <f>SUM(H85:J85)</f>
        <v>0.57955817978214397</v>
      </c>
      <c r="L85" s="2">
        <f>K85/C89</f>
        <v>0.19318605992738133</v>
      </c>
      <c r="M85" s="24"/>
      <c r="N85" s="94"/>
      <c r="O85" s="58" t="s">
        <v>18</v>
      </c>
      <c r="P85" s="56" t="s">
        <v>77</v>
      </c>
      <c r="Q85" s="18"/>
      <c r="R85" s="11" t="s">
        <v>17</v>
      </c>
      <c r="S85" s="9">
        <v>1</v>
      </c>
      <c r="T85" s="9">
        <v>-0.5</v>
      </c>
      <c r="U85" s="9">
        <v>0</v>
      </c>
      <c r="V85" s="3"/>
      <c r="W85" s="11" t="s">
        <v>17</v>
      </c>
      <c r="X85" s="1">
        <f>(S85*L84)+(T85*L85)+(U85*L86)</f>
        <v>-1.3285147103736142E-2</v>
      </c>
      <c r="Y85" s="176"/>
      <c r="Z85" s="15" t="s">
        <v>34</v>
      </c>
      <c r="AA85" s="15">
        <v>1</v>
      </c>
      <c r="AB85" s="15">
        <f>1/(1+AA85)</f>
        <v>0.5</v>
      </c>
      <c r="AC85" s="15"/>
      <c r="AD85" s="4"/>
      <c r="AE85" s="11" t="s">
        <v>17</v>
      </c>
      <c r="AF85" s="28">
        <v>0</v>
      </c>
      <c r="AG85" s="28">
        <v>0</v>
      </c>
      <c r="AH85" s="28">
        <v>-1</v>
      </c>
      <c r="AI85" s="28">
        <v>0</v>
      </c>
      <c r="AJ85" s="28">
        <v>1</v>
      </c>
      <c r="AK85" s="4"/>
      <c r="AL85" s="11" t="s">
        <v>17</v>
      </c>
      <c r="AM85" s="1">
        <f>(AF85*AC86)+(AG85*AC87)+(AC88*AH85)+(AI85*AC90)+(AC91*AJ85)</f>
        <v>-0.16666666666666669</v>
      </c>
      <c r="AN85" s="176"/>
      <c r="AO85" s="15" t="s">
        <v>29</v>
      </c>
      <c r="AP85" s="15">
        <v>1</v>
      </c>
      <c r="AQ85" s="15">
        <f>1/(1+AP85)</f>
        <v>0.5</v>
      </c>
      <c r="AR85" s="15"/>
      <c r="AS85" s="4"/>
      <c r="AT85" s="11" t="s">
        <v>17</v>
      </c>
      <c r="AU85" s="1">
        <f>AR86</f>
        <v>0.5</v>
      </c>
      <c r="AV85" s="36"/>
      <c r="AW85" s="40" t="s">
        <v>63</v>
      </c>
      <c r="AX85" s="40">
        <v>0</v>
      </c>
      <c r="AY85" s="50"/>
    </row>
    <row r="86" spans="1:51" ht="30">
      <c r="A86" s="258"/>
      <c r="B86" s="35" t="s">
        <v>3</v>
      </c>
      <c r="C86" s="37">
        <v>7</v>
      </c>
      <c r="D86" s="37">
        <v>5</v>
      </c>
      <c r="E86" s="2">
        <v>1</v>
      </c>
      <c r="F86" s="170"/>
      <c r="G86" s="35" t="s">
        <v>3</v>
      </c>
      <c r="H86" s="37">
        <f>C86/C87</f>
        <v>0.63636363636363635</v>
      </c>
      <c r="I86" s="37">
        <f>D86/D87</f>
        <v>0.78947368421052633</v>
      </c>
      <c r="J86" s="38">
        <f>E86/E87</f>
        <v>0.74468085106382975</v>
      </c>
      <c r="K86" s="37">
        <f>SUM(H86:J86)</f>
        <v>2.1705181716379927</v>
      </c>
      <c r="L86" s="2">
        <f>K86/C89</f>
        <v>0.72350605721266426</v>
      </c>
      <c r="M86" s="24"/>
      <c r="N86" s="94"/>
      <c r="O86" s="58" t="s">
        <v>20</v>
      </c>
      <c r="P86" s="56" t="s">
        <v>80</v>
      </c>
      <c r="Q86" s="18"/>
      <c r="R86" s="11" t="s">
        <v>18</v>
      </c>
      <c r="S86" s="9">
        <v>-0.5</v>
      </c>
      <c r="T86" s="9">
        <v>1</v>
      </c>
      <c r="U86" s="9">
        <v>0</v>
      </c>
      <c r="V86" s="19"/>
      <c r="W86" s="11" t="s">
        <v>18</v>
      </c>
      <c r="X86" s="1">
        <f>(S86*L84)+(T86*L85)+(U86*L86)</f>
        <v>0.15153211849740406</v>
      </c>
      <c r="Y86" s="176"/>
      <c r="Z86" s="16" t="s">
        <v>35</v>
      </c>
      <c r="AA86" s="16" t="s">
        <v>44</v>
      </c>
      <c r="AB86" s="16">
        <v>1</v>
      </c>
      <c r="AC86" s="16">
        <f>AB86*AB85</f>
        <v>0.5</v>
      </c>
      <c r="AD86" s="4"/>
      <c r="AE86" s="11" t="s">
        <v>18</v>
      </c>
      <c r="AF86" s="28">
        <v>0</v>
      </c>
      <c r="AG86" s="28">
        <v>0</v>
      </c>
      <c r="AH86" s="28">
        <v>1</v>
      </c>
      <c r="AI86" s="28">
        <v>0</v>
      </c>
      <c r="AJ86" s="28">
        <v>-1</v>
      </c>
      <c r="AK86" s="4"/>
      <c r="AL86" s="11" t="s">
        <v>18</v>
      </c>
      <c r="AM86" s="1">
        <f>(AF86*AC86)+(AG86*AC87)+(AC88*AH86)+(AI86*AC90)+(AC91*AJ86)</f>
        <v>0.16666666666666669</v>
      </c>
      <c r="AN86" s="176"/>
      <c r="AO86" s="16" t="s">
        <v>45</v>
      </c>
      <c r="AP86" s="16" t="s">
        <v>44</v>
      </c>
      <c r="AQ86" s="16">
        <v>1</v>
      </c>
      <c r="AR86" s="16">
        <f>AQ86*AQ85</f>
        <v>0.5</v>
      </c>
      <c r="AS86" s="4"/>
      <c r="AT86" s="11" t="s">
        <v>18</v>
      </c>
      <c r="AU86" s="1">
        <f>AR87</f>
        <v>0.5</v>
      </c>
      <c r="AV86" s="36"/>
      <c r="AW86" s="40" t="s">
        <v>16</v>
      </c>
      <c r="AX86" s="41">
        <v>0</v>
      </c>
      <c r="AY86" s="50"/>
    </row>
    <row r="87" spans="1:51">
      <c r="A87" s="258"/>
      <c r="B87" s="72" t="s">
        <v>4</v>
      </c>
      <c r="C87" s="39">
        <f>SUM(C84:C86)</f>
        <v>11</v>
      </c>
      <c r="D87" s="39">
        <f>SUM(D84:D86)</f>
        <v>6.333333333333333</v>
      </c>
      <c r="E87" s="39">
        <f>SUM(E84:E86)</f>
        <v>1.342857142857143</v>
      </c>
      <c r="F87" s="170"/>
      <c r="G87" s="72" t="s">
        <v>4</v>
      </c>
      <c r="H87" s="39">
        <f>SUM(H84:H86)</f>
        <v>1</v>
      </c>
      <c r="I87" s="39">
        <f>SUM(I84:I86)</f>
        <v>1</v>
      </c>
      <c r="J87" s="39">
        <f>SUM(J84:J86)</f>
        <v>1</v>
      </c>
      <c r="K87" s="39">
        <f>SUM(K84:K86)</f>
        <v>3</v>
      </c>
      <c r="L87" s="39">
        <f>SUM(L84:L86)</f>
        <v>1</v>
      </c>
      <c r="M87" s="25"/>
      <c r="N87" s="94"/>
      <c r="O87" s="58" t="s">
        <v>21</v>
      </c>
      <c r="P87" s="56" t="s">
        <v>81</v>
      </c>
      <c r="Q87" s="18"/>
      <c r="R87" s="11" t="s">
        <v>20</v>
      </c>
      <c r="S87" s="9">
        <v>0</v>
      </c>
      <c r="T87" s="9">
        <v>0.5</v>
      </c>
      <c r="U87" s="9">
        <v>0</v>
      </c>
      <c r="V87" s="19"/>
      <c r="W87" s="11" t="s">
        <v>20</v>
      </c>
      <c r="X87" s="1">
        <f>(S87*L84)+(T87*L85)+(U87*L86)</f>
        <v>9.6593029963690666E-2</v>
      </c>
      <c r="Y87" s="176"/>
      <c r="Z87" s="16" t="s">
        <v>36</v>
      </c>
      <c r="AA87" s="16" t="s">
        <v>44</v>
      </c>
      <c r="AB87" s="16">
        <v>1</v>
      </c>
      <c r="AC87" s="16">
        <f>AB87*AB85</f>
        <v>0.5</v>
      </c>
      <c r="AD87" s="4"/>
      <c r="AE87" s="11" t="s">
        <v>20</v>
      </c>
      <c r="AF87" s="28">
        <v>0</v>
      </c>
      <c r="AG87" s="28">
        <v>0</v>
      </c>
      <c r="AH87" s="28">
        <v>1</v>
      </c>
      <c r="AI87" s="28">
        <v>0</v>
      </c>
      <c r="AJ87" s="28">
        <v>0</v>
      </c>
      <c r="AK87" s="4"/>
      <c r="AL87" s="11" t="s">
        <v>20</v>
      </c>
      <c r="AM87" s="1">
        <f>(AF87*AC86)+(AG87*AC87)+(AH87*AC88)+(AI87*AC90)+(AJ87*AC91)</f>
        <v>0.5</v>
      </c>
      <c r="AN87" s="176"/>
      <c r="AO87" s="16" t="s">
        <v>58</v>
      </c>
      <c r="AP87" s="16" t="s">
        <v>44</v>
      </c>
      <c r="AQ87" s="16">
        <v>1</v>
      </c>
      <c r="AR87" s="16">
        <f>AQ87*AQ85</f>
        <v>0.5</v>
      </c>
      <c r="AS87" s="4"/>
      <c r="AT87" s="11" t="s">
        <v>20</v>
      </c>
      <c r="AU87" s="1">
        <f>AR89</f>
        <v>0.33333333333333331</v>
      </c>
      <c r="AV87" s="36"/>
      <c r="AW87" s="42" t="s">
        <v>17</v>
      </c>
      <c r="AX87" s="42">
        <f>X85+AM85+AU85</f>
        <v>0.32004818622959719</v>
      </c>
      <c r="AY87" s="50"/>
    </row>
    <row r="88" spans="1:51" ht="45">
      <c r="A88" s="258"/>
      <c r="B88" s="54"/>
      <c r="C88" s="54"/>
      <c r="D88" s="54"/>
      <c r="E88" s="54"/>
      <c r="F88" s="54"/>
      <c r="G88" s="54"/>
      <c r="H88" s="54"/>
      <c r="I88" s="54"/>
      <c r="J88" s="54"/>
      <c r="M88" s="47"/>
      <c r="N88" s="94"/>
      <c r="O88" s="58" t="s">
        <v>23</v>
      </c>
      <c r="P88" s="56" t="s">
        <v>83</v>
      </c>
      <c r="Q88" s="4"/>
      <c r="R88" s="11" t="s">
        <v>21</v>
      </c>
      <c r="S88" s="9">
        <v>0</v>
      </c>
      <c r="T88" s="9">
        <v>-0.5</v>
      </c>
      <c r="U88" s="9">
        <v>0</v>
      </c>
      <c r="V88" s="19"/>
      <c r="W88" s="11" t="s">
        <v>21</v>
      </c>
      <c r="X88" s="1">
        <f>(S88*L84)+(T88*L85)+(U88*L86)</f>
        <v>-9.6593029963690666E-2</v>
      </c>
      <c r="Y88" s="176"/>
      <c r="Z88" s="16" t="s">
        <v>37</v>
      </c>
      <c r="AA88" s="16" t="s">
        <v>44</v>
      </c>
      <c r="AB88" s="16">
        <v>1</v>
      </c>
      <c r="AC88" s="16">
        <f>AB88*AB85</f>
        <v>0.5</v>
      </c>
      <c r="AD88" s="4"/>
      <c r="AE88" s="11" t="s">
        <v>21</v>
      </c>
      <c r="AF88" s="28">
        <v>0</v>
      </c>
      <c r="AG88" s="28">
        <v>0</v>
      </c>
      <c r="AH88" s="28">
        <v>-1</v>
      </c>
      <c r="AI88" s="28">
        <v>0</v>
      </c>
      <c r="AJ88" s="28">
        <v>0</v>
      </c>
      <c r="AK88" s="4"/>
      <c r="AL88" s="11" t="s">
        <v>21</v>
      </c>
      <c r="AM88" s="1">
        <f>(AF88*AC86)+(AG88*AC87)+(AH88*AC88)+(AI88*AC90)+(AJ88*AC91)</f>
        <v>-0.5</v>
      </c>
      <c r="AN88" s="176"/>
      <c r="AO88" s="15" t="s">
        <v>30</v>
      </c>
      <c r="AP88" s="15">
        <v>2</v>
      </c>
      <c r="AQ88" s="15">
        <f>1/(1+AP88)</f>
        <v>0.33333333333333331</v>
      </c>
      <c r="AR88" s="15"/>
      <c r="AS88" s="4"/>
      <c r="AT88" s="11" t="s">
        <v>21</v>
      </c>
      <c r="AU88" s="1">
        <f>AR90</f>
        <v>0.33333333333333331</v>
      </c>
      <c r="AV88" s="36"/>
      <c r="AW88" s="42" t="s">
        <v>18</v>
      </c>
      <c r="AX88" s="42">
        <f>X86+AM86++AU86</f>
        <v>0.81819878516407074</v>
      </c>
      <c r="AY88" s="50"/>
    </row>
    <row r="89" spans="1:51" ht="30">
      <c r="A89" s="258"/>
      <c r="B89" s="71" t="s">
        <v>6</v>
      </c>
      <c r="C89" s="35">
        <v>3</v>
      </c>
      <c r="D89" s="4"/>
      <c r="E89" s="4"/>
      <c r="F89" s="4"/>
      <c r="G89" s="4"/>
      <c r="H89" s="4"/>
      <c r="I89" s="4"/>
      <c r="J89" s="4"/>
      <c r="M89" s="4"/>
      <c r="N89" s="94"/>
      <c r="O89" s="58" t="s">
        <v>24</v>
      </c>
      <c r="P89" s="56" t="s">
        <v>84</v>
      </c>
      <c r="Q89" s="4"/>
      <c r="R89" s="11" t="s">
        <v>23</v>
      </c>
      <c r="S89" s="9">
        <v>1</v>
      </c>
      <c r="T89" s="9">
        <v>0</v>
      </c>
      <c r="U89" s="9">
        <v>-0.5</v>
      </c>
      <c r="V89" s="19"/>
      <c r="W89" s="11" t="s">
        <v>23</v>
      </c>
      <c r="X89" s="1">
        <f>(S89*L84)+(T89*L85)+(U89*L86)</f>
        <v>-0.27844514574637758</v>
      </c>
      <c r="Y89" s="176"/>
      <c r="Z89" s="31" t="s">
        <v>96</v>
      </c>
      <c r="AA89" s="31">
        <v>2</v>
      </c>
      <c r="AB89" s="31">
        <f>1/(1+AA89)</f>
        <v>0.33333333333333331</v>
      </c>
      <c r="AC89" s="31"/>
      <c r="AD89" s="4"/>
      <c r="AE89" s="11" t="s">
        <v>23</v>
      </c>
      <c r="AF89" s="28">
        <v>0</v>
      </c>
      <c r="AG89" s="28">
        <v>0</v>
      </c>
      <c r="AH89" s="28">
        <v>0</v>
      </c>
      <c r="AI89" s="28">
        <v>0</v>
      </c>
      <c r="AJ89" s="28">
        <v>1</v>
      </c>
      <c r="AK89" s="4"/>
      <c r="AL89" s="11" t="s">
        <v>23</v>
      </c>
      <c r="AM89" s="1">
        <f>(AC86*AF89)+(AG89*AC87)+(AC88*AH89)+(AI89*AC90)+(AC91*AJ89)</f>
        <v>0.33333333333333331</v>
      </c>
      <c r="AN89" s="176"/>
      <c r="AO89" s="16" t="s">
        <v>59</v>
      </c>
      <c r="AP89" s="16" t="s">
        <v>44</v>
      </c>
      <c r="AQ89" s="16">
        <v>1</v>
      </c>
      <c r="AR89" s="16">
        <f>AQ89*AQ88</f>
        <v>0.33333333333333331</v>
      </c>
      <c r="AS89" s="4"/>
      <c r="AT89" s="11" t="s">
        <v>23</v>
      </c>
      <c r="AU89" s="1">
        <f>AR92</f>
        <v>0.25</v>
      </c>
      <c r="AV89" s="36"/>
      <c r="AW89" s="41" t="s">
        <v>19</v>
      </c>
      <c r="AX89" s="41">
        <v>0</v>
      </c>
      <c r="AY89" s="50"/>
    </row>
    <row r="90" spans="1:51">
      <c r="A90" s="258"/>
      <c r="B90" s="53"/>
      <c r="C90" s="53"/>
      <c r="D90" s="53"/>
      <c r="E90" s="53"/>
      <c r="F90" s="53"/>
      <c r="G90" s="53"/>
      <c r="H90" s="53"/>
      <c r="I90" s="53"/>
      <c r="J90" s="53"/>
      <c r="M90" s="26"/>
      <c r="N90" s="94"/>
      <c r="O90" s="4"/>
      <c r="P90" s="4"/>
      <c r="Q90" s="4"/>
      <c r="R90" s="11" t="s">
        <v>24</v>
      </c>
      <c r="S90" s="9">
        <v>-0.5</v>
      </c>
      <c r="T90" s="9">
        <v>0</v>
      </c>
      <c r="U90" s="9">
        <v>1</v>
      </c>
      <c r="V90" s="19"/>
      <c r="W90" s="11" t="s">
        <v>24</v>
      </c>
      <c r="X90" s="1">
        <f>(S90*L84)+(T90*67)+(U90*L86)</f>
        <v>0.68185211578268701</v>
      </c>
      <c r="Y90" s="176"/>
      <c r="Z90" s="16" t="s">
        <v>97</v>
      </c>
      <c r="AA90" s="16" t="s">
        <v>44</v>
      </c>
      <c r="AB90" s="16">
        <v>1</v>
      </c>
      <c r="AC90" s="16">
        <f>AB90*AB89</f>
        <v>0.33333333333333331</v>
      </c>
      <c r="AD90" s="4"/>
      <c r="AE90" s="11" t="s">
        <v>24</v>
      </c>
      <c r="AF90" s="28">
        <v>0</v>
      </c>
      <c r="AG90" s="28">
        <v>0</v>
      </c>
      <c r="AH90" s="28">
        <v>0</v>
      </c>
      <c r="AI90" s="28">
        <v>0</v>
      </c>
      <c r="AJ90" s="28">
        <v>-1</v>
      </c>
      <c r="AK90" s="4"/>
      <c r="AL90" s="11" t="s">
        <v>24</v>
      </c>
      <c r="AM90" s="1">
        <f>(AC86*AF90)+(AC87*AG90)+(AC88*AH90)+(AI90*AC90)+(AC91*AJ90)</f>
        <v>-0.33333333333333331</v>
      </c>
      <c r="AN90" s="176"/>
      <c r="AO90" s="16" t="s">
        <v>60</v>
      </c>
      <c r="AP90" s="16" t="s">
        <v>44</v>
      </c>
      <c r="AQ90" s="16">
        <v>1</v>
      </c>
      <c r="AR90" s="16">
        <f>AQ90*AQ88</f>
        <v>0.33333333333333331</v>
      </c>
      <c r="AS90" s="4"/>
      <c r="AT90" s="11" t="s">
        <v>24</v>
      </c>
      <c r="AU90" s="1">
        <f>AR93</f>
        <v>0.25</v>
      </c>
      <c r="AV90" s="36"/>
      <c r="AW90" s="42" t="s">
        <v>20</v>
      </c>
      <c r="AX90" s="42">
        <f>X87+AM87+AU87</f>
        <v>0.92992636329702405</v>
      </c>
      <c r="AY90" s="50"/>
    </row>
    <row r="91" spans="1:51">
      <c r="A91" s="258"/>
      <c r="B91" s="183" t="s">
        <v>14</v>
      </c>
      <c r="C91" s="183"/>
      <c r="D91" s="4"/>
      <c r="E91" s="35" t="s">
        <v>38</v>
      </c>
      <c r="F91" s="35" t="s">
        <v>39</v>
      </c>
      <c r="G91" s="35" t="s">
        <v>40</v>
      </c>
      <c r="H91" s="10" t="s">
        <v>41</v>
      </c>
      <c r="I91" s="10" t="s">
        <v>42</v>
      </c>
      <c r="J91" s="4"/>
      <c r="M91" s="4"/>
      <c r="N91" s="94"/>
      <c r="O91" s="156" t="s">
        <v>112</v>
      </c>
      <c r="P91" s="157"/>
      <c r="Q91" s="4"/>
      <c r="R91" s="33"/>
      <c r="S91" s="25"/>
      <c r="T91" s="25"/>
      <c r="U91" s="25"/>
      <c r="V91" s="30"/>
      <c r="W91" s="29"/>
      <c r="X91" s="29"/>
      <c r="Y91" s="176"/>
      <c r="Z91" s="16" t="s">
        <v>98</v>
      </c>
      <c r="AA91" s="16" t="s">
        <v>44</v>
      </c>
      <c r="AB91" s="16">
        <v>1</v>
      </c>
      <c r="AC91" s="16">
        <f>AB91*AB89</f>
        <v>0.33333333333333331</v>
      </c>
      <c r="AD91" s="4"/>
      <c r="AE91" s="29"/>
      <c r="AF91" s="25"/>
      <c r="AG91" s="25"/>
      <c r="AH91" s="25"/>
      <c r="AI91" s="25"/>
      <c r="AJ91" s="25"/>
      <c r="AK91" s="4"/>
      <c r="AL91" s="29"/>
      <c r="AM91" s="29"/>
      <c r="AN91" s="176"/>
      <c r="AO91" s="15" t="s">
        <v>31</v>
      </c>
      <c r="AP91" s="15">
        <v>3</v>
      </c>
      <c r="AQ91" s="15">
        <f>1/(1+AP91)</f>
        <v>0.25</v>
      </c>
      <c r="AR91" s="15"/>
      <c r="AS91" s="4"/>
      <c r="AT91" s="29"/>
      <c r="AU91" s="29"/>
      <c r="AV91" s="46"/>
      <c r="AW91" s="42" t="s">
        <v>21</v>
      </c>
      <c r="AX91" s="42">
        <f>X88+AM88+AU88</f>
        <v>-0.26325969663035736</v>
      </c>
      <c r="AY91" s="50"/>
    </row>
    <row r="92" spans="1:51" ht="30">
      <c r="A92" s="258"/>
      <c r="B92" s="71" t="s">
        <v>7</v>
      </c>
      <c r="C92" s="76">
        <f>SUM(L84*C87,L85*D87,L86*E87)</f>
        <v>3.1114637011613495</v>
      </c>
      <c r="D92" s="4"/>
      <c r="E92" s="35">
        <v>1</v>
      </c>
      <c r="F92" s="35">
        <v>3</v>
      </c>
      <c r="G92" s="35">
        <v>5</v>
      </c>
      <c r="H92" s="35">
        <v>7</v>
      </c>
      <c r="I92" s="35">
        <v>9</v>
      </c>
      <c r="J92" s="4"/>
      <c r="M92" s="4"/>
      <c r="N92" s="94"/>
      <c r="O92" s="57" t="s">
        <v>99</v>
      </c>
      <c r="P92" s="56" t="s">
        <v>102</v>
      </c>
      <c r="Q92" s="4"/>
      <c r="R92" s="33"/>
      <c r="S92" s="25"/>
      <c r="T92" s="25"/>
      <c r="U92" s="25"/>
      <c r="V92" s="30"/>
      <c r="W92" s="29"/>
      <c r="X92" s="29"/>
      <c r="Y92" s="176"/>
      <c r="Z92" s="30"/>
      <c r="AA92" s="30"/>
      <c r="AB92" s="30"/>
      <c r="AC92" s="30"/>
      <c r="AD92" s="4"/>
      <c r="AE92" s="29"/>
      <c r="AF92" s="25"/>
      <c r="AG92" s="25"/>
      <c r="AH92" s="25"/>
      <c r="AI92" s="25"/>
      <c r="AJ92" s="25"/>
      <c r="AK92" s="4"/>
      <c r="AL92" s="156" t="s">
        <v>115</v>
      </c>
      <c r="AM92" s="157"/>
      <c r="AN92" s="176"/>
      <c r="AO92" s="16" t="s">
        <v>61</v>
      </c>
      <c r="AP92" s="16" t="s">
        <v>44</v>
      </c>
      <c r="AQ92" s="16">
        <v>1</v>
      </c>
      <c r="AR92" s="16">
        <f>AQ92*AQ91</f>
        <v>0.25</v>
      </c>
      <c r="AS92" s="4"/>
      <c r="AT92" s="29"/>
      <c r="AU92" s="29"/>
      <c r="AV92" s="46"/>
      <c r="AW92" s="41" t="s">
        <v>22</v>
      </c>
      <c r="AX92" s="41">
        <v>0</v>
      </c>
      <c r="AY92" s="50"/>
    </row>
    <row r="93" spans="1:51" ht="30">
      <c r="A93" s="258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26"/>
      <c r="N93" s="94"/>
      <c r="O93" s="57" t="s">
        <v>100</v>
      </c>
      <c r="P93" s="56" t="s">
        <v>103</v>
      </c>
      <c r="Q93" s="4"/>
      <c r="R93" s="4"/>
      <c r="S93" s="18"/>
      <c r="T93" s="18"/>
      <c r="U93" s="18"/>
      <c r="V93" s="19"/>
      <c r="W93" s="4"/>
      <c r="X93" s="4"/>
      <c r="Y93" s="176"/>
      <c r="Z93" s="30"/>
      <c r="AA93" s="30"/>
      <c r="AB93" s="30"/>
      <c r="AC93" s="30"/>
      <c r="AD93" s="4"/>
      <c r="AE93" s="29"/>
      <c r="AF93" s="25"/>
      <c r="AG93" s="25"/>
      <c r="AH93" s="25"/>
      <c r="AI93" s="25"/>
      <c r="AJ93" s="25"/>
      <c r="AK93" s="4"/>
      <c r="AL93" s="58" t="s">
        <v>34</v>
      </c>
      <c r="AM93" s="56" t="s">
        <v>87</v>
      </c>
      <c r="AN93" s="176"/>
      <c r="AO93" s="16" t="s">
        <v>62</v>
      </c>
      <c r="AP93" s="16" t="s">
        <v>44</v>
      </c>
      <c r="AQ93" s="16">
        <v>1</v>
      </c>
      <c r="AR93" s="16">
        <f>AQ93*AQ91</f>
        <v>0.25</v>
      </c>
      <c r="AS93" s="4"/>
      <c r="AT93" s="29"/>
      <c r="AU93" s="29"/>
      <c r="AV93" s="46"/>
      <c r="AW93" s="42" t="s">
        <v>23</v>
      </c>
      <c r="AX93" s="42">
        <f>X89+AM89+AU89</f>
        <v>0.30488818758695574</v>
      </c>
      <c r="AY93" s="50"/>
    </row>
    <row r="94" spans="1:51" ht="30">
      <c r="A94" s="258"/>
      <c r="B94" s="185" t="s">
        <v>11</v>
      </c>
      <c r="C94" s="186"/>
      <c r="D94" s="6" t="s">
        <v>12</v>
      </c>
      <c r="E94" s="6">
        <v>1</v>
      </c>
      <c r="F94" s="6">
        <v>2</v>
      </c>
      <c r="G94" s="6">
        <v>3</v>
      </c>
      <c r="H94" s="6">
        <v>4</v>
      </c>
      <c r="I94" s="6">
        <v>5</v>
      </c>
      <c r="J94" s="6">
        <v>6</v>
      </c>
      <c r="K94" s="6">
        <v>7</v>
      </c>
      <c r="L94" s="6">
        <v>9</v>
      </c>
      <c r="M94" s="6">
        <v>10</v>
      </c>
      <c r="N94" s="94"/>
      <c r="O94" s="57" t="s">
        <v>101</v>
      </c>
      <c r="P94" s="56" t="s">
        <v>104</v>
      </c>
      <c r="Q94" s="4"/>
      <c r="R94" s="4"/>
      <c r="S94" s="18"/>
      <c r="T94" s="18"/>
      <c r="U94" s="18"/>
      <c r="V94" s="4"/>
      <c r="W94" s="4"/>
      <c r="X94" s="4"/>
      <c r="Y94" s="176"/>
      <c r="AB94" s="30"/>
      <c r="AC94" s="30"/>
      <c r="AD94" s="4"/>
      <c r="AE94" s="29"/>
      <c r="AF94" s="25"/>
      <c r="AG94" s="25"/>
      <c r="AH94" s="25"/>
      <c r="AI94" s="25"/>
      <c r="AJ94" s="25"/>
      <c r="AK94" s="4"/>
      <c r="AL94" s="83" t="s">
        <v>35</v>
      </c>
      <c r="AM94" s="84" t="s">
        <v>88</v>
      </c>
      <c r="AN94" s="176"/>
      <c r="AO94" s="19"/>
      <c r="AP94" s="19"/>
      <c r="AQ94" s="19"/>
      <c r="AR94" s="19"/>
      <c r="AS94" s="4"/>
      <c r="AT94" s="29"/>
      <c r="AU94" s="29"/>
      <c r="AV94" s="46"/>
      <c r="AW94" s="42" t="s">
        <v>24</v>
      </c>
      <c r="AX94" s="42">
        <f>X90+AM90+AU90</f>
        <v>0.59851878244935364</v>
      </c>
      <c r="AY94" s="50"/>
    </row>
    <row r="95" spans="1:51">
      <c r="A95" s="258"/>
      <c r="B95" s="187"/>
      <c r="C95" s="188"/>
      <c r="D95" s="6" t="s">
        <v>13</v>
      </c>
      <c r="E95" s="35">
        <v>0</v>
      </c>
      <c r="F95" s="35">
        <v>0</v>
      </c>
      <c r="G95" s="35">
        <v>0.57999999999999996</v>
      </c>
      <c r="H95" s="35">
        <v>0.9</v>
      </c>
      <c r="I95" s="35">
        <v>1.1200000000000001</v>
      </c>
      <c r="J95" s="35">
        <v>1.24</v>
      </c>
      <c r="K95" s="35">
        <v>1.32</v>
      </c>
      <c r="L95" s="35">
        <v>1.46</v>
      </c>
      <c r="M95" s="35">
        <v>1.49</v>
      </c>
      <c r="N95" s="94"/>
      <c r="Q95" s="4"/>
      <c r="R95" s="4"/>
      <c r="S95" s="18"/>
      <c r="T95" s="18"/>
      <c r="U95" s="18"/>
      <c r="V95" s="4"/>
      <c r="W95" s="4"/>
      <c r="X95" s="4"/>
      <c r="Y95" s="176"/>
      <c r="AB95" s="30"/>
      <c r="AC95" s="30"/>
      <c r="AD95" s="4"/>
      <c r="AE95" s="29"/>
      <c r="AF95" s="25"/>
      <c r="AG95" s="25"/>
      <c r="AH95" s="25"/>
      <c r="AI95" s="25"/>
      <c r="AJ95" s="25"/>
      <c r="AK95" s="4"/>
      <c r="AL95" s="83" t="s">
        <v>36</v>
      </c>
      <c r="AM95" s="84" t="s">
        <v>89</v>
      </c>
      <c r="AN95" s="176"/>
      <c r="AO95" s="30"/>
      <c r="AP95" s="30"/>
      <c r="AQ95" s="30"/>
      <c r="AR95" s="30"/>
      <c r="AS95" s="4"/>
      <c r="AT95" s="29"/>
      <c r="AU95" s="29"/>
      <c r="AV95" s="46"/>
      <c r="AW95" s="41" t="s">
        <v>25</v>
      </c>
      <c r="AX95" s="41">
        <v>0</v>
      </c>
      <c r="AY95" s="50"/>
    </row>
    <row r="96" spans="1:51">
      <c r="A96" s="258"/>
      <c r="B96" s="189" t="s">
        <v>9</v>
      </c>
      <c r="C96" s="190"/>
      <c r="D96" s="7">
        <v>0.57999999999999996</v>
      </c>
      <c r="E96" s="191"/>
      <c r="F96" s="192"/>
      <c r="G96" s="192"/>
      <c r="H96" s="192"/>
      <c r="I96" s="192"/>
      <c r="J96" s="192"/>
      <c r="K96" s="48"/>
      <c r="L96" s="48"/>
      <c r="M96" s="48"/>
      <c r="N96" s="94"/>
      <c r="Q96" s="4"/>
      <c r="R96" s="4"/>
      <c r="S96" s="18"/>
      <c r="T96" s="18"/>
      <c r="U96" s="18"/>
      <c r="V96" s="4"/>
      <c r="W96" s="4"/>
      <c r="X96" s="4"/>
      <c r="Y96" s="176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83" t="s">
        <v>37</v>
      </c>
      <c r="AM96" s="84" t="s">
        <v>90</v>
      </c>
      <c r="AN96" s="176"/>
      <c r="AO96" s="156" t="s">
        <v>113</v>
      </c>
      <c r="AP96" s="157"/>
      <c r="AQ96" s="4"/>
      <c r="AR96" s="4"/>
      <c r="AS96" s="4"/>
      <c r="AT96" s="4"/>
      <c r="AU96" s="4"/>
      <c r="AV96" s="46"/>
      <c r="AW96" s="4"/>
      <c r="AX96" s="4"/>
      <c r="AY96" s="50"/>
    </row>
    <row r="97" spans="1:51" ht="30">
      <c r="A97" s="258"/>
      <c r="B97" s="52"/>
      <c r="C97" s="52"/>
      <c r="D97" s="52"/>
      <c r="E97" s="52"/>
      <c r="H97" s="52"/>
      <c r="I97" s="52"/>
      <c r="J97" s="52"/>
      <c r="K97" s="52"/>
      <c r="L97" s="52"/>
      <c r="M97" s="47"/>
      <c r="N97" s="94"/>
      <c r="Q97" s="4"/>
      <c r="R97" s="4"/>
      <c r="S97" s="18"/>
      <c r="T97" s="18"/>
      <c r="U97" s="18"/>
      <c r="V97" s="4"/>
      <c r="W97" s="4"/>
      <c r="X97" s="4"/>
      <c r="Y97" s="176"/>
      <c r="Z97" s="4"/>
      <c r="AC97" s="4"/>
      <c r="AD97" s="4"/>
      <c r="AE97" s="4"/>
      <c r="AF97" s="4"/>
      <c r="AG97" s="4"/>
      <c r="AH97" s="4"/>
      <c r="AI97" s="4"/>
      <c r="AJ97" s="4"/>
      <c r="AK97" s="4"/>
      <c r="AL97" s="58" t="s">
        <v>96</v>
      </c>
      <c r="AM97" s="56" t="s">
        <v>91</v>
      </c>
      <c r="AN97" s="176"/>
      <c r="AO97" s="44" t="s">
        <v>29</v>
      </c>
      <c r="AP97" s="44" t="s">
        <v>76</v>
      </c>
      <c r="AQ97" s="4"/>
      <c r="AR97" s="4"/>
      <c r="AS97" s="4"/>
      <c r="AT97" s="4"/>
      <c r="AU97" s="4"/>
      <c r="AV97" s="46"/>
      <c r="AW97" s="4"/>
      <c r="AX97" s="4"/>
      <c r="AY97" s="50"/>
    </row>
    <row r="98" spans="1:51" ht="30">
      <c r="A98" s="258"/>
      <c r="B98" s="161" t="s">
        <v>15</v>
      </c>
      <c r="C98" s="161"/>
      <c r="D98" s="161"/>
      <c r="E98" s="4"/>
      <c r="H98" s="4"/>
      <c r="I98" s="4"/>
      <c r="J98" s="4"/>
      <c r="K98" s="4"/>
      <c r="L98" s="4"/>
      <c r="M98" s="4"/>
      <c r="N98" s="94"/>
      <c r="Q98" s="4"/>
      <c r="R98" s="4"/>
      <c r="S98" s="18"/>
      <c r="T98" s="18"/>
      <c r="U98" s="18"/>
      <c r="V98" s="4"/>
      <c r="W98" s="4"/>
      <c r="X98" s="4"/>
      <c r="Y98" s="176"/>
      <c r="Z98" s="227" t="s">
        <v>182</v>
      </c>
      <c r="AA98" s="228"/>
      <c r="AC98" s="4"/>
      <c r="AD98" s="4"/>
      <c r="AE98" s="4"/>
      <c r="AF98" s="4"/>
      <c r="AG98" s="4"/>
      <c r="AH98" s="4"/>
      <c r="AI98" s="4"/>
      <c r="AJ98" s="4"/>
      <c r="AK98" s="4"/>
      <c r="AL98" s="83" t="s">
        <v>97</v>
      </c>
      <c r="AM98" s="84" t="s">
        <v>92</v>
      </c>
      <c r="AN98" s="176"/>
      <c r="AO98" s="44" t="s">
        <v>30</v>
      </c>
      <c r="AP98" s="44" t="s">
        <v>79</v>
      </c>
      <c r="AQ98" s="4"/>
      <c r="AR98" s="4"/>
      <c r="AS98" s="4"/>
      <c r="AT98" s="4"/>
      <c r="AU98" s="4"/>
      <c r="AV98" s="46"/>
      <c r="AW98" s="4"/>
      <c r="AX98" s="4"/>
      <c r="AY98" s="50"/>
    </row>
    <row r="99" spans="1:51" ht="30">
      <c r="A99" s="258"/>
      <c r="B99" s="5" t="s">
        <v>10</v>
      </c>
      <c r="C99" s="8">
        <f>(C92-3)/3</f>
        <v>3.7154567053783172E-2</v>
      </c>
      <c r="D99" s="77">
        <f>C99*100</f>
        <v>3.7154567053783172</v>
      </c>
      <c r="E99" s="4"/>
      <c r="H99" s="4"/>
      <c r="I99" s="4"/>
      <c r="J99" s="4"/>
      <c r="K99" s="4"/>
      <c r="L99" s="4"/>
      <c r="M99" s="4"/>
      <c r="N99" s="94"/>
      <c r="Q99" s="4"/>
      <c r="R99" s="4"/>
      <c r="S99" s="18"/>
      <c r="T99" s="18"/>
      <c r="U99" s="18"/>
      <c r="V99" s="4"/>
      <c r="W99" s="4"/>
      <c r="X99" s="4"/>
      <c r="Y99" s="176"/>
      <c r="Z99" s="225" t="s">
        <v>216</v>
      </c>
      <c r="AA99" s="226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83" t="s">
        <v>98</v>
      </c>
      <c r="AM99" s="84" t="s">
        <v>93</v>
      </c>
      <c r="AN99" s="176"/>
      <c r="AO99" s="44" t="s">
        <v>31</v>
      </c>
      <c r="AP99" s="44" t="s">
        <v>82</v>
      </c>
      <c r="AQ99" s="4"/>
      <c r="AR99" s="4"/>
      <c r="AS99" s="4"/>
      <c r="AT99" s="4"/>
      <c r="AU99" s="4"/>
      <c r="AV99" s="46"/>
      <c r="AW99" s="4"/>
      <c r="AX99" s="4"/>
      <c r="AY99" s="50"/>
    </row>
    <row r="100" spans="1:51">
      <c r="A100" s="259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69"/>
      <c r="N100" s="49"/>
      <c r="O100" s="69"/>
      <c r="P100" s="69"/>
      <c r="Q100" s="69"/>
      <c r="R100" s="69"/>
      <c r="S100" s="79"/>
      <c r="T100" s="79"/>
      <c r="U100" s="79"/>
      <c r="V100" s="69"/>
      <c r="W100" s="69"/>
      <c r="X100" s="69"/>
      <c r="Y100" s="177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51"/>
    </row>
    <row r="102" spans="1:51" ht="20">
      <c r="A102" s="257"/>
      <c r="B102" s="168" t="s">
        <v>170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9"/>
    </row>
    <row r="103" spans="1:51" ht="20">
      <c r="A103" s="258"/>
      <c r="B103" s="35" t="s">
        <v>0</v>
      </c>
      <c r="C103" s="35" t="s">
        <v>1</v>
      </c>
      <c r="D103" s="35" t="s">
        <v>2</v>
      </c>
      <c r="E103" s="35" t="s">
        <v>3</v>
      </c>
      <c r="F103" s="170" t="s">
        <v>8</v>
      </c>
      <c r="G103" s="35" t="s">
        <v>0</v>
      </c>
      <c r="H103" s="35" t="s">
        <v>1</v>
      </c>
      <c r="I103" s="35" t="s">
        <v>2</v>
      </c>
      <c r="J103" s="35" t="s">
        <v>3</v>
      </c>
      <c r="K103" s="35" t="s">
        <v>4</v>
      </c>
      <c r="L103" s="10" t="s">
        <v>5</v>
      </c>
      <c r="M103" s="23"/>
      <c r="N103" s="94"/>
      <c r="O103" s="156" t="s">
        <v>114</v>
      </c>
      <c r="P103" s="157"/>
      <c r="Q103" s="3"/>
      <c r="R103" s="171" t="s">
        <v>46</v>
      </c>
      <c r="S103" s="172"/>
      <c r="T103" s="172"/>
      <c r="U103" s="173"/>
      <c r="V103" s="3"/>
      <c r="W103" s="174" t="s">
        <v>52</v>
      </c>
      <c r="X103" s="175"/>
      <c r="Y103" s="176"/>
      <c r="Z103" s="178" t="s">
        <v>48</v>
      </c>
      <c r="AA103" s="179"/>
      <c r="AB103" s="179"/>
      <c r="AC103" s="180"/>
      <c r="AD103" s="3"/>
      <c r="AE103" s="178" t="s">
        <v>54</v>
      </c>
      <c r="AF103" s="179"/>
      <c r="AG103" s="179"/>
      <c r="AH103" s="179"/>
      <c r="AI103" s="179"/>
      <c r="AJ103" s="180"/>
      <c r="AK103" s="3"/>
      <c r="AL103" s="174" t="s">
        <v>55</v>
      </c>
      <c r="AM103" s="175"/>
      <c r="AN103" s="176"/>
      <c r="AO103" s="178" t="s">
        <v>49</v>
      </c>
      <c r="AP103" s="179"/>
      <c r="AQ103" s="179"/>
      <c r="AR103" s="180"/>
      <c r="AS103" s="4"/>
      <c r="AT103" s="174" t="s">
        <v>51</v>
      </c>
      <c r="AU103" s="175"/>
      <c r="AV103" s="36"/>
      <c r="AW103" s="174" t="s">
        <v>27</v>
      </c>
      <c r="AX103" s="175"/>
      <c r="AY103" s="50"/>
    </row>
    <row r="104" spans="1:51" ht="30">
      <c r="A104" s="258"/>
      <c r="B104" s="35" t="s">
        <v>1</v>
      </c>
      <c r="C104" s="2">
        <v>1</v>
      </c>
      <c r="D104" s="37">
        <f>1/C105</f>
        <v>0.33333333333333331</v>
      </c>
      <c r="E104" s="37">
        <f>1/C106</f>
        <v>0.2</v>
      </c>
      <c r="F104" s="170"/>
      <c r="G104" s="35" t="s">
        <v>1</v>
      </c>
      <c r="H104" s="38">
        <f>C104/C107</f>
        <v>0.1111111111111111</v>
      </c>
      <c r="I104" s="37">
        <f>D104/D107</f>
        <v>3.9999999999999994E-2</v>
      </c>
      <c r="J104" s="37">
        <f>E104/E107</f>
        <v>0.14893617021276595</v>
      </c>
      <c r="K104" s="37">
        <f>SUM(H104:J104)</f>
        <v>0.30004728132387704</v>
      </c>
      <c r="L104" s="2">
        <f>K104/C109</f>
        <v>0.10001576044129235</v>
      </c>
      <c r="M104" s="24"/>
      <c r="N104" s="94"/>
      <c r="O104" s="58" t="s">
        <v>17</v>
      </c>
      <c r="P104" s="56" t="s">
        <v>78</v>
      </c>
      <c r="Q104" s="18"/>
      <c r="R104" s="17" t="s">
        <v>26</v>
      </c>
      <c r="S104" s="35" t="s">
        <v>1</v>
      </c>
      <c r="T104" s="35" t="s">
        <v>2</v>
      </c>
      <c r="U104" s="35" t="s">
        <v>3</v>
      </c>
      <c r="V104" s="13"/>
      <c r="W104" s="32" t="s">
        <v>26</v>
      </c>
      <c r="X104" s="72" t="s">
        <v>53</v>
      </c>
      <c r="Y104" s="176"/>
      <c r="Z104" s="35" t="s">
        <v>32</v>
      </c>
      <c r="AA104" s="71" t="s">
        <v>47</v>
      </c>
      <c r="AB104" s="178" t="s">
        <v>43</v>
      </c>
      <c r="AC104" s="180"/>
      <c r="AD104" s="4"/>
      <c r="AE104" s="10" t="s">
        <v>26</v>
      </c>
      <c r="AF104" s="35" t="s">
        <v>35</v>
      </c>
      <c r="AG104" s="35" t="s">
        <v>36</v>
      </c>
      <c r="AH104" s="35" t="s">
        <v>37</v>
      </c>
      <c r="AI104" s="35" t="s">
        <v>97</v>
      </c>
      <c r="AJ104" s="35" t="s">
        <v>98</v>
      </c>
      <c r="AK104" s="4"/>
      <c r="AL104" s="10" t="s">
        <v>26</v>
      </c>
      <c r="AM104" s="72" t="s">
        <v>53</v>
      </c>
      <c r="AN104" s="176"/>
      <c r="AO104" s="10" t="s">
        <v>28</v>
      </c>
      <c r="AP104" s="10" t="s">
        <v>47</v>
      </c>
      <c r="AQ104" s="181" t="s">
        <v>43</v>
      </c>
      <c r="AR104" s="182"/>
      <c r="AS104" s="4"/>
      <c r="AT104" s="35" t="s">
        <v>26</v>
      </c>
      <c r="AU104" s="72" t="s">
        <v>53</v>
      </c>
      <c r="AV104" s="36"/>
      <c r="AW104" s="71" t="s">
        <v>26</v>
      </c>
      <c r="AX104" s="71" t="s">
        <v>50</v>
      </c>
      <c r="AY104" s="50"/>
    </row>
    <row r="105" spans="1:51">
      <c r="A105" s="258"/>
      <c r="B105" s="35" t="s">
        <v>2</v>
      </c>
      <c r="C105" s="37">
        <v>3</v>
      </c>
      <c r="D105" s="2">
        <v>1</v>
      </c>
      <c r="E105" s="37">
        <f>1/D106</f>
        <v>0.14285714285714285</v>
      </c>
      <c r="F105" s="170"/>
      <c r="G105" s="35" t="s">
        <v>2</v>
      </c>
      <c r="H105" s="37">
        <f>C105/C107</f>
        <v>0.33333333333333331</v>
      </c>
      <c r="I105" s="38">
        <f>D105/D107</f>
        <v>0.12</v>
      </c>
      <c r="J105" s="37">
        <f>E105/E107</f>
        <v>0.10638297872340424</v>
      </c>
      <c r="K105" s="37">
        <f>SUM(H105:J105)</f>
        <v>0.55971631205673755</v>
      </c>
      <c r="L105" s="2">
        <f>K105/C109</f>
        <v>0.18657210401891253</v>
      </c>
      <c r="M105" s="24"/>
      <c r="N105" s="94"/>
      <c r="O105" s="58" t="s">
        <v>18</v>
      </c>
      <c r="P105" s="56" t="s">
        <v>77</v>
      </c>
      <c r="Q105" s="18"/>
      <c r="R105" s="11" t="s">
        <v>17</v>
      </c>
      <c r="S105" s="9">
        <v>1</v>
      </c>
      <c r="T105" s="9">
        <v>-0.5</v>
      </c>
      <c r="U105" s="9">
        <v>0</v>
      </c>
      <c r="V105" s="3"/>
      <c r="W105" s="11" t="s">
        <v>17</v>
      </c>
      <c r="X105" s="1">
        <f>(S105*L104)+(T105*L105)+(U105*L106)</f>
        <v>6.7297084318360817E-3</v>
      </c>
      <c r="Y105" s="176"/>
      <c r="Z105" s="15" t="s">
        <v>34</v>
      </c>
      <c r="AA105" s="15">
        <v>1</v>
      </c>
      <c r="AB105" s="15">
        <f>1/(1+AA105)</f>
        <v>0.5</v>
      </c>
      <c r="AC105" s="15"/>
      <c r="AD105" s="4"/>
      <c r="AE105" s="11" t="s">
        <v>17</v>
      </c>
      <c r="AF105" s="28">
        <v>0</v>
      </c>
      <c r="AG105" s="28">
        <v>0</v>
      </c>
      <c r="AH105" s="28">
        <v>-1</v>
      </c>
      <c r="AI105" s="28">
        <v>0</v>
      </c>
      <c r="AJ105" s="28">
        <v>1</v>
      </c>
      <c r="AK105" s="4"/>
      <c r="AL105" s="11" t="s">
        <v>17</v>
      </c>
      <c r="AM105" s="1">
        <f>(AF105*AC106)+(AG105*AC107)+(AC108*AH105)+(AI105*AC110)+(AC111*AJ105)</f>
        <v>-0.16666666666666669</v>
      </c>
      <c r="AN105" s="176"/>
      <c r="AO105" s="15" t="s">
        <v>29</v>
      </c>
      <c r="AP105" s="15">
        <v>1</v>
      </c>
      <c r="AQ105" s="15">
        <f>1/(1+AP105)</f>
        <v>0.5</v>
      </c>
      <c r="AR105" s="15"/>
      <c r="AS105" s="4"/>
      <c r="AT105" s="11" t="s">
        <v>17</v>
      </c>
      <c r="AU105" s="1">
        <f>AR106</f>
        <v>0.5</v>
      </c>
      <c r="AV105" s="36"/>
      <c r="AW105" s="40" t="s">
        <v>63</v>
      </c>
      <c r="AX105" s="40">
        <v>0</v>
      </c>
      <c r="AY105" s="50"/>
    </row>
    <row r="106" spans="1:51" ht="30">
      <c r="A106" s="258"/>
      <c r="B106" s="35" t="s">
        <v>3</v>
      </c>
      <c r="C106" s="37">
        <v>5</v>
      </c>
      <c r="D106" s="37">
        <v>7</v>
      </c>
      <c r="E106" s="2">
        <v>1</v>
      </c>
      <c r="F106" s="170"/>
      <c r="G106" s="35" t="s">
        <v>3</v>
      </c>
      <c r="H106" s="37">
        <f>C106/C107</f>
        <v>0.55555555555555558</v>
      </c>
      <c r="I106" s="37">
        <f>D106/D107</f>
        <v>0.84</v>
      </c>
      <c r="J106" s="38">
        <f>E106/E107</f>
        <v>0.74468085106382975</v>
      </c>
      <c r="K106" s="37">
        <f>SUM(H106:J106)</f>
        <v>2.1402364066193855</v>
      </c>
      <c r="L106" s="2">
        <f>K106/C109</f>
        <v>0.71341213553979521</v>
      </c>
      <c r="M106" s="24"/>
      <c r="N106" s="94"/>
      <c r="O106" s="58" t="s">
        <v>20</v>
      </c>
      <c r="P106" s="56" t="s">
        <v>80</v>
      </c>
      <c r="Q106" s="18"/>
      <c r="R106" s="11" t="s">
        <v>18</v>
      </c>
      <c r="S106" s="9">
        <v>-0.5</v>
      </c>
      <c r="T106" s="9">
        <v>1</v>
      </c>
      <c r="U106" s="9">
        <v>0</v>
      </c>
      <c r="V106" s="19"/>
      <c r="W106" s="11" t="s">
        <v>18</v>
      </c>
      <c r="X106" s="1">
        <f>(S106*L104)+(T106*L105)+(U106*L106)</f>
        <v>0.13656422379826635</v>
      </c>
      <c r="Y106" s="176"/>
      <c r="Z106" s="16" t="s">
        <v>35</v>
      </c>
      <c r="AA106" s="16" t="s">
        <v>44</v>
      </c>
      <c r="AB106" s="16">
        <v>1</v>
      </c>
      <c r="AC106" s="16">
        <f>AB106*AB105</f>
        <v>0.5</v>
      </c>
      <c r="AD106" s="4"/>
      <c r="AE106" s="11" t="s">
        <v>18</v>
      </c>
      <c r="AF106" s="28">
        <v>0</v>
      </c>
      <c r="AG106" s="28">
        <v>0</v>
      </c>
      <c r="AH106" s="28">
        <v>1</v>
      </c>
      <c r="AI106" s="28">
        <v>0</v>
      </c>
      <c r="AJ106" s="28">
        <v>-1</v>
      </c>
      <c r="AK106" s="4"/>
      <c r="AL106" s="11" t="s">
        <v>18</v>
      </c>
      <c r="AM106" s="1">
        <f>(AF106*AC106)+(AG106*AC107)+(AC108*AH106)+(AI106*AC110)+(AC111*AJ106)</f>
        <v>0.16666666666666669</v>
      </c>
      <c r="AN106" s="176"/>
      <c r="AO106" s="16" t="s">
        <v>45</v>
      </c>
      <c r="AP106" s="16" t="s">
        <v>44</v>
      </c>
      <c r="AQ106" s="16">
        <v>1</v>
      </c>
      <c r="AR106" s="16">
        <f>AQ106*AQ105</f>
        <v>0.5</v>
      </c>
      <c r="AS106" s="4"/>
      <c r="AT106" s="11" t="s">
        <v>18</v>
      </c>
      <c r="AU106" s="1">
        <f>AR107</f>
        <v>0.5</v>
      </c>
      <c r="AV106" s="36"/>
      <c r="AW106" s="40" t="s">
        <v>16</v>
      </c>
      <c r="AX106" s="41">
        <v>0</v>
      </c>
      <c r="AY106" s="50"/>
    </row>
    <row r="107" spans="1:51">
      <c r="A107" s="258"/>
      <c r="B107" s="72" t="s">
        <v>4</v>
      </c>
      <c r="C107" s="39">
        <f>SUM(C104:C106)</f>
        <v>9</v>
      </c>
      <c r="D107" s="39">
        <f>SUM(D104:D106)</f>
        <v>8.3333333333333339</v>
      </c>
      <c r="E107" s="39">
        <f>SUM(E104:E106)</f>
        <v>1.342857142857143</v>
      </c>
      <c r="F107" s="170"/>
      <c r="G107" s="72" t="s">
        <v>4</v>
      </c>
      <c r="H107" s="39">
        <f>SUM(H104:H106)</f>
        <v>1</v>
      </c>
      <c r="I107" s="39">
        <f>SUM(I104:I106)</f>
        <v>1</v>
      </c>
      <c r="J107" s="39">
        <f>SUM(J104:J106)</f>
        <v>1</v>
      </c>
      <c r="K107" s="39">
        <f>SUM(K104:K106)</f>
        <v>3</v>
      </c>
      <c r="L107" s="39">
        <f>SUM(L104:L106)</f>
        <v>1</v>
      </c>
      <c r="M107" s="25"/>
      <c r="N107" s="94"/>
      <c r="O107" s="58" t="s">
        <v>21</v>
      </c>
      <c r="P107" s="56" t="s">
        <v>81</v>
      </c>
      <c r="Q107" s="18"/>
      <c r="R107" s="11" t="s">
        <v>20</v>
      </c>
      <c r="S107" s="9">
        <v>0</v>
      </c>
      <c r="T107" s="9">
        <v>0.5</v>
      </c>
      <c r="U107" s="9">
        <v>0</v>
      </c>
      <c r="V107" s="19"/>
      <c r="W107" s="11" t="s">
        <v>20</v>
      </c>
      <c r="X107" s="1">
        <f>(S107*L104)+(T107*L105)+(U107*L106)</f>
        <v>9.3286052009456263E-2</v>
      </c>
      <c r="Y107" s="176"/>
      <c r="Z107" s="16" t="s">
        <v>36</v>
      </c>
      <c r="AA107" s="16" t="s">
        <v>44</v>
      </c>
      <c r="AB107" s="16">
        <v>1</v>
      </c>
      <c r="AC107" s="16">
        <f>AB107*AB105</f>
        <v>0.5</v>
      </c>
      <c r="AD107" s="4"/>
      <c r="AE107" s="11" t="s">
        <v>20</v>
      </c>
      <c r="AF107" s="28">
        <v>0</v>
      </c>
      <c r="AG107" s="28">
        <v>0</v>
      </c>
      <c r="AH107" s="28">
        <v>1</v>
      </c>
      <c r="AI107" s="28">
        <v>0</v>
      </c>
      <c r="AJ107" s="28">
        <v>0</v>
      </c>
      <c r="AK107" s="4"/>
      <c r="AL107" s="11" t="s">
        <v>20</v>
      </c>
      <c r="AM107" s="1">
        <f>(AF107*AC106)+(AG107*AC107)+(AH107*AC108)+(AI107*AC110)+(AJ107*AC111)</f>
        <v>0.5</v>
      </c>
      <c r="AN107" s="176"/>
      <c r="AO107" s="16" t="s">
        <v>58</v>
      </c>
      <c r="AP107" s="16" t="s">
        <v>44</v>
      </c>
      <c r="AQ107" s="16">
        <v>1</v>
      </c>
      <c r="AR107" s="16">
        <f>AQ107*AQ105</f>
        <v>0.5</v>
      </c>
      <c r="AS107" s="4"/>
      <c r="AT107" s="11" t="s">
        <v>20</v>
      </c>
      <c r="AU107" s="1">
        <f>AR109</f>
        <v>0.33333333333333331</v>
      </c>
      <c r="AV107" s="36"/>
      <c r="AW107" s="42" t="s">
        <v>17</v>
      </c>
      <c r="AX107" s="42">
        <f>X105+AM105+AU105</f>
        <v>0.34006304176516938</v>
      </c>
      <c r="AY107" s="50"/>
    </row>
    <row r="108" spans="1:51" ht="45">
      <c r="A108" s="258"/>
      <c r="B108" s="54"/>
      <c r="C108" s="54"/>
      <c r="D108" s="54"/>
      <c r="E108" s="54"/>
      <c r="F108" s="54"/>
      <c r="G108" s="54"/>
      <c r="H108" s="54"/>
      <c r="I108" s="54"/>
      <c r="J108" s="54"/>
      <c r="M108" s="47"/>
      <c r="N108" s="94"/>
      <c r="O108" s="58" t="s">
        <v>23</v>
      </c>
      <c r="P108" s="56" t="s">
        <v>83</v>
      </c>
      <c r="Q108" s="4"/>
      <c r="R108" s="11" t="s">
        <v>21</v>
      </c>
      <c r="S108" s="9">
        <v>0</v>
      </c>
      <c r="T108" s="9">
        <v>-0.5</v>
      </c>
      <c r="U108" s="9">
        <v>0</v>
      </c>
      <c r="V108" s="19"/>
      <c r="W108" s="11" t="s">
        <v>21</v>
      </c>
      <c r="X108" s="1">
        <f>(S108*L104)+(T108*L105)+(U108*L106)</f>
        <v>-9.3286052009456263E-2</v>
      </c>
      <c r="Y108" s="176"/>
      <c r="Z108" s="16" t="s">
        <v>37</v>
      </c>
      <c r="AA108" s="16" t="s">
        <v>44</v>
      </c>
      <c r="AB108" s="16">
        <v>1</v>
      </c>
      <c r="AC108" s="16">
        <f>AB108*AB105</f>
        <v>0.5</v>
      </c>
      <c r="AD108" s="4"/>
      <c r="AE108" s="11" t="s">
        <v>21</v>
      </c>
      <c r="AF108" s="28">
        <v>0</v>
      </c>
      <c r="AG108" s="28">
        <v>0</v>
      </c>
      <c r="AH108" s="28">
        <v>-1</v>
      </c>
      <c r="AI108" s="28">
        <v>0</v>
      </c>
      <c r="AJ108" s="28">
        <v>0</v>
      </c>
      <c r="AK108" s="4"/>
      <c r="AL108" s="11" t="s">
        <v>21</v>
      </c>
      <c r="AM108" s="1">
        <f>(AF108*AC106)+(AG108*AC107)+(AH108*AC108)+(AI108*AC110)+(AJ108*AC111)</f>
        <v>-0.5</v>
      </c>
      <c r="AN108" s="176"/>
      <c r="AO108" s="15" t="s">
        <v>30</v>
      </c>
      <c r="AP108" s="15">
        <v>2</v>
      </c>
      <c r="AQ108" s="15">
        <f>1/(1+AP108)</f>
        <v>0.33333333333333331</v>
      </c>
      <c r="AR108" s="15"/>
      <c r="AS108" s="4"/>
      <c r="AT108" s="11" t="s">
        <v>21</v>
      </c>
      <c r="AU108" s="1">
        <f>AR110</f>
        <v>0.33333333333333331</v>
      </c>
      <c r="AV108" s="36"/>
      <c r="AW108" s="42" t="s">
        <v>18</v>
      </c>
      <c r="AX108" s="42">
        <f>X106+AM106++AU106</f>
        <v>0.80323089046493301</v>
      </c>
      <c r="AY108" s="50"/>
    </row>
    <row r="109" spans="1:51" ht="30">
      <c r="A109" s="258"/>
      <c r="B109" s="71" t="s">
        <v>6</v>
      </c>
      <c r="C109" s="35">
        <v>3</v>
      </c>
      <c r="D109" s="4"/>
      <c r="E109" s="4"/>
      <c r="F109" s="4"/>
      <c r="G109" s="4"/>
      <c r="H109" s="4"/>
      <c r="I109" s="4"/>
      <c r="J109" s="4"/>
      <c r="M109" s="4"/>
      <c r="N109" s="94"/>
      <c r="O109" s="58" t="s">
        <v>24</v>
      </c>
      <c r="P109" s="56" t="s">
        <v>84</v>
      </c>
      <c r="Q109" s="4"/>
      <c r="R109" s="11" t="s">
        <v>23</v>
      </c>
      <c r="S109" s="9">
        <v>1</v>
      </c>
      <c r="T109" s="9">
        <v>0</v>
      </c>
      <c r="U109" s="9">
        <v>-0.5</v>
      </c>
      <c r="V109" s="19"/>
      <c r="W109" s="11" t="s">
        <v>23</v>
      </c>
      <c r="X109" s="1">
        <f>(S109*L104)+(T109*L105)+(U109*L106)</f>
        <v>-0.25669030732860526</v>
      </c>
      <c r="Y109" s="176"/>
      <c r="Z109" s="31" t="s">
        <v>96</v>
      </c>
      <c r="AA109" s="31">
        <v>2</v>
      </c>
      <c r="AB109" s="31">
        <f>1/(1+AA109)</f>
        <v>0.33333333333333331</v>
      </c>
      <c r="AC109" s="31"/>
      <c r="AD109" s="4"/>
      <c r="AE109" s="11" t="s">
        <v>23</v>
      </c>
      <c r="AF109" s="28">
        <v>0</v>
      </c>
      <c r="AG109" s="28">
        <v>0</v>
      </c>
      <c r="AH109" s="28">
        <v>0</v>
      </c>
      <c r="AI109" s="28">
        <v>0</v>
      </c>
      <c r="AJ109" s="28">
        <v>1</v>
      </c>
      <c r="AK109" s="4"/>
      <c r="AL109" s="11" t="s">
        <v>23</v>
      </c>
      <c r="AM109" s="1">
        <f>(AC106*AF109)+(AG109*AC107)+(AC108*AH109)+(AI109*AC110)+(AC111*AJ109)</f>
        <v>0.33333333333333331</v>
      </c>
      <c r="AN109" s="176"/>
      <c r="AO109" s="16" t="s">
        <v>59</v>
      </c>
      <c r="AP109" s="16" t="s">
        <v>44</v>
      </c>
      <c r="AQ109" s="16">
        <v>1</v>
      </c>
      <c r="AR109" s="16">
        <f>AQ109*AQ108</f>
        <v>0.33333333333333331</v>
      </c>
      <c r="AS109" s="4"/>
      <c r="AT109" s="11" t="s">
        <v>23</v>
      </c>
      <c r="AU109" s="1">
        <f>AR112</f>
        <v>0.25</v>
      </c>
      <c r="AV109" s="36"/>
      <c r="AW109" s="41" t="s">
        <v>19</v>
      </c>
      <c r="AX109" s="41">
        <v>0</v>
      </c>
      <c r="AY109" s="50"/>
    </row>
    <row r="110" spans="1:51">
      <c r="A110" s="258"/>
      <c r="B110" s="53"/>
      <c r="C110" s="53"/>
      <c r="D110" s="53"/>
      <c r="E110" s="53"/>
      <c r="F110" s="53"/>
      <c r="G110" s="53"/>
      <c r="H110" s="53"/>
      <c r="I110" s="53"/>
      <c r="J110" s="53"/>
      <c r="M110" s="26"/>
      <c r="N110" s="94"/>
      <c r="O110" s="4"/>
      <c r="P110" s="4"/>
      <c r="Q110" s="4"/>
      <c r="R110" s="11" t="s">
        <v>24</v>
      </c>
      <c r="S110" s="9">
        <v>-0.5</v>
      </c>
      <c r="T110" s="9">
        <v>0</v>
      </c>
      <c r="U110" s="9">
        <v>1</v>
      </c>
      <c r="V110" s="19"/>
      <c r="W110" s="11" t="s">
        <v>24</v>
      </c>
      <c r="X110" s="1">
        <f>(S110*L104)+(T110*67)+(U110*L106)</f>
        <v>0.66340425531914904</v>
      </c>
      <c r="Y110" s="176"/>
      <c r="Z110" s="16" t="s">
        <v>97</v>
      </c>
      <c r="AA110" s="16" t="s">
        <v>44</v>
      </c>
      <c r="AB110" s="16">
        <v>1</v>
      </c>
      <c r="AC110" s="16">
        <f>AB110*AB109</f>
        <v>0.33333333333333331</v>
      </c>
      <c r="AD110" s="4"/>
      <c r="AE110" s="11" t="s">
        <v>24</v>
      </c>
      <c r="AF110" s="28">
        <v>0</v>
      </c>
      <c r="AG110" s="28">
        <v>0</v>
      </c>
      <c r="AH110" s="28">
        <v>0</v>
      </c>
      <c r="AI110" s="28">
        <v>0</v>
      </c>
      <c r="AJ110" s="28">
        <v>-1</v>
      </c>
      <c r="AK110" s="4"/>
      <c r="AL110" s="11" t="s">
        <v>24</v>
      </c>
      <c r="AM110" s="1">
        <f>(AC106*AF110)+(AC107*AG110)+(AC108*AH110)+(AI110*AC110)+(AC111*AJ110)</f>
        <v>-0.33333333333333331</v>
      </c>
      <c r="AN110" s="176"/>
      <c r="AO110" s="16" t="s">
        <v>60</v>
      </c>
      <c r="AP110" s="16" t="s">
        <v>44</v>
      </c>
      <c r="AQ110" s="16">
        <v>1</v>
      </c>
      <c r="AR110" s="16">
        <f>AQ110*AQ108</f>
        <v>0.33333333333333331</v>
      </c>
      <c r="AS110" s="4"/>
      <c r="AT110" s="11" t="s">
        <v>24</v>
      </c>
      <c r="AU110" s="1">
        <f>AR113</f>
        <v>0.25</v>
      </c>
      <c r="AV110" s="36"/>
      <c r="AW110" s="42" t="s">
        <v>20</v>
      </c>
      <c r="AX110" s="42">
        <f>X107+AM107+AU107</f>
        <v>0.92661938534278954</v>
      </c>
      <c r="AY110" s="50"/>
    </row>
    <row r="111" spans="1:51">
      <c r="A111" s="258"/>
      <c r="B111" s="183" t="s">
        <v>14</v>
      </c>
      <c r="C111" s="183"/>
      <c r="D111" s="4"/>
      <c r="E111" s="35" t="s">
        <v>38</v>
      </c>
      <c r="F111" s="35" t="s">
        <v>39</v>
      </c>
      <c r="G111" s="35" t="s">
        <v>40</v>
      </c>
      <c r="H111" s="10" t="s">
        <v>41</v>
      </c>
      <c r="I111" s="10" t="s">
        <v>42</v>
      </c>
      <c r="J111" s="4"/>
      <c r="M111" s="4"/>
      <c r="N111" s="94"/>
      <c r="O111" s="156" t="s">
        <v>112</v>
      </c>
      <c r="P111" s="157"/>
      <c r="Q111" s="4"/>
      <c r="R111" s="33"/>
      <c r="S111" s="25"/>
      <c r="T111" s="25"/>
      <c r="U111" s="25"/>
      <c r="V111" s="30"/>
      <c r="W111" s="29"/>
      <c r="X111" s="29"/>
      <c r="Y111" s="176"/>
      <c r="Z111" s="16" t="s">
        <v>98</v>
      </c>
      <c r="AA111" s="16" t="s">
        <v>44</v>
      </c>
      <c r="AB111" s="16">
        <v>1</v>
      </c>
      <c r="AC111" s="16">
        <f>AB111*AB109</f>
        <v>0.33333333333333331</v>
      </c>
      <c r="AD111" s="4"/>
      <c r="AE111" s="29"/>
      <c r="AF111" s="25"/>
      <c r="AG111" s="25"/>
      <c r="AH111" s="25"/>
      <c r="AI111" s="25"/>
      <c r="AJ111" s="25"/>
      <c r="AK111" s="4"/>
      <c r="AL111" s="29"/>
      <c r="AM111" s="29"/>
      <c r="AN111" s="176"/>
      <c r="AO111" s="15" t="s">
        <v>31</v>
      </c>
      <c r="AP111" s="15">
        <v>3</v>
      </c>
      <c r="AQ111" s="15">
        <f>1/(1+AP111)</f>
        <v>0.25</v>
      </c>
      <c r="AR111" s="15"/>
      <c r="AS111" s="4"/>
      <c r="AT111" s="29"/>
      <c r="AU111" s="29"/>
      <c r="AV111" s="46"/>
      <c r="AW111" s="42" t="s">
        <v>21</v>
      </c>
      <c r="AX111" s="42">
        <f>X108+AM108+AU108</f>
        <v>-0.25995271867612296</v>
      </c>
      <c r="AY111" s="50"/>
    </row>
    <row r="112" spans="1:51" ht="30">
      <c r="A112" s="258"/>
      <c r="B112" s="71" t="s">
        <v>7</v>
      </c>
      <c r="C112" s="76">
        <f>SUM(L104*C107,L105*D107,L106*E107)</f>
        <v>3.4129199594731512</v>
      </c>
      <c r="D112" s="4"/>
      <c r="E112" s="35">
        <v>1</v>
      </c>
      <c r="F112" s="35">
        <v>3</v>
      </c>
      <c r="G112" s="35">
        <v>5</v>
      </c>
      <c r="H112" s="35">
        <v>7</v>
      </c>
      <c r="I112" s="35">
        <v>9</v>
      </c>
      <c r="J112" s="4"/>
      <c r="M112" s="4"/>
      <c r="N112" s="94"/>
      <c r="O112" s="57" t="s">
        <v>99</v>
      </c>
      <c r="P112" s="56" t="s">
        <v>102</v>
      </c>
      <c r="Q112" s="4"/>
      <c r="R112" s="33"/>
      <c r="S112" s="25"/>
      <c r="T112" s="25"/>
      <c r="U112" s="25"/>
      <c r="V112" s="30"/>
      <c r="W112" s="29"/>
      <c r="X112" s="29"/>
      <c r="Y112" s="176"/>
      <c r="Z112" s="30"/>
      <c r="AA112" s="30"/>
      <c r="AB112" s="30"/>
      <c r="AC112" s="30"/>
      <c r="AD112" s="4"/>
      <c r="AE112" s="29"/>
      <c r="AF112" s="25"/>
      <c r="AG112" s="25"/>
      <c r="AH112" s="25"/>
      <c r="AI112" s="25"/>
      <c r="AJ112" s="25"/>
      <c r="AK112" s="4"/>
      <c r="AL112" s="156" t="s">
        <v>115</v>
      </c>
      <c r="AM112" s="157"/>
      <c r="AN112" s="176"/>
      <c r="AO112" s="16" t="s">
        <v>61</v>
      </c>
      <c r="AP112" s="16" t="s">
        <v>44</v>
      </c>
      <c r="AQ112" s="16">
        <v>1</v>
      </c>
      <c r="AR112" s="16">
        <f>AQ112*AQ111</f>
        <v>0.25</v>
      </c>
      <c r="AS112" s="4"/>
      <c r="AT112" s="29"/>
      <c r="AU112" s="29"/>
      <c r="AV112" s="46"/>
      <c r="AW112" s="41" t="s">
        <v>22</v>
      </c>
      <c r="AX112" s="41">
        <v>0</v>
      </c>
      <c r="AY112" s="50"/>
    </row>
    <row r="113" spans="1:51" ht="30">
      <c r="A113" s="258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26"/>
      <c r="N113" s="94"/>
      <c r="O113" s="57" t="s">
        <v>100</v>
      </c>
      <c r="P113" s="56" t="s">
        <v>103</v>
      </c>
      <c r="Q113" s="4"/>
      <c r="R113" s="4"/>
      <c r="S113" s="18"/>
      <c r="T113" s="18"/>
      <c r="U113" s="18"/>
      <c r="V113" s="19"/>
      <c r="W113" s="4"/>
      <c r="X113" s="4"/>
      <c r="Y113" s="176"/>
      <c r="Z113" s="30"/>
      <c r="AA113" s="30"/>
      <c r="AB113" s="30"/>
      <c r="AC113" s="30"/>
      <c r="AD113" s="4"/>
      <c r="AE113" s="29"/>
      <c r="AF113" s="25"/>
      <c r="AG113" s="25"/>
      <c r="AH113" s="25"/>
      <c r="AI113" s="25"/>
      <c r="AJ113" s="25"/>
      <c r="AK113" s="4"/>
      <c r="AL113" s="58" t="s">
        <v>34</v>
      </c>
      <c r="AM113" s="56" t="s">
        <v>87</v>
      </c>
      <c r="AN113" s="176"/>
      <c r="AO113" s="16" t="s">
        <v>62</v>
      </c>
      <c r="AP113" s="16" t="s">
        <v>44</v>
      </c>
      <c r="AQ113" s="16">
        <v>1</v>
      </c>
      <c r="AR113" s="16">
        <f>AQ113*AQ111</f>
        <v>0.25</v>
      </c>
      <c r="AS113" s="4"/>
      <c r="AT113" s="29"/>
      <c r="AU113" s="29"/>
      <c r="AV113" s="46"/>
      <c r="AW113" s="42" t="s">
        <v>23</v>
      </c>
      <c r="AX113" s="42">
        <f>X109+AM109+AU109</f>
        <v>0.32664302600472805</v>
      </c>
      <c r="AY113" s="50"/>
    </row>
    <row r="114" spans="1:51" ht="30">
      <c r="A114" s="258"/>
      <c r="B114" s="185" t="s">
        <v>11</v>
      </c>
      <c r="C114" s="186"/>
      <c r="D114" s="6" t="s">
        <v>12</v>
      </c>
      <c r="E114" s="6">
        <v>1</v>
      </c>
      <c r="F114" s="6">
        <v>2</v>
      </c>
      <c r="G114" s="6">
        <v>3</v>
      </c>
      <c r="H114" s="6">
        <v>4</v>
      </c>
      <c r="I114" s="6">
        <v>5</v>
      </c>
      <c r="J114" s="6">
        <v>6</v>
      </c>
      <c r="K114" s="6">
        <v>7</v>
      </c>
      <c r="L114" s="6">
        <v>9</v>
      </c>
      <c r="M114" s="6">
        <v>10</v>
      </c>
      <c r="N114" s="94"/>
      <c r="O114" s="57" t="s">
        <v>101</v>
      </c>
      <c r="P114" s="56" t="s">
        <v>104</v>
      </c>
      <c r="Q114" s="4"/>
      <c r="R114" s="4"/>
      <c r="S114" s="18"/>
      <c r="T114" s="18"/>
      <c r="U114" s="18"/>
      <c r="V114" s="4"/>
      <c r="W114" s="4"/>
      <c r="X114" s="4"/>
      <c r="Y114" s="176"/>
      <c r="AB114" s="30"/>
      <c r="AC114" s="30"/>
      <c r="AD114" s="4"/>
      <c r="AE114" s="29"/>
      <c r="AF114" s="25"/>
      <c r="AG114" s="25"/>
      <c r="AH114" s="25"/>
      <c r="AI114" s="25"/>
      <c r="AJ114" s="25"/>
      <c r="AK114" s="4"/>
      <c r="AL114" s="83" t="s">
        <v>35</v>
      </c>
      <c r="AM114" s="84" t="s">
        <v>88</v>
      </c>
      <c r="AN114" s="176"/>
      <c r="AO114" s="19"/>
      <c r="AP114" s="19"/>
      <c r="AQ114" s="19"/>
      <c r="AR114" s="19"/>
      <c r="AS114" s="4"/>
      <c r="AT114" s="29"/>
      <c r="AU114" s="29"/>
      <c r="AV114" s="46"/>
      <c r="AW114" s="42" t="s">
        <v>24</v>
      </c>
      <c r="AX114" s="42">
        <f>X110+AM110+AU110</f>
        <v>0.58007092198581578</v>
      </c>
      <c r="AY114" s="50"/>
    </row>
    <row r="115" spans="1:51">
      <c r="A115" s="258"/>
      <c r="B115" s="187"/>
      <c r="C115" s="188"/>
      <c r="D115" s="6" t="s">
        <v>13</v>
      </c>
      <c r="E115" s="35">
        <v>0</v>
      </c>
      <c r="F115" s="35">
        <v>0</v>
      </c>
      <c r="G115" s="35">
        <v>0.57999999999999996</v>
      </c>
      <c r="H115" s="35">
        <v>0.9</v>
      </c>
      <c r="I115" s="35">
        <v>1.1200000000000001</v>
      </c>
      <c r="J115" s="35">
        <v>1.24</v>
      </c>
      <c r="K115" s="35">
        <v>1.32</v>
      </c>
      <c r="L115" s="35">
        <v>1.46</v>
      </c>
      <c r="M115" s="35">
        <v>1.49</v>
      </c>
      <c r="N115" s="94"/>
      <c r="Q115" s="4"/>
      <c r="R115" s="4"/>
      <c r="S115" s="18"/>
      <c r="T115" s="18"/>
      <c r="U115" s="18"/>
      <c r="V115" s="4"/>
      <c r="W115" s="4"/>
      <c r="X115" s="4"/>
      <c r="Y115" s="176"/>
      <c r="AB115" s="30"/>
      <c r="AC115" s="30"/>
      <c r="AD115" s="4"/>
      <c r="AE115" s="29"/>
      <c r="AF115" s="25"/>
      <c r="AG115" s="25"/>
      <c r="AH115" s="25"/>
      <c r="AI115" s="25"/>
      <c r="AJ115" s="25"/>
      <c r="AK115" s="4"/>
      <c r="AL115" s="83" t="s">
        <v>36</v>
      </c>
      <c r="AM115" s="84" t="s">
        <v>89</v>
      </c>
      <c r="AN115" s="176"/>
      <c r="AO115" s="30"/>
      <c r="AP115" s="30"/>
      <c r="AQ115" s="30"/>
      <c r="AR115" s="30"/>
      <c r="AS115" s="4"/>
      <c r="AT115" s="29"/>
      <c r="AU115" s="29"/>
      <c r="AV115" s="46"/>
      <c r="AW115" s="41" t="s">
        <v>25</v>
      </c>
      <c r="AX115" s="41">
        <v>0</v>
      </c>
      <c r="AY115" s="50"/>
    </row>
    <row r="116" spans="1:51">
      <c r="A116" s="258"/>
      <c r="B116" s="189" t="s">
        <v>9</v>
      </c>
      <c r="C116" s="190"/>
      <c r="D116" s="7">
        <v>0.57999999999999996</v>
      </c>
      <c r="E116" s="191"/>
      <c r="F116" s="192"/>
      <c r="G116" s="192"/>
      <c r="H116" s="192"/>
      <c r="I116" s="192"/>
      <c r="J116" s="192"/>
      <c r="K116" s="48"/>
      <c r="L116" s="48"/>
      <c r="M116" s="48"/>
      <c r="N116" s="94"/>
      <c r="Q116" s="4"/>
      <c r="R116" s="4"/>
      <c r="S116" s="18"/>
      <c r="T116" s="18"/>
      <c r="U116" s="18"/>
      <c r="V116" s="4"/>
      <c r="W116" s="4"/>
      <c r="X116" s="4"/>
      <c r="Y116" s="176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83" t="s">
        <v>37</v>
      </c>
      <c r="AM116" s="84" t="s">
        <v>90</v>
      </c>
      <c r="AN116" s="176"/>
      <c r="AO116" s="156" t="s">
        <v>113</v>
      </c>
      <c r="AP116" s="157"/>
      <c r="AQ116" s="4"/>
      <c r="AR116" s="4"/>
      <c r="AS116" s="4"/>
      <c r="AT116" s="4"/>
      <c r="AU116" s="4"/>
      <c r="AV116" s="46"/>
      <c r="AW116" s="4"/>
      <c r="AX116" s="4"/>
      <c r="AY116" s="50"/>
    </row>
    <row r="117" spans="1:51" ht="30">
      <c r="A117" s="258"/>
      <c r="B117" s="52"/>
      <c r="C117" s="52"/>
      <c r="D117" s="52"/>
      <c r="E117" s="52"/>
      <c r="H117" s="52"/>
      <c r="I117" s="52"/>
      <c r="J117" s="52"/>
      <c r="K117" s="52"/>
      <c r="L117" s="52"/>
      <c r="M117" s="47"/>
      <c r="N117" s="94"/>
      <c r="Q117" s="4"/>
      <c r="R117" s="4"/>
      <c r="S117" s="18"/>
      <c r="T117" s="18"/>
      <c r="U117" s="18"/>
      <c r="V117" s="4"/>
      <c r="W117" s="4"/>
      <c r="X117" s="4"/>
      <c r="Y117" s="176"/>
      <c r="Z117" s="4"/>
      <c r="AC117" s="4"/>
      <c r="AD117" s="4"/>
      <c r="AE117" s="4"/>
      <c r="AF117" s="4"/>
      <c r="AG117" s="4"/>
      <c r="AH117" s="4"/>
      <c r="AI117" s="4"/>
      <c r="AJ117" s="4"/>
      <c r="AK117" s="4"/>
      <c r="AL117" s="58" t="s">
        <v>96</v>
      </c>
      <c r="AM117" s="56" t="s">
        <v>91</v>
      </c>
      <c r="AN117" s="176"/>
      <c r="AO117" s="44" t="s">
        <v>29</v>
      </c>
      <c r="AP117" s="44" t="s">
        <v>76</v>
      </c>
      <c r="AQ117" s="4"/>
      <c r="AR117" s="4"/>
      <c r="AS117" s="4"/>
      <c r="AT117" s="4"/>
      <c r="AU117" s="4"/>
      <c r="AV117" s="46"/>
      <c r="AW117" s="4"/>
      <c r="AX117" s="4"/>
      <c r="AY117" s="50"/>
    </row>
    <row r="118" spans="1:51" ht="30">
      <c r="A118" s="258"/>
      <c r="B118" s="161" t="s">
        <v>15</v>
      </c>
      <c r="C118" s="161"/>
      <c r="D118" s="161"/>
      <c r="E118" s="4"/>
      <c r="H118" s="4"/>
      <c r="I118" s="4"/>
      <c r="J118" s="4"/>
      <c r="K118" s="4"/>
      <c r="L118" s="4"/>
      <c r="M118" s="4"/>
      <c r="N118" s="94"/>
      <c r="Q118" s="4"/>
      <c r="R118" s="4"/>
      <c r="S118" s="18"/>
      <c r="T118" s="18"/>
      <c r="U118" s="18"/>
      <c r="V118" s="4"/>
      <c r="W118" s="4"/>
      <c r="X118" s="4"/>
      <c r="Y118" s="176"/>
      <c r="Z118" s="227" t="s">
        <v>182</v>
      </c>
      <c r="AA118" s="228"/>
      <c r="AC118" s="4"/>
      <c r="AD118" s="4"/>
      <c r="AE118" s="4"/>
      <c r="AF118" s="4"/>
      <c r="AG118" s="4"/>
      <c r="AH118" s="4"/>
      <c r="AI118" s="4"/>
      <c r="AJ118" s="4"/>
      <c r="AK118" s="4"/>
      <c r="AL118" s="83" t="s">
        <v>97</v>
      </c>
      <c r="AM118" s="84" t="s">
        <v>92</v>
      </c>
      <c r="AN118" s="176"/>
      <c r="AO118" s="44" t="s">
        <v>30</v>
      </c>
      <c r="AP118" s="44" t="s">
        <v>79</v>
      </c>
      <c r="AQ118" s="4"/>
      <c r="AR118" s="4"/>
      <c r="AS118" s="4"/>
      <c r="AT118" s="4"/>
      <c r="AU118" s="4"/>
      <c r="AV118" s="46"/>
      <c r="AW118" s="4"/>
      <c r="AX118" s="4"/>
      <c r="AY118" s="50"/>
    </row>
    <row r="119" spans="1:51" ht="30">
      <c r="A119" s="258"/>
      <c r="B119" s="5" t="s">
        <v>10</v>
      </c>
      <c r="C119" s="8">
        <f>(C112-3)/3</f>
        <v>0.13763998649105039</v>
      </c>
      <c r="D119" s="77">
        <f>C119*100</f>
        <v>13.763998649105039</v>
      </c>
      <c r="E119" s="4"/>
      <c r="H119" s="4"/>
      <c r="I119" s="4"/>
      <c r="J119" s="4"/>
      <c r="K119" s="4"/>
      <c r="L119" s="4"/>
      <c r="M119" s="4"/>
      <c r="N119" s="94"/>
      <c r="Q119" s="4"/>
      <c r="R119" s="4"/>
      <c r="S119" s="18"/>
      <c r="T119" s="18"/>
      <c r="U119" s="18"/>
      <c r="V119" s="4"/>
      <c r="W119" s="4"/>
      <c r="X119" s="4"/>
      <c r="Y119" s="176"/>
      <c r="Z119" s="225" t="s">
        <v>216</v>
      </c>
      <c r="AA119" s="226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83" t="s">
        <v>98</v>
      </c>
      <c r="AM119" s="84" t="s">
        <v>93</v>
      </c>
      <c r="AN119" s="176"/>
      <c r="AO119" s="44" t="s">
        <v>31</v>
      </c>
      <c r="AP119" s="44" t="s">
        <v>82</v>
      </c>
      <c r="AQ119" s="4"/>
      <c r="AR119" s="4"/>
      <c r="AS119" s="4"/>
      <c r="AT119" s="4"/>
      <c r="AU119" s="4"/>
      <c r="AV119" s="46"/>
      <c r="AW119" s="4"/>
      <c r="AX119" s="4"/>
      <c r="AY119" s="50"/>
    </row>
    <row r="120" spans="1:51">
      <c r="A120" s="259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69"/>
      <c r="N120" s="49"/>
      <c r="O120" s="69"/>
      <c r="P120" s="69"/>
      <c r="Q120" s="69"/>
      <c r="R120" s="69"/>
      <c r="S120" s="79"/>
      <c r="T120" s="79"/>
      <c r="U120" s="79"/>
      <c r="V120" s="69"/>
      <c r="W120" s="69"/>
      <c r="X120" s="69"/>
      <c r="Y120" s="177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51"/>
    </row>
  </sheetData>
  <mergeCells count="169">
    <mergeCell ref="A1:AY1"/>
    <mergeCell ref="A2:A20"/>
    <mergeCell ref="B2:AY2"/>
    <mergeCell ref="F3:F7"/>
    <mergeCell ref="O3:P3"/>
    <mergeCell ref="R3:U3"/>
    <mergeCell ref="W3:X3"/>
    <mergeCell ref="B13:L13"/>
    <mergeCell ref="B14:C15"/>
    <mergeCell ref="B16:C16"/>
    <mergeCell ref="E16:J16"/>
    <mergeCell ref="AO16:AP16"/>
    <mergeCell ref="B18:D18"/>
    <mergeCell ref="Z18:AA18"/>
    <mergeCell ref="AT3:AU3"/>
    <mergeCell ref="AW3:AX3"/>
    <mergeCell ref="AB4:AC4"/>
    <mergeCell ref="AQ4:AR4"/>
    <mergeCell ref="B11:C11"/>
    <mergeCell ref="O11:P11"/>
    <mergeCell ref="Y3:Y20"/>
    <mergeCell ref="Z3:AC3"/>
    <mergeCell ref="AE3:AJ3"/>
    <mergeCell ref="AL3:AM3"/>
    <mergeCell ref="AN3:AN19"/>
    <mergeCell ref="AO3:AR3"/>
    <mergeCell ref="AL12:AM12"/>
    <mergeCell ref="Z19:AA19"/>
    <mergeCell ref="AO23:AR23"/>
    <mergeCell ref="AT23:AU23"/>
    <mergeCell ref="AW23:AX23"/>
    <mergeCell ref="AB24:AC24"/>
    <mergeCell ref="AQ24:AR24"/>
    <mergeCell ref="AO36:AP36"/>
    <mergeCell ref="B20:L20"/>
    <mergeCell ref="A22:A40"/>
    <mergeCell ref="B22:AY22"/>
    <mergeCell ref="F23:F27"/>
    <mergeCell ref="O23:P23"/>
    <mergeCell ref="R23:U23"/>
    <mergeCell ref="W23:X23"/>
    <mergeCell ref="Y23:Y40"/>
    <mergeCell ref="Z23:AC23"/>
    <mergeCell ref="AE23:AJ23"/>
    <mergeCell ref="B31:C31"/>
    <mergeCell ref="O31:P31"/>
    <mergeCell ref="AL32:AM32"/>
    <mergeCell ref="B33:L33"/>
    <mergeCell ref="B34:C35"/>
    <mergeCell ref="B36:C36"/>
    <mergeCell ref="E36:J36"/>
    <mergeCell ref="AL23:AM23"/>
    <mergeCell ref="AN23:AN39"/>
    <mergeCell ref="B38:D38"/>
    <mergeCell ref="Z38:AA38"/>
    <mergeCell ref="Z39:AA39"/>
    <mergeCell ref="B40:L40"/>
    <mergeCell ref="B58:D58"/>
    <mergeCell ref="Z58:AA58"/>
    <mergeCell ref="AT43:AU43"/>
    <mergeCell ref="AW43:AX43"/>
    <mergeCell ref="AB44:AC44"/>
    <mergeCell ref="AQ44:AR44"/>
    <mergeCell ref="B51:C51"/>
    <mergeCell ref="O51:P51"/>
    <mergeCell ref="Y43:Y60"/>
    <mergeCell ref="Z43:AC43"/>
    <mergeCell ref="AE43:AJ43"/>
    <mergeCell ref="AL43:AM43"/>
    <mergeCell ref="AN43:AN59"/>
    <mergeCell ref="Z59:AA59"/>
    <mergeCell ref="B42:AY42"/>
    <mergeCell ref="F43:F47"/>
    <mergeCell ref="O43:P43"/>
    <mergeCell ref="R43:U43"/>
    <mergeCell ref="W43:X43"/>
    <mergeCell ref="B53:L53"/>
    <mergeCell ref="B54:C55"/>
    <mergeCell ref="B56:C56"/>
    <mergeCell ref="E56:J56"/>
    <mergeCell ref="AO56:AP56"/>
    <mergeCell ref="AO43:AR43"/>
    <mergeCell ref="AL52:AM52"/>
    <mergeCell ref="AO63:AR63"/>
    <mergeCell ref="AT63:AU63"/>
    <mergeCell ref="AW63:AX63"/>
    <mergeCell ref="AB64:AC64"/>
    <mergeCell ref="AQ64:AR64"/>
    <mergeCell ref="AO76:AP76"/>
    <mergeCell ref="B60:L60"/>
    <mergeCell ref="A62:A80"/>
    <mergeCell ref="B62:AY62"/>
    <mergeCell ref="F63:F67"/>
    <mergeCell ref="O63:P63"/>
    <mergeCell ref="R63:U63"/>
    <mergeCell ref="W63:X63"/>
    <mergeCell ref="Y63:Y80"/>
    <mergeCell ref="Z63:AC63"/>
    <mergeCell ref="AE63:AJ63"/>
    <mergeCell ref="B71:C71"/>
    <mergeCell ref="O71:P71"/>
    <mergeCell ref="AL72:AM72"/>
    <mergeCell ref="B73:L73"/>
    <mergeCell ref="B74:C75"/>
    <mergeCell ref="B76:C76"/>
    <mergeCell ref="E76:J76"/>
    <mergeCell ref="AL63:AM63"/>
    <mergeCell ref="AN63:AN79"/>
    <mergeCell ref="B78:D78"/>
    <mergeCell ref="Z78:AA78"/>
    <mergeCell ref="Z79:AA79"/>
    <mergeCell ref="B80:L80"/>
    <mergeCell ref="A42:A60"/>
    <mergeCell ref="A82:A100"/>
    <mergeCell ref="B82:AY82"/>
    <mergeCell ref="F83:F87"/>
    <mergeCell ref="O83:P83"/>
    <mergeCell ref="R83:U83"/>
    <mergeCell ref="W83:X83"/>
    <mergeCell ref="B93:L93"/>
    <mergeCell ref="B94:C95"/>
    <mergeCell ref="B96:C96"/>
    <mergeCell ref="E96:J96"/>
    <mergeCell ref="AO96:AP96"/>
    <mergeCell ref="B98:D98"/>
    <mergeCell ref="Z98:AA98"/>
    <mergeCell ref="AT83:AU83"/>
    <mergeCell ref="AW83:AX83"/>
    <mergeCell ref="AB84:AC84"/>
    <mergeCell ref="AQ84:AR84"/>
    <mergeCell ref="B91:C91"/>
    <mergeCell ref="A102:A120"/>
    <mergeCell ref="B102:AY102"/>
    <mergeCell ref="F103:F107"/>
    <mergeCell ref="O103:P103"/>
    <mergeCell ref="R103:U103"/>
    <mergeCell ref="W103:X103"/>
    <mergeCell ref="Y103:Y120"/>
    <mergeCell ref="Z103:AC103"/>
    <mergeCell ref="AE103:AJ103"/>
    <mergeCell ref="AL103:AM103"/>
    <mergeCell ref="AN103:AN119"/>
    <mergeCell ref="AO103:AR103"/>
    <mergeCell ref="AT103:AU103"/>
    <mergeCell ref="AW103:AX103"/>
    <mergeCell ref="AB104:AC104"/>
    <mergeCell ref="AQ104:AR104"/>
    <mergeCell ref="AO116:AP116"/>
    <mergeCell ref="B118:D118"/>
    <mergeCell ref="AO83:AR83"/>
    <mergeCell ref="AL92:AM92"/>
    <mergeCell ref="Z99:AA99"/>
    <mergeCell ref="B100:L100"/>
    <mergeCell ref="Z118:AA118"/>
    <mergeCell ref="Z119:AA119"/>
    <mergeCell ref="B120:L120"/>
    <mergeCell ref="B111:C111"/>
    <mergeCell ref="O111:P111"/>
    <mergeCell ref="AL112:AM112"/>
    <mergeCell ref="B113:L113"/>
    <mergeCell ref="B114:C115"/>
    <mergeCell ref="B116:C116"/>
    <mergeCell ref="E116:J116"/>
    <mergeCell ref="O91:P91"/>
    <mergeCell ref="Y83:Y100"/>
    <mergeCell ref="Z83:AC83"/>
    <mergeCell ref="AE83:AJ83"/>
    <mergeCell ref="AL83:AM83"/>
    <mergeCell ref="AN83:AN9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3" workbookViewId="0">
      <selection activeCell="P15" sqref="P15"/>
    </sheetView>
  </sheetViews>
  <sheetFormatPr baseColWidth="10" defaultRowHeight="15" x14ac:dyDescent="0"/>
  <cols>
    <col min="1" max="1" width="11.83203125" customWidth="1"/>
    <col min="14" max="14" width="7.1640625" customWidth="1"/>
  </cols>
  <sheetData>
    <row r="1" spans="1:14">
      <c r="A1" s="234" t="s">
        <v>128</v>
      </c>
      <c r="B1" s="234" t="s">
        <v>114</v>
      </c>
      <c r="C1" s="234"/>
      <c r="D1" s="234"/>
      <c r="E1" s="234"/>
      <c r="F1" s="234"/>
      <c r="G1" s="235"/>
      <c r="H1" s="238"/>
    </row>
    <row r="2" spans="1:14">
      <c r="A2" s="234"/>
      <c r="B2" s="236" t="s">
        <v>76</v>
      </c>
      <c r="C2" s="236"/>
      <c r="D2" s="236" t="s">
        <v>79</v>
      </c>
      <c r="E2" s="236"/>
      <c r="F2" s="236" t="s">
        <v>82</v>
      </c>
      <c r="G2" s="237"/>
      <c r="H2" s="238"/>
    </row>
    <row r="3" spans="1:14" ht="60">
      <c r="A3" s="6" t="s">
        <v>57</v>
      </c>
      <c r="B3" s="70" t="s">
        <v>143</v>
      </c>
      <c r="C3" s="70" t="s">
        <v>144</v>
      </c>
      <c r="D3" s="70" t="s">
        <v>145</v>
      </c>
      <c r="E3" s="70" t="s">
        <v>146</v>
      </c>
      <c r="F3" s="70" t="s">
        <v>154</v>
      </c>
      <c r="G3" s="89" t="s">
        <v>155</v>
      </c>
      <c r="H3" s="238"/>
    </row>
    <row r="4" spans="1:14">
      <c r="A4" s="35" t="s">
        <v>131</v>
      </c>
      <c r="B4" s="37" t="s">
        <v>121</v>
      </c>
      <c r="C4" s="37"/>
      <c r="D4" s="37" t="s">
        <v>121</v>
      </c>
      <c r="E4" s="37"/>
      <c r="F4" s="37" t="s">
        <v>121</v>
      </c>
      <c r="G4" s="90"/>
      <c r="H4" s="92"/>
    </row>
    <row r="5" spans="1:14">
      <c r="A5" s="35" t="s">
        <v>129</v>
      </c>
      <c r="B5" s="37" t="s">
        <v>121</v>
      </c>
      <c r="C5" s="37"/>
      <c r="D5" s="37" t="s">
        <v>121</v>
      </c>
      <c r="E5" s="37"/>
      <c r="F5" s="37" t="s">
        <v>121</v>
      </c>
      <c r="G5" s="90"/>
      <c r="H5" s="92"/>
    </row>
    <row r="6" spans="1:14">
      <c r="A6" s="35" t="s">
        <v>130</v>
      </c>
      <c r="B6" s="37"/>
      <c r="C6" s="37" t="s">
        <v>121</v>
      </c>
      <c r="D6" s="37" t="s">
        <v>121</v>
      </c>
      <c r="E6" s="37"/>
      <c r="F6" s="37" t="s">
        <v>121</v>
      </c>
      <c r="G6" s="90"/>
      <c r="H6" s="92"/>
    </row>
    <row r="7" spans="1:14">
      <c r="A7" s="35" t="s">
        <v>132</v>
      </c>
      <c r="B7" s="37"/>
      <c r="C7" s="37" t="s">
        <v>121</v>
      </c>
      <c r="D7" s="37" t="s">
        <v>121</v>
      </c>
      <c r="E7" s="37"/>
      <c r="F7" s="37" t="s">
        <v>121</v>
      </c>
      <c r="G7" s="90"/>
      <c r="H7" s="92"/>
    </row>
    <row r="8" spans="1:14">
      <c r="A8" s="35" t="s">
        <v>133</v>
      </c>
      <c r="B8" s="37"/>
      <c r="C8" s="37" t="s">
        <v>121</v>
      </c>
      <c r="D8" s="37" t="s">
        <v>121</v>
      </c>
      <c r="E8" s="37"/>
      <c r="F8" s="37"/>
      <c r="G8" s="90" t="s">
        <v>121</v>
      </c>
      <c r="H8" s="92"/>
    </row>
    <row r="9" spans="1:14">
      <c r="A9" s="81" t="s">
        <v>134</v>
      </c>
      <c r="B9" s="37"/>
      <c r="C9" s="37" t="s">
        <v>121</v>
      </c>
      <c r="D9" s="37" t="s">
        <v>121</v>
      </c>
      <c r="E9" s="37"/>
      <c r="F9" s="37"/>
      <c r="G9" s="90" t="s">
        <v>121</v>
      </c>
      <c r="H9" s="92"/>
    </row>
    <row r="10" spans="1:14">
      <c r="G10" s="78"/>
    </row>
    <row r="11" spans="1:14">
      <c r="A11" s="243" t="s">
        <v>128</v>
      </c>
      <c r="B11" s="245" t="s">
        <v>127</v>
      </c>
      <c r="C11" s="246"/>
      <c r="D11" s="246"/>
      <c r="E11" s="246"/>
      <c r="F11" s="246"/>
      <c r="G11" s="246"/>
      <c r="H11" s="246"/>
      <c r="I11" s="246"/>
      <c r="J11" s="246"/>
      <c r="K11" s="246"/>
      <c r="L11" s="246"/>
      <c r="M11" s="246"/>
      <c r="N11" s="247"/>
    </row>
    <row r="12" spans="1:14">
      <c r="A12" s="244"/>
      <c r="B12" s="248"/>
      <c r="C12" s="249"/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250"/>
    </row>
    <row r="13" spans="1:14">
      <c r="A13" s="70" t="s">
        <v>57</v>
      </c>
      <c r="B13" s="251"/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3"/>
    </row>
    <row r="14" spans="1:14" ht="44" customHeight="1">
      <c r="A14" s="71" t="s">
        <v>131</v>
      </c>
      <c r="B14" s="239" t="s">
        <v>198</v>
      </c>
      <c r="C14" s="240"/>
      <c r="D14" s="241"/>
      <c r="E14" s="11" t="s">
        <v>216</v>
      </c>
      <c r="F14" s="11" t="s">
        <v>201</v>
      </c>
      <c r="G14" s="9" t="s">
        <v>207</v>
      </c>
      <c r="H14" s="242" t="s">
        <v>233</v>
      </c>
      <c r="I14" s="242"/>
      <c r="J14" s="242"/>
      <c r="K14" s="242"/>
      <c r="L14" s="242"/>
      <c r="M14" s="242"/>
      <c r="N14" s="242"/>
    </row>
    <row r="15" spans="1:14" ht="44" customHeight="1">
      <c r="A15" s="71" t="s">
        <v>129</v>
      </c>
      <c r="B15" s="239" t="s">
        <v>142</v>
      </c>
      <c r="C15" s="240"/>
      <c r="D15" s="240"/>
      <c r="E15" s="11" t="s">
        <v>216</v>
      </c>
      <c r="F15" s="40" t="s">
        <v>202</v>
      </c>
      <c r="G15" s="9" t="s">
        <v>207</v>
      </c>
      <c r="H15" s="242" t="s">
        <v>234</v>
      </c>
      <c r="I15" s="242"/>
      <c r="J15" s="242"/>
      <c r="K15" s="242"/>
      <c r="L15" s="242"/>
      <c r="M15" s="242"/>
      <c r="N15" s="242"/>
    </row>
    <row r="16" spans="1:14" ht="44" customHeight="1">
      <c r="A16" s="71" t="s">
        <v>130</v>
      </c>
      <c r="B16" s="239" t="s">
        <v>166</v>
      </c>
      <c r="C16" s="240"/>
      <c r="D16" s="240"/>
      <c r="E16" s="11" t="s">
        <v>216</v>
      </c>
      <c r="F16" s="40" t="s">
        <v>203</v>
      </c>
      <c r="G16" s="9" t="s">
        <v>207</v>
      </c>
      <c r="H16" s="242" t="s">
        <v>235</v>
      </c>
      <c r="I16" s="242"/>
      <c r="J16" s="242"/>
      <c r="K16" s="242"/>
      <c r="L16" s="242"/>
      <c r="M16" s="242"/>
      <c r="N16" s="242"/>
    </row>
    <row r="17" spans="1:14" ht="44" customHeight="1">
      <c r="A17" s="71" t="s">
        <v>132</v>
      </c>
      <c r="B17" s="239" t="s">
        <v>166</v>
      </c>
      <c r="C17" s="240"/>
      <c r="D17" s="240"/>
      <c r="E17" s="11" t="s">
        <v>216</v>
      </c>
      <c r="F17" s="40" t="s">
        <v>204</v>
      </c>
      <c r="G17" s="9" t="s">
        <v>207</v>
      </c>
      <c r="H17" s="242" t="s">
        <v>236</v>
      </c>
      <c r="I17" s="242"/>
      <c r="J17" s="242"/>
      <c r="K17" s="242"/>
      <c r="L17" s="242"/>
      <c r="M17" s="242"/>
      <c r="N17" s="242"/>
    </row>
    <row r="18" spans="1:14" ht="44" customHeight="1">
      <c r="A18" s="71" t="s">
        <v>133</v>
      </c>
      <c r="B18" s="239" t="s">
        <v>157</v>
      </c>
      <c r="C18" s="240"/>
      <c r="D18" s="241"/>
      <c r="E18" s="11" t="s">
        <v>216</v>
      </c>
      <c r="F18" s="40" t="s">
        <v>205</v>
      </c>
      <c r="G18" s="9" t="s">
        <v>207</v>
      </c>
      <c r="H18" s="242" t="s">
        <v>237</v>
      </c>
      <c r="I18" s="242"/>
      <c r="J18" s="242"/>
      <c r="K18" s="242"/>
      <c r="L18" s="242"/>
      <c r="M18" s="242"/>
      <c r="N18" s="242"/>
    </row>
    <row r="19" spans="1:14" ht="44" customHeight="1">
      <c r="A19" s="71" t="s">
        <v>134</v>
      </c>
      <c r="B19" s="239" t="s">
        <v>157</v>
      </c>
      <c r="C19" s="240"/>
      <c r="D19" s="240"/>
      <c r="E19" s="11" t="s">
        <v>216</v>
      </c>
      <c r="F19" s="40" t="s">
        <v>206</v>
      </c>
      <c r="G19" s="9" t="s">
        <v>207</v>
      </c>
      <c r="H19" s="242" t="s">
        <v>238</v>
      </c>
      <c r="I19" s="242"/>
      <c r="J19" s="242"/>
      <c r="K19" s="242"/>
      <c r="L19" s="242"/>
      <c r="M19" s="242"/>
      <c r="N19" s="242"/>
    </row>
  </sheetData>
  <mergeCells count="20">
    <mergeCell ref="A1:A2"/>
    <mergeCell ref="B1:G1"/>
    <mergeCell ref="H1:H3"/>
    <mergeCell ref="B2:C2"/>
    <mergeCell ref="D2:E2"/>
    <mergeCell ref="F2:G2"/>
    <mergeCell ref="A11:A12"/>
    <mergeCell ref="B11:N13"/>
    <mergeCell ref="B14:D14"/>
    <mergeCell ref="H14:N14"/>
    <mergeCell ref="B15:D15"/>
    <mergeCell ref="H15:N15"/>
    <mergeCell ref="B19:D19"/>
    <mergeCell ref="H19:N19"/>
    <mergeCell ref="B16:D16"/>
    <mergeCell ref="H16:N16"/>
    <mergeCell ref="B17:D17"/>
    <mergeCell ref="H17:N17"/>
    <mergeCell ref="B18:D18"/>
    <mergeCell ref="H18:N1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Description</vt:lpstr>
      <vt:lpstr>Scenario-1</vt:lpstr>
      <vt:lpstr>Result-Scenario-1</vt:lpstr>
      <vt:lpstr>Scenario-2</vt:lpstr>
      <vt:lpstr>Result-Scenario-2</vt:lpstr>
      <vt:lpstr>Scenario-3</vt:lpstr>
      <vt:lpstr>Result-Scenario-3</vt:lpstr>
      <vt:lpstr>Scenario-4</vt:lpstr>
      <vt:lpstr>Result-Scenario-4</vt:lpstr>
      <vt:lpstr>Scenario-5</vt:lpstr>
      <vt:lpstr>Result-Scenario-5</vt:lpstr>
      <vt:lpstr>Scenario-6</vt:lpstr>
      <vt:lpstr>Result-Scenario-6</vt:lpstr>
      <vt:lpstr>Scenario-7</vt:lpstr>
      <vt:lpstr>Result-Scenario-7</vt:lpstr>
      <vt:lpstr>Scenario-8</vt:lpstr>
      <vt:lpstr>Result-Scenario-8</vt:lpstr>
      <vt:lpstr>Scenario-9</vt:lpstr>
      <vt:lpstr>Result-Scenario-9</vt:lpstr>
      <vt:lpstr>Scenario-10</vt:lpstr>
      <vt:lpstr>Result-Scenario-10</vt:lpstr>
      <vt:lpstr>Scenario-11</vt:lpstr>
      <vt:lpstr>Result-Scenario-11</vt:lpstr>
      <vt:lpstr>Scenario-12</vt:lpstr>
      <vt:lpstr>Resulto-Scenario12</vt:lpstr>
      <vt:lpstr>Scenario-13</vt:lpstr>
      <vt:lpstr>Result-Scenario-13</vt:lpstr>
      <vt:lpstr>Scenario-14</vt:lpstr>
      <vt:lpstr>Result-Scenario-14</vt:lpstr>
      <vt:lpstr>Scenario-15</vt:lpstr>
      <vt:lpstr>Result-Scenario-15</vt:lpstr>
      <vt:lpstr>Scenario-16</vt:lpstr>
      <vt:lpstr>Result-Scenario-16</vt:lpstr>
      <vt:lpstr>Scenario-17</vt:lpstr>
      <vt:lpstr>Result-Scenario-17</vt:lpstr>
      <vt:lpstr>Scenario-18</vt:lpstr>
      <vt:lpstr>Result-Scenario-18</vt:lpstr>
      <vt:lpstr>Scenario-19</vt:lpstr>
      <vt:lpstr>Result-Scenario-19</vt:lpstr>
      <vt:lpstr>Scenario-20</vt:lpstr>
      <vt:lpstr>Result-Scenario-20</vt:lpstr>
      <vt:lpstr>Scenario-21</vt:lpstr>
      <vt:lpstr>Result-Scenario-21</vt:lpstr>
      <vt:lpstr>Scenario-22</vt:lpstr>
      <vt:lpstr>Result-Scenario-22</vt:lpstr>
      <vt:lpstr>Scenario-23</vt:lpstr>
      <vt:lpstr>Result-Scenario-23</vt:lpstr>
      <vt:lpstr>Scenario-24</vt:lpstr>
      <vt:lpstr>Scenario-Result-24</vt:lpstr>
      <vt:lpstr>Scenario-25</vt:lpstr>
      <vt:lpstr>Result-Scenario-25</vt:lpstr>
      <vt:lpstr>Scenario-26</vt:lpstr>
      <vt:lpstr>Result-Scenario-26</vt:lpstr>
      <vt:lpstr>Total-Result</vt:lpstr>
      <vt:lpstr>Trade-off</vt:lpstr>
      <vt:lpstr>Trade-off-Result</vt:lpstr>
    </vt:vector>
  </TitlesOfParts>
  <Company>RiSE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 Carvalho</dc:creator>
  <cp:lastModifiedBy>Michelle  Carvalho</cp:lastModifiedBy>
  <cp:lastPrinted>2018-06-07T16:00:06Z</cp:lastPrinted>
  <dcterms:created xsi:type="dcterms:W3CDTF">2018-02-05T17:27:42Z</dcterms:created>
  <dcterms:modified xsi:type="dcterms:W3CDTF">2018-07-04T20:56:57Z</dcterms:modified>
</cp:coreProperties>
</file>