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AINT308\Task4\"/>
    </mc:Choice>
  </mc:AlternateContent>
  <xr:revisionPtr revIDLastSave="0" documentId="13_ncr:1_{A191E6F9-DCE6-4B2D-9225-2801869F404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_me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J24" i="1"/>
  <c r="K24" i="1" s="1"/>
  <c r="J26" i="1"/>
  <c r="K26" i="1" s="1"/>
  <c r="J27" i="1"/>
  <c r="L27" i="1" s="1"/>
  <c r="J19" i="1"/>
  <c r="L19" i="1" s="1"/>
  <c r="B16" i="1"/>
  <c r="F16" i="1"/>
  <c r="G25" i="1" s="1"/>
  <c r="H25" i="1" s="1"/>
  <c r="K20" i="1" l="1"/>
  <c r="L20" i="1"/>
  <c r="L26" i="1"/>
  <c r="J25" i="1"/>
  <c r="K27" i="1"/>
  <c r="J23" i="1"/>
  <c r="J30" i="1"/>
  <c r="K30" i="1" s="1"/>
  <c r="J22" i="1"/>
  <c r="L24" i="1"/>
  <c r="J31" i="1"/>
  <c r="J29" i="1"/>
  <c r="J21" i="1"/>
  <c r="K19" i="1"/>
  <c r="J28" i="1"/>
  <c r="G19" i="1"/>
  <c r="H19" i="1" s="1"/>
  <c r="G24" i="1"/>
  <c r="H24" i="1" s="1"/>
  <c r="G31" i="1"/>
  <c r="H31" i="1" s="1"/>
  <c r="G23" i="1"/>
  <c r="H23" i="1" s="1"/>
  <c r="G29" i="1"/>
  <c r="H29" i="1" s="1"/>
  <c r="G21" i="1"/>
  <c r="H21" i="1" s="1"/>
  <c r="G30" i="1"/>
  <c r="H30" i="1" s="1"/>
  <c r="G22" i="1"/>
  <c r="H22" i="1" s="1"/>
  <c r="G28" i="1"/>
  <c r="H28" i="1" s="1"/>
  <c r="G20" i="1"/>
  <c r="H20" i="1" s="1"/>
  <c r="G27" i="1"/>
  <c r="H27" i="1" s="1"/>
  <c r="G26" i="1"/>
  <c r="H26" i="1" s="1"/>
  <c r="L29" i="1" l="1"/>
  <c r="K29" i="1"/>
  <c r="L31" i="1"/>
  <c r="K31" i="1"/>
  <c r="K22" i="1"/>
  <c r="L22" i="1"/>
  <c r="L30" i="1"/>
  <c r="K28" i="1"/>
  <c r="L28" i="1"/>
  <c r="K23" i="1"/>
  <c r="L23" i="1"/>
  <c r="K21" i="1"/>
  <c r="L21" i="1"/>
  <c r="K25" i="1"/>
  <c r="L25" i="1"/>
</calcChain>
</file>

<file path=xl/sharedStrings.xml><?xml version="1.0" encoding="utf-8"?>
<sst xmlns="http://schemas.openxmlformats.org/spreadsheetml/2006/main" count="24" uniqueCount="15">
  <si>
    <t>Distance</t>
  </si>
  <si>
    <t xml:space="preserve"> BF Value</t>
  </si>
  <si>
    <t xml:space="preserve"> Disparity</t>
  </si>
  <si>
    <t>Known Distances:</t>
  </si>
  <si>
    <t>Actual Distance</t>
  </si>
  <si>
    <t xml:space="preserve"> Avg Disparity</t>
  </si>
  <si>
    <t xml:space="preserve"> Estimated Distance</t>
  </si>
  <si>
    <t xml:space="preserve"> Percentage Error(Abs)</t>
  </si>
  <si>
    <t>Unknown Distances:</t>
  </si>
  <si>
    <t>ImageNo</t>
  </si>
  <si>
    <t>MEAN</t>
  </si>
  <si>
    <t>INDI</t>
  </si>
  <si>
    <t>Avg Disparity</t>
  </si>
  <si>
    <t>perc er</t>
  </si>
  <si>
    <t>INDI PICK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</si>
</sst>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18" fillId="36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Disparity (Mean)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data_mean!$A$19:$A$31</c:f>
              <c:numCache>
                <c:formatCode>General</c:formatCode>
                <c:ptCount val="13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</c:numCache>
            </c:numRef>
          </c:xVal>
          <c:yVal>
            <c:numRef>
              <c:f>data_mean!$B$19:$B$31</c:f>
              <c:numCache>
                <c:formatCode>General</c:formatCode>
                <c:ptCount val="13"/>
                <c:pt idx="0">
                  <c:v>2088.69</c:v>
                </c:pt>
                <c:pt idx="1">
                  <c:v>1564.71</c:v>
                </c:pt>
                <c:pt idx="2">
                  <c:v>1240.21</c:v>
                </c:pt>
                <c:pt idx="3">
                  <c:v>1041.0899999999999</c:v>
                </c:pt>
                <c:pt idx="4">
                  <c:v>896.36500000000001</c:v>
                </c:pt>
                <c:pt idx="5">
                  <c:v>784.05499999999995</c:v>
                </c:pt>
                <c:pt idx="6">
                  <c:v>703.82299999999998</c:v>
                </c:pt>
                <c:pt idx="7">
                  <c:v>632.28</c:v>
                </c:pt>
                <c:pt idx="8">
                  <c:v>576.89300000000003</c:v>
                </c:pt>
                <c:pt idx="9">
                  <c:v>513.78</c:v>
                </c:pt>
                <c:pt idx="10">
                  <c:v>478.83</c:v>
                </c:pt>
                <c:pt idx="11">
                  <c:v>431.63499999999999</c:v>
                </c:pt>
                <c:pt idx="12">
                  <c:v>415.38499999999999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C5-4BEE-A735-D2577141BBC3}"/>
            </c:ext>
          </c:extLst>
        </c:ser>
        <c:ser>
          <c:idx val="3"/>
          <c:order val="3"/>
          <c:tx>
            <c:v>Disparity (Point)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data_mean!$A$19:$A$31</c:f>
              <c:numCache>
                <c:formatCode>General</c:formatCode>
                <c:ptCount val="13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</c:numCache>
            </c:numRef>
          </c:xVal>
          <c:yVal>
            <c:numRef>
              <c:f>data_mean!$F$19:$F$31</c:f>
              <c:numCache>
                <c:formatCode>General</c:formatCode>
                <c:ptCount val="13"/>
                <c:pt idx="0">
                  <c:v>2096</c:v>
                </c:pt>
                <c:pt idx="1">
                  <c:v>1567</c:v>
                </c:pt>
                <c:pt idx="2">
                  <c:v>1234</c:v>
                </c:pt>
                <c:pt idx="3">
                  <c:v>1040</c:v>
                </c:pt>
                <c:pt idx="4">
                  <c:v>896</c:v>
                </c:pt>
                <c:pt idx="5">
                  <c:v>784</c:v>
                </c:pt>
                <c:pt idx="6">
                  <c:v>704</c:v>
                </c:pt>
                <c:pt idx="7">
                  <c:v>637</c:v>
                </c:pt>
                <c:pt idx="8">
                  <c:v>577</c:v>
                </c:pt>
                <c:pt idx="9">
                  <c:v>514</c:v>
                </c:pt>
                <c:pt idx="10">
                  <c:v>478</c:v>
                </c:pt>
                <c:pt idx="11">
                  <c:v>432</c:v>
                </c:pt>
                <c:pt idx="12">
                  <c:v>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C5-4BEE-A735-D2577141B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063888"/>
        <c:axId val="638064368"/>
      </c:scatterChart>
      <c:scatterChart>
        <c:scatterStyle val="smoothMarker"/>
        <c:varyColors val="0"/>
        <c:ser>
          <c:idx val="1"/>
          <c:order val="1"/>
          <c:tx>
            <c:v>Estimated Distance (Mean)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data_mean!$A$19:$A$31</c:f>
              <c:numCache>
                <c:formatCode>General</c:formatCode>
                <c:ptCount val="13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</c:numCache>
            </c:numRef>
          </c:xVal>
          <c:yVal>
            <c:numRef>
              <c:f>data_mean!$C$19:$C$31</c:f>
              <c:numCache>
                <c:formatCode>General</c:formatCode>
                <c:ptCount val="13"/>
                <c:pt idx="0">
                  <c:v>29.08</c:v>
                </c:pt>
                <c:pt idx="1">
                  <c:v>39.115000000000002</c:v>
                </c:pt>
                <c:pt idx="2">
                  <c:v>50</c:v>
                </c:pt>
                <c:pt idx="3">
                  <c:v>59.3825</c:v>
                </c:pt>
                <c:pt idx="4">
                  <c:v>69</c:v>
                </c:pt>
                <c:pt idx="5">
                  <c:v>79</c:v>
                </c:pt>
                <c:pt idx="6">
                  <c:v>88</c:v>
                </c:pt>
                <c:pt idx="7">
                  <c:v>98.237499999999997</c:v>
                </c:pt>
                <c:pt idx="8">
                  <c:v>107.982</c:v>
                </c:pt>
                <c:pt idx="9">
                  <c:v>121</c:v>
                </c:pt>
                <c:pt idx="10">
                  <c:v>130.05500000000001</c:v>
                </c:pt>
                <c:pt idx="11">
                  <c:v>144.053</c:v>
                </c:pt>
                <c:pt idx="12">
                  <c:v>149.98500000000001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C5-4BEE-A735-D2577141BBC3}"/>
            </c:ext>
          </c:extLst>
        </c:ser>
        <c:ser>
          <c:idx val="2"/>
          <c:order val="2"/>
          <c:tx>
            <c:v>Estimated Distance (Point)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data_mean!$A$19:$A$31</c:f>
              <c:numCache>
                <c:formatCode>General</c:formatCode>
                <c:ptCount val="13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</c:numCache>
            </c:numRef>
          </c:xVal>
          <c:yVal>
            <c:numRef>
              <c:f>data_mean!$G$19:$G$31</c:f>
              <c:numCache>
                <c:formatCode>General</c:formatCode>
                <c:ptCount val="13"/>
                <c:pt idx="0">
                  <c:v>29.806958308866708</c:v>
                </c:pt>
                <c:pt idx="1">
                  <c:v>39.86942221785872</c:v>
                </c:pt>
                <c:pt idx="2">
                  <c:v>50.628350579728213</c:v>
                </c:pt>
                <c:pt idx="3">
                  <c:v>60.072485207100591</c:v>
                </c:pt>
                <c:pt idx="4">
                  <c:v>69.726991758241766</c:v>
                </c:pt>
                <c:pt idx="5">
                  <c:v>79.687990580847725</c:v>
                </c:pt>
                <c:pt idx="6">
                  <c:v>88.743444055944053</c:v>
                </c:pt>
                <c:pt idx="7">
                  <c:v>98.07752686873566</c:v>
                </c:pt>
                <c:pt idx="8">
                  <c:v>108.27622983602187</c:v>
                </c:pt>
                <c:pt idx="9">
                  <c:v>121.54744088596229</c:v>
                </c:pt>
                <c:pt idx="10">
                  <c:v>130.70164145477955</c:v>
                </c:pt>
                <c:pt idx="11">
                  <c:v>144.61894586894587</c:v>
                </c:pt>
                <c:pt idx="12">
                  <c:v>150.5430954587581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C5-4BEE-A735-D2577141B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871584"/>
        <c:axId val="638061968"/>
      </c:scatterChart>
      <c:valAx>
        <c:axId val="63806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Measured Distance</a:t>
                </a:r>
                <a:r>
                  <a:rPr lang="en-GB" baseline="0"/>
                  <a:t> (cm)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64368"/>
        <c:crosses val="autoZero"/>
        <c:crossBetween val="midCat"/>
      </c:valAx>
      <c:valAx>
        <c:axId val="6380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63888"/>
        <c:crosses val="autoZero"/>
        <c:crossBetween val="midCat"/>
      </c:valAx>
      <c:valAx>
        <c:axId val="6380619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Estimated 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871584"/>
        <c:crosses val="max"/>
        <c:crossBetween val="midCat"/>
      </c:valAx>
      <c:valAx>
        <c:axId val="63687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806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134128</xdr:colOff>
      <xdr:row>4</xdr:row>
      <xdr:rowOff>18272</xdr:rowOff>
    </xdr:from>
    <xdr:to>
      <xdr:col>21</xdr:col>
      <xdr:colOff>213827</xdr:colOff>
      <xdr:row>24</xdr:row>
      <xdr:rowOff>136071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90F582-6693-7C78-ABC3-B7B14768C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tabSelected="1" zoomScale="98" workbookViewId="0">
      <selection activeCell="D17" sqref="D17"/>
    </sheetView>
  </sheetViews>
  <sheetFormatPr defaultRowHeight="15" x14ac:dyDescent="0.25"/>
  <cols>
    <col min="1" max="1" width="19.140625" bestFit="1" customWidth="1"/>
    <col min="2" max="2" width="13.140625" bestFit="1" customWidth="1"/>
    <col min="3" max="3" width="18.5703125" bestFit="1" customWidth="1"/>
    <col min="4" max="4" width="21.140625" bestFit="1" customWidth="1"/>
    <col min="5" max="5" width="5.28515625" customWidth="1"/>
    <col min="6" max="6" width="12.28515625" bestFit="1" customWidth="1"/>
    <col min="12" max="12" width="13.140625" bestFit="1" customWidth="1"/>
  </cols>
  <sheetData>
    <row r="1" spans="1:15" x14ac:dyDescent="0.25">
      <c r="K1" s="6"/>
      <c r="L1" s="6"/>
      <c r="M1" s="6"/>
      <c r="N1" s="6"/>
      <c r="O1" s="6"/>
    </row>
    <row r="2" spans="1:15" x14ac:dyDescent="0.25">
      <c r="A2" s="7" t="s">
        <v>0</v>
      </c>
      <c r="B2" s="7" t="s">
        <v>1</v>
      </c>
      <c r="C2" s="7" t="s">
        <v>2</v>
      </c>
      <c r="F2" t="s">
        <v>1</v>
      </c>
      <c r="G2" t="s">
        <v>2</v>
      </c>
      <c r="L2" s="2" t="s">
        <v>10</v>
      </c>
    </row>
    <row r="3" spans="1:15" x14ac:dyDescent="0.25">
      <c r="A3" s="7">
        <v>30</v>
      </c>
      <c r="B3" s="7">
        <v>62660.7</v>
      </c>
      <c r="C3" s="7">
        <v>2088.69</v>
      </c>
      <c r="F3" s="1">
        <v>62880</v>
      </c>
      <c r="G3" s="1">
        <v>2096</v>
      </c>
      <c r="I3">
        <v>62739.3</v>
      </c>
      <c r="J3">
        <v>2091.31</v>
      </c>
      <c r="L3" s="1" t="s">
        <v>11</v>
      </c>
    </row>
    <row r="4" spans="1:15" x14ac:dyDescent="0.25">
      <c r="A4" s="7">
        <v>40</v>
      </c>
      <c r="B4" s="7">
        <v>62588.4</v>
      </c>
      <c r="C4" s="7">
        <v>1564.71</v>
      </c>
      <c r="F4" s="1">
        <v>62680</v>
      </c>
      <c r="G4" s="1">
        <v>1567</v>
      </c>
      <c r="I4">
        <v>62636.2</v>
      </c>
      <c r="J4">
        <v>1565.91</v>
      </c>
      <c r="L4" s="3" t="s">
        <v>14</v>
      </c>
    </row>
    <row r="5" spans="1:15" x14ac:dyDescent="0.25">
      <c r="A5" s="7">
        <v>50</v>
      </c>
      <c r="B5" s="7">
        <v>62010.400000000001</v>
      </c>
      <c r="C5" s="7">
        <v>1240.21</v>
      </c>
      <c r="F5" s="1">
        <v>61700</v>
      </c>
      <c r="G5" s="1">
        <v>1234</v>
      </c>
      <c r="I5">
        <v>61709.7</v>
      </c>
      <c r="J5">
        <v>1234.19</v>
      </c>
    </row>
    <row r="6" spans="1:15" x14ac:dyDescent="0.25">
      <c r="A6" s="7">
        <v>60</v>
      </c>
      <c r="B6" s="7">
        <v>62465.2</v>
      </c>
      <c r="C6" s="7">
        <v>1041.0899999999999</v>
      </c>
      <c r="F6" s="1">
        <v>62400</v>
      </c>
      <c r="G6" s="1">
        <v>1040</v>
      </c>
      <c r="I6">
        <v>62393.1</v>
      </c>
      <c r="J6">
        <v>1039.8900000000001</v>
      </c>
    </row>
    <row r="7" spans="1:15" x14ac:dyDescent="0.25">
      <c r="A7" s="7">
        <v>70</v>
      </c>
      <c r="B7" s="7">
        <v>62745.599999999999</v>
      </c>
      <c r="C7" s="7">
        <v>896.36500000000001</v>
      </c>
      <c r="F7" s="1">
        <v>62720</v>
      </c>
      <c r="G7" s="1">
        <v>896</v>
      </c>
      <c r="I7">
        <v>62697.9</v>
      </c>
      <c r="J7">
        <v>895.68499999999995</v>
      </c>
    </row>
    <row r="8" spans="1:15" x14ac:dyDescent="0.25">
      <c r="A8" s="7">
        <v>80</v>
      </c>
      <c r="B8" s="7">
        <v>62724.4</v>
      </c>
      <c r="C8" s="7">
        <v>784.05499999999995</v>
      </c>
      <c r="F8" s="1">
        <v>62720</v>
      </c>
      <c r="G8" s="1">
        <v>784</v>
      </c>
      <c r="I8">
        <v>62671.8</v>
      </c>
      <c r="J8">
        <v>783.39800000000002</v>
      </c>
    </row>
    <row r="9" spans="1:15" x14ac:dyDescent="0.25">
      <c r="A9" s="7">
        <v>90</v>
      </c>
      <c r="B9" s="7">
        <v>63344</v>
      </c>
      <c r="C9" s="7">
        <v>703.82299999999998</v>
      </c>
      <c r="F9" s="1">
        <v>63360</v>
      </c>
      <c r="G9" s="1">
        <v>704</v>
      </c>
      <c r="I9">
        <v>63268.6</v>
      </c>
      <c r="J9">
        <v>702.98500000000001</v>
      </c>
    </row>
    <row r="10" spans="1:15" x14ac:dyDescent="0.25">
      <c r="A10" s="7">
        <v>100</v>
      </c>
      <c r="B10" s="7">
        <v>63228</v>
      </c>
      <c r="C10" s="7">
        <v>632.28</v>
      </c>
      <c r="F10" s="1">
        <v>63700</v>
      </c>
      <c r="G10" s="1">
        <v>637</v>
      </c>
      <c r="I10">
        <v>62643.199999999997</v>
      </c>
      <c r="J10">
        <v>626.43200000000002</v>
      </c>
    </row>
    <row r="11" spans="1:15" x14ac:dyDescent="0.25">
      <c r="A11" s="7">
        <v>110</v>
      </c>
      <c r="B11" s="7">
        <v>63458.2</v>
      </c>
      <c r="C11" s="7">
        <v>576.89300000000003</v>
      </c>
      <c r="F11" s="1">
        <v>63470</v>
      </c>
      <c r="G11" s="1">
        <v>577</v>
      </c>
      <c r="I11">
        <v>63464.2</v>
      </c>
      <c r="J11">
        <v>576.94799999999998</v>
      </c>
    </row>
    <row r="12" spans="1:15" x14ac:dyDescent="0.25">
      <c r="A12" s="7">
        <v>120</v>
      </c>
      <c r="B12" s="7">
        <v>61653.599999999999</v>
      </c>
      <c r="C12" s="7">
        <v>513.78</v>
      </c>
      <c r="F12" s="1">
        <v>61680</v>
      </c>
      <c r="G12" s="1">
        <v>514</v>
      </c>
      <c r="I12">
        <v>61603.8</v>
      </c>
      <c r="J12">
        <v>513.36500000000001</v>
      </c>
    </row>
    <row r="13" spans="1:15" x14ac:dyDescent="0.25">
      <c r="A13" s="7">
        <v>130</v>
      </c>
      <c r="B13" s="7">
        <v>62247.9</v>
      </c>
      <c r="C13" s="7">
        <v>478.83</v>
      </c>
      <c r="F13" s="1">
        <v>62140</v>
      </c>
      <c r="G13" s="1">
        <v>478</v>
      </c>
      <c r="I13">
        <v>62132.2</v>
      </c>
      <c r="J13">
        <v>477.94</v>
      </c>
    </row>
    <row r="14" spans="1:15" x14ac:dyDescent="0.25">
      <c r="A14" s="7">
        <v>140</v>
      </c>
      <c r="B14" s="7">
        <v>60428.9</v>
      </c>
      <c r="C14" s="7">
        <v>431.63499999999999</v>
      </c>
      <c r="F14" s="1">
        <v>60480</v>
      </c>
      <c r="G14" s="1">
        <v>432</v>
      </c>
      <c r="I14">
        <v>60395.3</v>
      </c>
      <c r="J14">
        <v>431.39499999999998</v>
      </c>
    </row>
    <row r="15" spans="1:15" x14ac:dyDescent="0.25">
      <c r="A15" s="7">
        <v>150</v>
      </c>
      <c r="B15" s="7">
        <v>62307.8</v>
      </c>
      <c r="C15" s="7">
        <v>415.38499999999999</v>
      </c>
      <c r="F15" s="1">
        <v>62250</v>
      </c>
      <c r="G15" s="1">
        <v>415</v>
      </c>
      <c r="I15">
        <v>62275.9</v>
      </c>
      <c r="J15">
        <v>415.17200000000003</v>
      </c>
    </row>
    <row r="16" spans="1:15" x14ac:dyDescent="0.25">
      <c r="A16" s="7"/>
      <c r="B16" s="8">
        <f>AVERAGE(B3:B15)</f>
        <v>62451.007692307699</v>
      </c>
      <c r="C16" s="7"/>
      <c r="F16">
        <f>AVERAGE(F3:F15)</f>
        <v>62475.384615384617</v>
      </c>
      <c r="I16">
        <v>62356.3</v>
      </c>
    </row>
    <row r="17" spans="1:12" x14ac:dyDescent="0.25">
      <c r="A17" t="s">
        <v>3</v>
      </c>
    </row>
    <row r="18" spans="1:12" x14ac:dyDescent="0.25">
      <c r="A18" t="s">
        <v>4</v>
      </c>
      <c r="B18" t="s">
        <v>5</v>
      </c>
      <c r="C18" t="s">
        <v>6</v>
      </c>
      <c r="D18" t="s">
        <v>7</v>
      </c>
      <c r="F18" t="s">
        <v>12</v>
      </c>
      <c r="H18" t="s">
        <v>13</v>
      </c>
      <c r="K18" t="s">
        <v>13</v>
      </c>
    </row>
    <row r="19" spans="1:12" x14ac:dyDescent="0.25">
      <c r="A19">
        <v>30</v>
      </c>
      <c r="B19">
        <v>2088.69</v>
      </c>
      <c r="C19">
        <v>29.08</v>
      </c>
      <c r="D19" s="4">
        <v>3.0666699999999998</v>
      </c>
      <c r="F19" s="1">
        <v>2096</v>
      </c>
      <c r="G19" s="1">
        <f>$F$16/F19</f>
        <v>29.806958308866708</v>
      </c>
      <c r="H19">
        <f t="shared" ref="H19:H31" si="0">ABS((G19-A19)/A19 *100)</f>
        <v>0.64347230377763986</v>
      </c>
      <c r="I19" s="3">
        <v>2089.5700000000002</v>
      </c>
      <c r="J19" s="3">
        <f t="shared" ref="J19:J31" si="1">$I$16/I19</f>
        <v>29.841689917064276</v>
      </c>
      <c r="K19">
        <f t="shared" ref="K19:K31" si="2">ABS(J19-A19)/ A19* 100</f>
        <v>0.52770027645241413</v>
      </c>
      <c r="L19">
        <f>ABS(J19-A19)</f>
        <v>0.15831008293572424</v>
      </c>
    </row>
    <row r="20" spans="1:12" x14ac:dyDescent="0.25">
      <c r="A20">
        <v>40</v>
      </c>
      <c r="B20">
        <v>1564.71</v>
      </c>
      <c r="C20">
        <v>39.115000000000002</v>
      </c>
      <c r="D20" s="4">
        <v>2.2124999999999999</v>
      </c>
      <c r="F20" s="1">
        <v>1567</v>
      </c>
      <c r="G20" s="1">
        <f t="shared" ref="G20:G31" si="3">$F$16/F20</f>
        <v>39.86942221785872</v>
      </c>
      <c r="H20">
        <f t="shared" si="0"/>
        <v>0.32644445535320088</v>
      </c>
      <c r="I20" s="3">
        <v>1566.21</v>
      </c>
      <c r="J20" s="3">
        <f t="shared" si="1"/>
        <v>39.813498828381888</v>
      </c>
      <c r="K20">
        <f t="shared" si="2"/>
        <v>0.46625292904527882</v>
      </c>
      <c r="L20">
        <f t="shared" ref="L20:L31" si="4">ABS(J20-A20)</f>
        <v>0.18650117161811153</v>
      </c>
    </row>
    <row r="21" spans="1:12" x14ac:dyDescent="0.25">
      <c r="A21">
        <v>50</v>
      </c>
      <c r="B21">
        <v>1240.21</v>
      </c>
      <c r="C21">
        <v>50</v>
      </c>
      <c r="D21">
        <v>0</v>
      </c>
      <c r="F21" s="1">
        <v>1234</v>
      </c>
      <c r="G21" s="1">
        <f t="shared" si="3"/>
        <v>50.628350579728213</v>
      </c>
      <c r="H21">
        <f t="shared" si="0"/>
        <v>1.2567011594564264</v>
      </c>
      <c r="I21" s="3">
        <v>1246.03</v>
      </c>
      <c r="J21" s="3">
        <f t="shared" si="1"/>
        <v>50.043979679461977</v>
      </c>
      <c r="K21">
        <f t="shared" si="2"/>
        <v>8.7959358923953346E-2</v>
      </c>
      <c r="L21">
        <f t="shared" si="4"/>
        <v>4.3979679461976673E-2</v>
      </c>
    </row>
    <row r="22" spans="1:12" x14ac:dyDescent="0.25">
      <c r="A22">
        <v>60</v>
      </c>
      <c r="B22">
        <v>1041.0899999999999</v>
      </c>
      <c r="C22">
        <v>59.3825</v>
      </c>
      <c r="D22" s="4">
        <v>1.0291699999999999</v>
      </c>
      <c r="F22" s="1">
        <v>1040</v>
      </c>
      <c r="G22" s="1">
        <f t="shared" si="3"/>
        <v>60.072485207100591</v>
      </c>
      <c r="H22">
        <f t="shared" si="0"/>
        <v>0.12080867850098541</v>
      </c>
      <c r="I22" s="3">
        <v>1040.21</v>
      </c>
      <c r="J22" s="3">
        <f t="shared" si="1"/>
        <v>59.945876313436713</v>
      </c>
      <c r="K22">
        <f t="shared" si="2"/>
        <v>9.0206144272144684E-2</v>
      </c>
      <c r="L22">
        <f t="shared" si="4"/>
        <v>5.412368656328681E-2</v>
      </c>
    </row>
    <row r="23" spans="1:12" x14ac:dyDescent="0.25">
      <c r="A23">
        <v>70</v>
      </c>
      <c r="B23">
        <v>896.36500000000001</v>
      </c>
      <c r="C23">
        <v>69</v>
      </c>
      <c r="D23" s="4">
        <v>1.4285699999999999</v>
      </c>
      <c r="F23" s="1">
        <v>896</v>
      </c>
      <c r="G23" s="1">
        <f t="shared" si="3"/>
        <v>69.726991758241766</v>
      </c>
      <c r="H23">
        <f t="shared" si="0"/>
        <v>0.39001177394033398</v>
      </c>
      <c r="I23" s="3">
        <v>896.05499999999995</v>
      </c>
      <c r="J23" s="3">
        <f t="shared" si="1"/>
        <v>69.5898131253104</v>
      </c>
      <c r="K23">
        <f t="shared" si="2"/>
        <v>0.58598124955657171</v>
      </c>
      <c r="L23">
        <f t="shared" si="4"/>
        <v>0.41018687468960024</v>
      </c>
    </row>
    <row r="24" spans="1:12" x14ac:dyDescent="0.25">
      <c r="A24">
        <v>80</v>
      </c>
      <c r="B24">
        <v>784.05499999999995</v>
      </c>
      <c r="C24">
        <v>79</v>
      </c>
      <c r="D24" s="4">
        <v>1.25</v>
      </c>
      <c r="F24" s="1">
        <v>784</v>
      </c>
      <c r="G24" s="1">
        <f t="shared" si="3"/>
        <v>79.687990580847725</v>
      </c>
      <c r="H24">
        <f t="shared" si="0"/>
        <v>0.39001177394034414</v>
      </c>
      <c r="I24" s="3">
        <v>784.02300000000002</v>
      </c>
      <c r="J24" s="3">
        <f t="shared" si="1"/>
        <v>79.533763677851283</v>
      </c>
      <c r="K24">
        <f t="shared" si="2"/>
        <v>0.58279540268589614</v>
      </c>
      <c r="L24">
        <f t="shared" si="4"/>
        <v>0.46623632214871691</v>
      </c>
    </row>
    <row r="25" spans="1:12" x14ac:dyDescent="0.25">
      <c r="A25">
        <v>90</v>
      </c>
      <c r="B25">
        <v>703.82299999999998</v>
      </c>
      <c r="C25">
        <v>88</v>
      </c>
      <c r="D25" s="4">
        <v>2.2222200000000001</v>
      </c>
      <c r="F25" s="1">
        <v>704</v>
      </c>
      <c r="G25" s="1">
        <f t="shared" si="3"/>
        <v>88.743444055944053</v>
      </c>
      <c r="H25" s="4">
        <f t="shared" si="0"/>
        <v>1.3961732711732744</v>
      </c>
      <c r="I25" s="3">
        <v>709.79700000000003</v>
      </c>
      <c r="J25" s="3">
        <f t="shared" si="1"/>
        <v>87.850892579145864</v>
      </c>
      <c r="K25">
        <f t="shared" si="2"/>
        <v>2.3878971342823738</v>
      </c>
      <c r="L25" s="4">
        <f t="shared" si="4"/>
        <v>2.1491074208541363</v>
      </c>
    </row>
    <row r="26" spans="1:12" x14ac:dyDescent="0.25">
      <c r="A26">
        <v>100</v>
      </c>
      <c r="B26">
        <v>632.28</v>
      </c>
      <c r="C26">
        <v>98.237499999999997</v>
      </c>
      <c r="D26" s="4">
        <v>1.7625</v>
      </c>
      <c r="F26" s="1">
        <v>637</v>
      </c>
      <c r="G26" s="1">
        <f t="shared" si="3"/>
        <v>98.07752686873566</v>
      </c>
      <c r="H26" s="4">
        <f t="shared" si="0"/>
        <v>1.9224731312643399</v>
      </c>
      <c r="I26" s="3">
        <v>627.79700000000003</v>
      </c>
      <c r="J26" s="3">
        <f t="shared" si="1"/>
        <v>99.325578172562146</v>
      </c>
      <c r="K26">
        <f t="shared" si="2"/>
        <v>0.67442182743785395</v>
      </c>
      <c r="L26" s="4">
        <f t="shared" si="4"/>
        <v>0.67442182743785395</v>
      </c>
    </row>
    <row r="27" spans="1:12" x14ac:dyDescent="0.25">
      <c r="A27">
        <v>110</v>
      </c>
      <c r="B27">
        <v>576.89300000000003</v>
      </c>
      <c r="C27">
        <v>107.982</v>
      </c>
      <c r="D27" s="4">
        <v>1.83409</v>
      </c>
      <c r="F27" s="1">
        <v>577</v>
      </c>
      <c r="G27" s="1">
        <f t="shared" si="3"/>
        <v>108.27622983602187</v>
      </c>
      <c r="H27" s="4">
        <f t="shared" si="0"/>
        <v>1.5670637854346643</v>
      </c>
      <c r="I27" s="3">
        <v>577.32799999999997</v>
      </c>
      <c r="J27" s="3">
        <f t="shared" si="1"/>
        <v>108.00844580550398</v>
      </c>
      <c r="K27">
        <f t="shared" si="2"/>
        <v>1.8105038131781985</v>
      </c>
      <c r="L27" s="4">
        <f t="shared" si="4"/>
        <v>1.9915541944960182</v>
      </c>
    </row>
    <row r="28" spans="1:12" x14ac:dyDescent="0.25">
      <c r="A28">
        <v>120</v>
      </c>
      <c r="B28">
        <v>513.78</v>
      </c>
      <c r="C28">
        <v>121</v>
      </c>
      <c r="D28">
        <v>0.83333299999999999</v>
      </c>
      <c r="F28" s="1">
        <v>514</v>
      </c>
      <c r="G28" s="1">
        <f t="shared" si="3"/>
        <v>121.54744088596229</v>
      </c>
      <c r="H28" s="4">
        <f t="shared" si="0"/>
        <v>1.2895340716352404</v>
      </c>
      <c r="I28" s="3">
        <v>514</v>
      </c>
      <c r="J28" s="3">
        <f t="shared" si="1"/>
        <v>121.31575875486382</v>
      </c>
      <c r="K28">
        <f t="shared" si="2"/>
        <v>1.0964656290531849</v>
      </c>
      <c r="L28" s="4">
        <f t="shared" si="4"/>
        <v>1.3157587548638219</v>
      </c>
    </row>
    <row r="29" spans="1:12" x14ac:dyDescent="0.25">
      <c r="A29">
        <v>130</v>
      </c>
      <c r="B29">
        <v>478.83</v>
      </c>
      <c r="C29">
        <v>130.05500000000001</v>
      </c>
      <c r="D29">
        <v>4.2302100000000002E-2</v>
      </c>
      <c r="F29" s="1">
        <v>478</v>
      </c>
      <c r="G29" s="1">
        <f t="shared" si="3"/>
        <v>130.70164145477955</v>
      </c>
      <c r="H29">
        <f t="shared" si="0"/>
        <v>0.53972419598426746</v>
      </c>
      <c r="I29" s="3">
        <v>472.1</v>
      </c>
      <c r="J29" s="3">
        <f t="shared" si="1"/>
        <v>132.08282143613641</v>
      </c>
      <c r="K29">
        <f t="shared" si="2"/>
        <v>1.6021703354895487</v>
      </c>
      <c r="L29">
        <f t="shared" si="4"/>
        <v>2.0828214361364132</v>
      </c>
    </row>
    <row r="30" spans="1:12" x14ac:dyDescent="0.25">
      <c r="A30">
        <v>140</v>
      </c>
      <c r="B30">
        <v>431.63499999999999</v>
      </c>
      <c r="C30">
        <v>144.053</v>
      </c>
      <c r="D30" s="4">
        <v>2.8946499999999999</v>
      </c>
      <c r="F30" s="1">
        <v>432</v>
      </c>
      <c r="G30" s="1">
        <f t="shared" si="3"/>
        <v>144.61894586894587</v>
      </c>
      <c r="H30" s="4">
        <f t="shared" si="0"/>
        <v>3.2992470492470511</v>
      </c>
      <c r="I30" s="3">
        <v>431.33</v>
      </c>
      <c r="J30" s="3">
        <f t="shared" si="1"/>
        <v>144.56750052164239</v>
      </c>
      <c r="K30">
        <f t="shared" si="2"/>
        <v>3.2625003726017052</v>
      </c>
      <c r="L30" s="5">
        <f t="shared" si="4"/>
        <v>4.567500521642387</v>
      </c>
    </row>
    <row r="31" spans="1:12" x14ac:dyDescent="0.25">
      <c r="A31">
        <v>150</v>
      </c>
      <c r="B31">
        <v>415.38499999999999</v>
      </c>
      <c r="C31">
        <v>149.98500000000001</v>
      </c>
      <c r="D31">
        <v>9.9995899999999992E-3</v>
      </c>
      <c r="F31" s="1">
        <v>415</v>
      </c>
      <c r="G31" s="1">
        <f t="shared" si="3"/>
        <v>150.5430954587581</v>
      </c>
      <c r="H31">
        <f t="shared" si="0"/>
        <v>0.36206363917206852</v>
      </c>
      <c r="I31" s="3">
        <v>415.14499999999998</v>
      </c>
      <c r="J31" s="3">
        <f t="shared" si="1"/>
        <v>150.20366378012503</v>
      </c>
      <c r="K31">
        <f t="shared" si="2"/>
        <v>0.13577585341668433</v>
      </c>
      <c r="L31">
        <f t="shared" si="4"/>
        <v>0.20366378012502651</v>
      </c>
    </row>
    <row r="33" spans="1:13" x14ac:dyDescent="0.25">
      <c r="A33" t="s">
        <v>8</v>
      </c>
      <c r="K33" t="s">
        <v>8</v>
      </c>
    </row>
    <row r="34" spans="1:13" x14ac:dyDescent="0.25">
      <c r="A34" t="s">
        <v>9</v>
      </c>
      <c r="B34" t="s">
        <v>5</v>
      </c>
      <c r="C34" t="s">
        <v>6</v>
      </c>
      <c r="K34" t="s">
        <v>9</v>
      </c>
      <c r="L34" t="s">
        <v>5</v>
      </c>
      <c r="M34" t="s">
        <v>6</v>
      </c>
    </row>
    <row r="35" spans="1:13" x14ac:dyDescent="0.25">
      <c r="A35">
        <v>0</v>
      </c>
      <c r="B35">
        <v>594.41999999999996</v>
      </c>
      <c r="C35">
        <v>104.66500000000001</v>
      </c>
      <c r="K35">
        <v>0</v>
      </c>
      <c r="L35">
        <v>594.41999999999996</v>
      </c>
      <c r="M35">
        <v>104.80200000000001</v>
      </c>
    </row>
    <row r="36" spans="1:13" x14ac:dyDescent="0.25">
      <c r="A36">
        <v>1</v>
      </c>
      <c r="B36">
        <v>1056.3</v>
      </c>
      <c r="C36">
        <v>58.977499999999999</v>
      </c>
      <c r="K36">
        <v>1</v>
      </c>
      <c r="L36">
        <v>1056.3</v>
      </c>
      <c r="M36">
        <v>58.977499999999999</v>
      </c>
    </row>
    <row r="37" spans="1:13" x14ac:dyDescent="0.25">
      <c r="A37">
        <v>2</v>
      </c>
      <c r="B37">
        <v>543.66700000000003</v>
      </c>
      <c r="C37">
        <v>114.27500000000001</v>
      </c>
      <c r="K37">
        <v>2</v>
      </c>
      <c r="L37">
        <v>543.66700000000003</v>
      </c>
      <c r="M37">
        <v>114.27500000000001</v>
      </c>
    </row>
    <row r="38" spans="1:13" x14ac:dyDescent="0.25">
      <c r="A38">
        <v>3</v>
      </c>
      <c r="B38">
        <v>405.23700000000002</v>
      </c>
      <c r="C38">
        <v>153.51</v>
      </c>
      <c r="K38">
        <v>3</v>
      </c>
      <c r="L38">
        <v>405.23700000000002</v>
      </c>
      <c r="M38">
        <v>153.79</v>
      </c>
    </row>
    <row r="39" spans="1:13" x14ac:dyDescent="0.25">
      <c r="A39">
        <v>4</v>
      </c>
      <c r="B39">
        <v>1259.68</v>
      </c>
      <c r="C39">
        <v>49.002499999999998</v>
      </c>
      <c r="K39">
        <v>4</v>
      </c>
      <c r="L39">
        <v>1259.68</v>
      </c>
      <c r="M39">
        <v>49.002499999999998</v>
      </c>
    </row>
    <row r="40" spans="1:13" x14ac:dyDescent="0.25">
      <c r="A40">
        <v>5</v>
      </c>
      <c r="B40">
        <v>462.52699999999999</v>
      </c>
      <c r="C40">
        <v>134.4</v>
      </c>
      <c r="K40">
        <v>5</v>
      </c>
      <c r="L40">
        <v>462.52699999999999</v>
      </c>
      <c r="M40">
        <v>134.40199999999999</v>
      </c>
    </row>
    <row r="41" spans="1:13" x14ac:dyDescent="0.25">
      <c r="A41">
        <v>6</v>
      </c>
      <c r="B41">
        <v>2166.5700000000002</v>
      </c>
      <c r="C41">
        <v>28</v>
      </c>
      <c r="K41">
        <v>6</v>
      </c>
      <c r="L41">
        <v>2166.5700000000002</v>
      </c>
      <c r="M41">
        <v>28</v>
      </c>
    </row>
    <row r="42" spans="1:13" x14ac:dyDescent="0.25">
      <c r="A42">
        <v>7</v>
      </c>
      <c r="B42">
        <v>751.35199999999998</v>
      </c>
      <c r="C42">
        <v>82.887500000000003</v>
      </c>
      <c r="K42">
        <v>7</v>
      </c>
      <c r="L42">
        <v>751.35199999999998</v>
      </c>
      <c r="M42">
        <v>82.887500000000003</v>
      </c>
    </row>
  </sheetData>
  <mergeCells count="1">
    <mergeCell ref="K1:O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data_mean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Rachel Ireland-Jones</cp:lastModifiedBy>
  <dcterms:created xsi:type="dcterms:W3CDTF">2023-05-14T12:54:36Z</dcterms:created>
  <dcterms:modified xsi:type="dcterms:W3CDTF">2023-05-23T10:26:48Z</dcterms:modified>
</cp:coreProperties>
</file>