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amy/Desktop/Past course/Fall 2022/MGAC01/AC01 Group assignment /"/>
    </mc:Choice>
  </mc:AlternateContent>
  <xr:revisionPtr revIDLastSave="0" documentId="13_ncr:1_{89EDF62F-21F6-9940-A8AA-CF105A611FCB}" xr6:coauthVersionLast="47" xr6:coauthVersionMax="47" xr10:uidLastSave="{00000000-0000-0000-0000-000000000000}"/>
  <bookViews>
    <workbookView xWindow="7280" yWindow="700" windowWidth="29020" windowHeight="16240" tabRatio="810" activeTab="1" xr2:uid="{00000000-000D-0000-FFFF-FFFF00000000}"/>
  </bookViews>
  <sheets>
    <sheet name="LIQUIDITY RATIO" sheetId="2" r:id="rId1"/>
    <sheet name="Asset turnover ratios" sheetId="15" r:id="rId2"/>
    <sheet name="Profitability ratios" sheetId="16" r:id="rId3"/>
    <sheet name="Debt service ratios" sheetId="18" r:id="rId4"/>
    <sheet name="Sheet1" sheetId="14" state="hidden" r:id="rId5"/>
  </sheets>
  <definedNames>
    <definedName name="_xlcn.WorksheetConnection_RawDataAC1" hidden="1">'LIQUIDITY RATIO'!$A:$C</definedName>
  </definedNames>
  <calcPr calcId="191029"/>
  <pivotCaches>
    <pivotCache cacheId="1"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4bd6bbc6-9ab6-4b8b-a2f5-c87ee0ea786e" name="Range" connection="WorksheetConnection_RawData!$A:$C"/>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7" i="2" l="1"/>
  <c r="M27" i="2"/>
  <c r="M26" i="2"/>
  <c r="M25" i="2"/>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2" i="18"/>
  <c r="M2" i="18"/>
  <c r="M2" i="16"/>
  <c r="N8" i="16"/>
  <c r="M9" i="16"/>
  <c r="N3" i="16"/>
  <c r="N4" i="16"/>
  <c r="N5" i="16"/>
  <c r="N6" i="16"/>
  <c r="N7"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60" i="16"/>
  <c r="N61" i="16"/>
  <c r="N2" i="16"/>
  <c r="M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1" i="16"/>
  <c r="K61" i="16"/>
  <c r="M60" i="16"/>
  <c r="K60" i="16"/>
  <c r="M59" i="16"/>
  <c r="K59" i="16"/>
  <c r="M58" i="16"/>
  <c r="K58" i="16"/>
  <c r="M57" i="16"/>
  <c r="K57" i="16"/>
  <c r="M56" i="16"/>
  <c r="K56" i="16"/>
  <c r="M55" i="16"/>
  <c r="K55" i="16"/>
  <c r="M54" i="16"/>
  <c r="K54" i="16"/>
  <c r="M53" i="16"/>
  <c r="K53" i="16"/>
  <c r="M52" i="16"/>
  <c r="K52" i="16"/>
  <c r="M51" i="16"/>
  <c r="K51" i="16"/>
  <c r="M50" i="16"/>
  <c r="K50" i="16"/>
  <c r="M49" i="16"/>
  <c r="K49" i="16"/>
  <c r="M48" i="16"/>
  <c r="K48" i="16"/>
  <c r="M47" i="16"/>
  <c r="K47" i="16"/>
  <c r="M46" i="16"/>
  <c r="K46" i="16"/>
  <c r="M45" i="16"/>
  <c r="K45" i="16"/>
  <c r="M44" i="16"/>
  <c r="K44" i="16"/>
  <c r="M43" i="16"/>
  <c r="K43" i="16"/>
  <c r="M42" i="16"/>
  <c r="K42" i="16"/>
  <c r="M41" i="16"/>
  <c r="K41" i="16"/>
  <c r="M40" i="16"/>
  <c r="K40" i="16"/>
  <c r="M39" i="16"/>
  <c r="K39" i="16"/>
  <c r="M38" i="16"/>
  <c r="K38" i="16"/>
  <c r="M37" i="16"/>
  <c r="K37" i="16"/>
  <c r="M36" i="16"/>
  <c r="K36" i="16"/>
  <c r="M35" i="16"/>
  <c r="K35" i="16"/>
  <c r="M34" i="16"/>
  <c r="K34" i="16"/>
  <c r="M33" i="16"/>
  <c r="K33" i="16"/>
  <c r="M32" i="16"/>
  <c r="K32" i="16"/>
  <c r="M31" i="16"/>
  <c r="K31" i="16"/>
  <c r="M30" i="16"/>
  <c r="K30" i="16"/>
  <c r="M29" i="16"/>
  <c r="K29" i="16"/>
  <c r="M28" i="16"/>
  <c r="K28" i="16"/>
  <c r="M27" i="16"/>
  <c r="K27" i="16"/>
  <c r="M26" i="16"/>
  <c r="K26" i="16"/>
  <c r="M25" i="16"/>
  <c r="K25" i="16"/>
  <c r="M24" i="16"/>
  <c r="K24" i="16"/>
  <c r="M23" i="16"/>
  <c r="K23" i="16"/>
  <c r="M22" i="16"/>
  <c r="K22" i="16"/>
  <c r="M21" i="16"/>
  <c r="K21" i="16"/>
  <c r="M20" i="16"/>
  <c r="K20" i="16"/>
  <c r="M19" i="16"/>
  <c r="K19" i="16"/>
  <c r="M18" i="16"/>
  <c r="K18" i="16"/>
  <c r="M17" i="16"/>
  <c r="K17" i="16"/>
  <c r="M16" i="16"/>
  <c r="K16" i="16"/>
  <c r="M15" i="16"/>
  <c r="K15" i="16"/>
  <c r="M14" i="16"/>
  <c r="K14" i="16"/>
  <c r="M13" i="16"/>
  <c r="K13" i="16"/>
  <c r="M12" i="16"/>
  <c r="K12" i="16"/>
  <c r="M11" i="16"/>
  <c r="K11" i="16"/>
  <c r="M10" i="16"/>
  <c r="K10" i="16"/>
  <c r="K9" i="16"/>
  <c r="M8" i="16"/>
  <c r="K8" i="16"/>
  <c r="M7" i="16"/>
  <c r="K7" i="16"/>
  <c r="M6" i="16"/>
  <c r="K6" i="16"/>
  <c r="M5" i="16"/>
  <c r="K5" i="16"/>
  <c r="M4" i="16"/>
  <c r="K4" i="16"/>
  <c r="M3" i="16"/>
  <c r="K3" i="16"/>
  <c r="K2" i="16"/>
  <c r="M61" i="18"/>
  <c r="K61" i="18"/>
  <c r="M60" i="18"/>
  <c r="K60" i="18"/>
  <c r="M59" i="18"/>
  <c r="K59" i="18"/>
  <c r="M58" i="18"/>
  <c r="K58" i="18"/>
  <c r="M57" i="18"/>
  <c r="K57" i="18"/>
  <c r="M56" i="18"/>
  <c r="K56" i="18"/>
  <c r="M55" i="18"/>
  <c r="K55" i="18"/>
  <c r="M54" i="18"/>
  <c r="K54" i="18"/>
  <c r="M53" i="18"/>
  <c r="K53" i="18"/>
  <c r="M52" i="18"/>
  <c r="K52" i="18"/>
  <c r="M51" i="18"/>
  <c r="K51" i="18"/>
  <c r="M50" i="18"/>
  <c r="K50" i="18"/>
  <c r="M49" i="18"/>
  <c r="K49" i="18"/>
  <c r="M48" i="18"/>
  <c r="K48" i="18"/>
  <c r="M47" i="18"/>
  <c r="K47" i="18"/>
  <c r="M46" i="18"/>
  <c r="K46" i="18"/>
  <c r="M45" i="18"/>
  <c r="K45" i="18"/>
  <c r="M44" i="18"/>
  <c r="K44" i="18"/>
  <c r="M43" i="18"/>
  <c r="K43" i="18"/>
  <c r="M42" i="18"/>
  <c r="K42" i="18"/>
  <c r="M41" i="18"/>
  <c r="K41" i="18"/>
  <c r="M40" i="18"/>
  <c r="K40" i="18"/>
  <c r="M39" i="18"/>
  <c r="K39" i="18"/>
  <c r="M38" i="18"/>
  <c r="K38" i="18"/>
  <c r="M37" i="18"/>
  <c r="K37" i="18"/>
  <c r="M36" i="18"/>
  <c r="K36" i="18"/>
  <c r="M35" i="18"/>
  <c r="K35" i="18"/>
  <c r="M34" i="18"/>
  <c r="K34" i="18"/>
  <c r="M33" i="18"/>
  <c r="K33" i="18"/>
  <c r="M32" i="18"/>
  <c r="K32" i="18"/>
  <c r="M31" i="18"/>
  <c r="K31" i="18"/>
  <c r="M30" i="18"/>
  <c r="K30" i="18"/>
  <c r="M29" i="18"/>
  <c r="K29" i="18"/>
  <c r="M28" i="18"/>
  <c r="K28" i="18"/>
  <c r="M27" i="18"/>
  <c r="K27" i="18"/>
  <c r="M26" i="18"/>
  <c r="K26" i="18"/>
  <c r="M25" i="18"/>
  <c r="K25" i="18"/>
  <c r="M24" i="18"/>
  <c r="K24" i="18"/>
  <c r="M23" i="18"/>
  <c r="K23" i="18"/>
  <c r="M22" i="18"/>
  <c r="K22" i="18"/>
  <c r="M21" i="18"/>
  <c r="K21" i="18"/>
  <c r="M20" i="18"/>
  <c r="K20" i="18"/>
  <c r="M19" i="18"/>
  <c r="K19" i="18"/>
  <c r="M18" i="18"/>
  <c r="K18" i="18"/>
  <c r="M17" i="18"/>
  <c r="K17" i="18"/>
  <c r="M16" i="18"/>
  <c r="K16" i="18"/>
  <c r="M15" i="18"/>
  <c r="K15" i="18"/>
  <c r="M14" i="18"/>
  <c r="K14" i="18"/>
  <c r="M13" i="18"/>
  <c r="K13" i="18"/>
  <c r="M12" i="18"/>
  <c r="K12" i="18"/>
  <c r="M11" i="18"/>
  <c r="K11" i="18"/>
  <c r="M10" i="18"/>
  <c r="K10" i="18"/>
  <c r="M9" i="18"/>
  <c r="K9" i="18"/>
  <c r="M8" i="18"/>
  <c r="K8" i="18"/>
  <c r="M7" i="18"/>
  <c r="K7" i="18"/>
  <c r="M6" i="18"/>
  <c r="K6" i="18"/>
  <c r="M5" i="18"/>
  <c r="K5" i="18"/>
  <c r="M4" i="18"/>
  <c r="K4" i="18"/>
  <c r="M3" i="18"/>
  <c r="K3" i="18"/>
  <c r="K2" i="18"/>
  <c r="K61" i="15"/>
  <c r="K60" i="15"/>
  <c r="K59" i="15"/>
  <c r="K58" i="15"/>
  <c r="K57" i="15"/>
  <c r="K56" i="15"/>
  <c r="K55" i="15"/>
  <c r="K54" i="15"/>
  <c r="K53" i="15"/>
  <c r="K52" i="15"/>
  <c r="K51" i="15"/>
  <c r="K50" i="15"/>
  <c r="K49" i="15"/>
  <c r="K48" i="15"/>
  <c r="K47" i="15"/>
  <c r="K46" i="15"/>
  <c r="K45" i="15"/>
  <c r="K44" i="15"/>
  <c r="K43" i="15"/>
  <c r="K42" i="15"/>
  <c r="K41" i="15"/>
  <c r="K40" i="15"/>
  <c r="K39" i="15"/>
  <c r="K38" i="15"/>
  <c r="K37" i="15"/>
  <c r="K36" i="15"/>
  <c r="K35" i="15"/>
  <c r="K34" i="15"/>
  <c r="K33" i="15"/>
  <c r="K32" i="15"/>
  <c r="K31" i="15"/>
  <c r="K30" i="15"/>
  <c r="K29" i="15"/>
  <c r="K28" i="15"/>
  <c r="K27" i="15"/>
  <c r="K26" i="15"/>
  <c r="K25" i="15"/>
  <c r="K24" i="15"/>
  <c r="K23" i="15"/>
  <c r="K22" i="15"/>
  <c r="K21" i="15"/>
  <c r="K20" i="15"/>
  <c r="K19" i="15"/>
  <c r="K18" i="15"/>
  <c r="K17" i="15"/>
  <c r="K16" i="15"/>
  <c r="K15" i="15"/>
  <c r="K14" i="15"/>
  <c r="K13" i="15"/>
  <c r="K12" i="15"/>
  <c r="K11" i="15"/>
  <c r="K10" i="15"/>
  <c r="K9" i="15"/>
  <c r="K8" i="15"/>
  <c r="K7" i="15"/>
  <c r="K6" i="15"/>
  <c r="K5" i="15"/>
  <c r="K4" i="15"/>
  <c r="K3" i="15"/>
  <c r="K2" i="15"/>
  <c r="N3" i="2"/>
  <c r="N4" i="2"/>
  <c r="N5" i="2"/>
  <c r="N6" i="2"/>
  <c r="N7" i="2"/>
  <c r="N8" i="2"/>
  <c r="N9" i="2"/>
  <c r="N10" i="2"/>
  <c r="N11" i="2"/>
  <c r="N12" i="2"/>
  <c r="N13" i="2"/>
  <c r="N14" i="2"/>
  <c r="N15" i="2"/>
  <c r="N16" i="2"/>
  <c r="N17" i="2"/>
  <c r="N18" i="2"/>
  <c r="N19" i="2"/>
  <c r="N20" i="2"/>
  <c r="N21" i="2"/>
  <c r="N22" i="2"/>
  <c r="N23" i="2"/>
  <c r="N24" i="2"/>
  <c r="N25" i="2"/>
  <c r="N26"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2" i="2"/>
  <c r="M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4" i="2"/>
  <c r="M23" i="2"/>
  <c r="M22" i="2"/>
  <c r="M21" i="2"/>
  <c r="M20" i="2"/>
  <c r="M19" i="2"/>
  <c r="M18" i="2"/>
  <c r="M17" i="2"/>
  <c r="M16" i="2"/>
  <c r="M15" i="2"/>
  <c r="M14" i="2"/>
  <c r="M13" i="2"/>
  <c r="M12" i="2"/>
  <c r="M11" i="2"/>
  <c r="M10" i="2"/>
  <c r="M9" i="2"/>
  <c r="M8" i="2"/>
  <c r="M7" i="2"/>
  <c r="M6" i="2"/>
  <c r="M5" i="2"/>
  <c r="M4" i="2"/>
  <c r="M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RawData!$A:$C" type="102" refreshedVersion="5" minRefreshableVersion="5">
    <extLst>
      <ext xmlns:x15="http://schemas.microsoft.com/office/spreadsheetml/2010/11/main" uri="{DE250136-89BD-433C-8126-D09CA5730AF9}">
        <x15:connection id="Range-4bd6bbc6-9ab6-4b8b-a2f5-c87ee0ea786e" autoDelete="1">
          <x15:rangePr sourceName="_xlcn.WorksheetConnection_RawDataAC1"/>
        </x15:connection>
      </ext>
    </extLst>
  </connection>
</connections>
</file>

<file path=xl/sharedStrings.xml><?xml version="1.0" encoding="utf-8"?>
<sst xmlns="http://schemas.openxmlformats.org/spreadsheetml/2006/main" count="63" uniqueCount="30">
  <si>
    <t>Month</t>
  </si>
  <si>
    <t>Cost of Goods Sold</t>
  </si>
  <si>
    <t>Average Value of Inventory</t>
  </si>
  <si>
    <t>Row Labels</t>
  </si>
  <si>
    <t>Grand Total</t>
  </si>
  <si>
    <t>Average of Average Value of Inventory</t>
  </si>
  <si>
    <t>Average of Cost of Goods Sold</t>
  </si>
  <si>
    <t>Revenue</t>
  </si>
  <si>
    <t>Average A/R</t>
  </si>
  <si>
    <t>Operating Expenses</t>
  </si>
  <si>
    <t>Total Assets</t>
  </si>
  <si>
    <t>Total Liabilities</t>
  </si>
  <si>
    <t>Total Shareholders Equity</t>
  </si>
  <si>
    <t>dividend</t>
  </si>
  <si>
    <t>Average A/P</t>
  </si>
  <si>
    <t> The higher the asset turnover ratio, the more efficient a company is at generating revenue from its assets.</t>
  </si>
  <si>
    <t>A good current ratio is between 1.2 to 2, which means that the business has 2 times more current assets than liabilities to covers its debts. In previous years, the company has the high current asset, that indicates the inefficiency of the usage of the current asset. However. Form Mar 2021, the company kept a low current asset ratio, lower than 1,  implying the low cash flow. Some financial activities should be considered deliberately. Otherwise, the daily operation will be affected.</t>
    <phoneticPr fontId="5" type="noConversion"/>
  </si>
  <si>
    <t>The quick ratio is an indicator of a company's short-term liquidity position and measures a company's ability to meet its short-term obligations. A good ratio is better than 1.0. however, after Jan 2019, the quick ratios are basically lower than 1.0. the credit.</t>
    <phoneticPr fontId="5" type="noConversion"/>
  </si>
  <si>
    <t>Net profit margin=(revenue-CGS-operating expense)/revenue</t>
    <phoneticPr fontId="5" type="noConversion"/>
  </si>
  <si>
    <t xml:space="preserve">Return on assets=net income/ assets </t>
    <phoneticPr fontId="5" type="noConversion"/>
  </si>
  <si>
    <t xml:space="preserve">Net profit margin measures how much net income or profit is generated as a percentage of revenue. The ideal net profit margin is between 10% and 20%. According the table, the rate shown presents a very low performance. The company have the low expense controlled. And even sometimes, it has a negative net profit margin.
</t>
    <phoneticPr fontId="5" type="noConversion"/>
  </si>
  <si>
    <t>The term return on assets (ROA) refers to a financial ratio that indicates how profitable a company is in relation to its total assets. A good return on asset is 5%. The company did not take most of the asset and had a bad operational performance.</t>
    <phoneticPr fontId="5" type="noConversion"/>
  </si>
  <si>
    <t xml:space="preserve">Debt to Equity Ratio= Total Liabilities/ Total Equity </t>
    <phoneticPr fontId="5" type="noConversion"/>
  </si>
  <si>
    <t xml:space="preserve">Debt Service Coverage Ratio= Net Operating Imcome/ Total Debt Service </t>
    <phoneticPr fontId="5" type="noConversion"/>
  </si>
  <si>
    <t xml:space="preserve">The debt-service coverage ratio (DSCR) is a measurement of a firm's available cash flow to pay current debt obligations. A healthy DSCR is more than 1. The company has low ability to pay this long term debt. </t>
    <phoneticPr fontId="5" type="noConversion"/>
  </si>
  <si>
    <t>The debt-to-equity (D/E) ratio is used to evaluate a company's financial leverage and is calculated by dividing a company's total liabilities by its shareholder equity. And the ratio of around 2 or 2.5 is generally considered good. The company has the relatively stable contribution from debtors and shareholders.</t>
    <phoneticPr fontId="5" type="noConversion"/>
  </si>
  <si>
    <t xml:space="preserve">Asset turnover ratio= Net sales/ Average Total Assets </t>
    <phoneticPr fontId="5" type="noConversion"/>
  </si>
  <si>
    <t>The asset turnover ratio measures the efficiency of a company's assets in generating revenue or sales.
In our retail business, the turnover ratio exceeding 2.5 will be considered as good operation. This company, the ratio is lower than 2.5 in most of time. Some improvement are expected to improve the operational effectiveness.</t>
    <phoneticPr fontId="5" type="noConversion"/>
  </si>
  <si>
    <t xml:space="preserve">Current Ratio = Current asset/ Current liability </t>
    <phoneticPr fontId="5" type="noConversion"/>
  </si>
  <si>
    <t>Quick Ratio = Current assets - Inventories / Current Liabilities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</si>
</sst>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_(* \(#,##0\);_(* &quot;-&quot;??_);_(@_)"/>
    <numFmt numFmtId="166" formatCode="_-* #,##0_-;\-* #,##0_-;_-* &quot;-&quot;??_-;_-@_-"/>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6"/>
      <color rgb="FFBDC1C6"/>
      <name val="Arial"/>
      <family val="2"/>
    </font>
    <font>
      <sz val="16"/>
      <color theme="1"/>
      <name val="Arial"/>
      <family val="2"/>
    </font>
    <font>
      <sz val="9"/>
      <name val="Calibri"/>
      <family val="3"/>
      <charset val="136"/>
      <scheme val="minor"/>
    </font>
    <font>
      <sz val="14"/>
      <color theme="1"/>
      <name val="Arial"/>
      <family val="2"/>
    </font>
    <font>
      <sz val="13"/>
      <color theme="1"/>
      <name val="Arial"/>
      <family val="2"/>
    </font>
    <font>
      <b/>
      <sz val="12"/>
      <color theme="1"/>
      <name val="Calibri"/>
      <family val="2"/>
      <scheme val="minor"/>
    </font>
    <font>
      <sz val="15"/>
      <color theme="1"/>
      <name val="Arial"/>
      <family val="2"/>
    </font>
    <font>
      <b/>
      <sz val="12"/>
      <color theme="1"/>
      <name val="Calibri"/>
      <family val="1"/>
      <charset val="136"/>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164" fontId="2" fillId="0" borderId="0" applyFont="0" applyFill="0" applyBorder="0" applyAlignment="0" applyProtection="0"/>
  </cellStyleXfs>
  <cellXfs count="35">
    <xf numFmtId="0" fontId="0" fillId="0" borderId="0" xfId="0"/>
    <xf numFmtId="0" fontId="0" fillId="0" borderId="0" xfId="0" applyAlignment="1">
      <alignment horizontal="left"/>
    </xf>
    <xf numFmtId="0" fontId="0" fillId="0" borderId="0" xfId="0" applyAlignment="1">
      <alignment horizontal="center"/>
    </xf>
    <xf numFmtId="17" fontId="0" fillId="0" borderId="1" xfId="0" applyNumberFormat="1" applyBorder="1" applyAlignment="1">
      <alignment horizontal="center"/>
    </xf>
    <xf numFmtId="0" fontId="1" fillId="0" borderId="0" xfId="0" applyFont="1"/>
    <xf numFmtId="0" fontId="0" fillId="0" borderId="0" xfId="0" pivotButton="1"/>
    <xf numFmtId="0" fontId="0" fillId="0" borderId="0" xfId="0" applyNumberFormat="1"/>
    <xf numFmtId="14" fontId="0" fillId="0" borderId="0" xfId="0" applyNumberFormat="1" applyAlignment="1">
      <alignment horizontal="left"/>
    </xf>
    <xf numFmtId="0" fontId="1" fillId="0" borderId="0" xfId="0" applyFont="1" applyAlignment="1">
      <alignment horizontal="center"/>
    </xf>
    <xf numFmtId="166" fontId="0" fillId="0" borderId="0" xfId="1" applyNumberFormat="1" applyFont="1"/>
    <xf numFmtId="166" fontId="0" fillId="0" borderId="0" xfId="0" applyNumberFormat="1"/>
    <xf numFmtId="0" fontId="1" fillId="0" borderId="0" xfId="0" applyFont="1" applyAlignment="1">
      <alignment wrapText="1"/>
    </xf>
    <xf numFmtId="166" fontId="1" fillId="0" borderId="0" xfId="1" applyNumberFormat="1" applyFont="1"/>
    <xf numFmtId="166" fontId="1" fillId="0" borderId="0" xfId="1" applyNumberFormat="1" applyFont="1" applyAlignment="1">
      <alignment wrapText="1"/>
    </xf>
    <xf numFmtId="165" fontId="1" fillId="0" borderId="0" xfId="1" applyNumberFormat="1" applyFont="1" applyAlignment="1">
      <alignment wrapText="1"/>
    </xf>
    <xf numFmtId="165" fontId="0" fillId="0" borderId="0" xfId="1" applyNumberFormat="1" applyFont="1"/>
    <xf numFmtId="0" fontId="0" fillId="2" borderId="0" xfId="0" applyFill="1"/>
    <xf numFmtId="0" fontId="0" fillId="3" borderId="0" xfId="0" applyFill="1"/>
    <xf numFmtId="0" fontId="0" fillId="4" borderId="0" xfId="0" applyFill="1"/>
    <xf numFmtId="0" fontId="0" fillId="0" borderId="0" xfId="0" applyFill="1"/>
    <xf numFmtId="0" fontId="3" fillId="0" borderId="0" xfId="0" applyFont="1"/>
    <xf numFmtId="0" fontId="0" fillId="5" borderId="0" xfId="0" applyFill="1"/>
    <xf numFmtId="0" fontId="4" fillId="0" borderId="0" xfId="0" applyFont="1" applyAlignment="1">
      <alignment vertical="top" wrapText="1"/>
    </xf>
    <xf numFmtId="0" fontId="0" fillId="6" borderId="0" xfId="0" applyFill="1"/>
    <xf numFmtId="0" fontId="7" fillId="0" borderId="0" xfId="0" applyFont="1" applyAlignment="1">
      <alignment vertical="top" wrapText="1"/>
    </xf>
    <xf numFmtId="0" fontId="1" fillId="6" borderId="0" xfId="0" applyFont="1" applyFill="1"/>
    <xf numFmtId="0" fontId="8" fillId="6" borderId="0" xfId="0" applyFont="1" applyFill="1" applyAlignment="1">
      <alignment wrapText="1"/>
    </xf>
    <xf numFmtId="0" fontId="8" fillId="4" borderId="0" xfId="0" applyFont="1" applyFill="1" applyAlignment="1">
      <alignment wrapText="1"/>
    </xf>
    <xf numFmtId="0" fontId="8" fillId="3" borderId="0" xfId="0" applyFont="1" applyFill="1" applyAlignment="1">
      <alignment wrapText="1"/>
    </xf>
    <xf numFmtId="0" fontId="10" fillId="5" borderId="0" xfId="0" applyFont="1" applyFill="1" applyAlignment="1">
      <alignment wrapText="1"/>
    </xf>
    <xf numFmtId="0" fontId="8" fillId="6" borderId="0" xfId="0" applyFont="1" applyFill="1" applyAlignment="1">
      <alignment vertical="top" wrapText="1"/>
    </xf>
    <xf numFmtId="0" fontId="10" fillId="2" borderId="0" xfId="0" applyFont="1" applyFill="1" applyAlignment="1">
      <alignment vertical="top" wrapText="1"/>
    </xf>
    <xf numFmtId="0" fontId="4" fillId="0" borderId="0" xfId="0" applyFont="1" applyAlignment="1">
      <alignment horizontal="left" vertical="top" wrapText="1"/>
    </xf>
    <xf numFmtId="0" fontId="9" fillId="0" borderId="0" xfId="0" applyFont="1" applyAlignment="1">
      <alignment horizontal="left" vertical="top" wrapText="1"/>
    </xf>
    <xf numFmtId="0" fontId="6" fillId="0" borderId="0" xfId="0" applyFont="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'LIQUIDITY RATIO'!$M$1</c:f>
              <c:strCache>
                <c:ptCount val="1"/>
                <c:pt idx="0">
                  <c:v>Current Ratio = Current asset/ Current liability </c:v>
                </c:pt>
              </c:strCache>
            </c:strRef>
          </c:tx>
          <c:spPr>
            <a:ln w="28575" cap="rnd">
              <a:solidFill>
                <a:schemeClr val="accent1"/>
              </a:solidFill>
              <a:round/>
            </a:ln>
            <a:effectLst/>
          </c:spPr>
          <c:marker>
            <c:symbol val="none"/>
          </c:marker>
          <c:cat>
            <c:numRef>
              <c:f>'LIQUIDITY RATIO'!$A$2:$A$61</c:f>
              <c:numCache>
                <c:formatCode>mmm\-yy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RATIO'!$M$2:$M$61</c:f>
              <c:numCache>
                <c:formatCode>General</c:formatCode>
                <c:ptCount val="60"/>
                <c:pt idx="0">
                  <c:v>0.99651950364838249</c:v>
                </c:pt>
                <c:pt idx="1">
                  <c:v>1.1796779564708655</c:v>
                </c:pt>
                <c:pt idx="2">
                  <c:v>2.162957503172676</c:v>
                </c:pt>
                <c:pt idx="3">
                  <c:v>1.9820871240869138</c:v>
                </c:pt>
                <c:pt idx="4">
                  <c:v>4.0184077802347753</c:v>
                </c:pt>
                <c:pt idx="5">
                  <c:v>3.6719021670163867</c:v>
                </c:pt>
                <c:pt idx="6">
                  <c:v>6.1298058928186245</c:v>
                </c:pt>
                <c:pt idx="7">
                  <c:v>2.7836208590970388</c:v>
                </c:pt>
                <c:pt idx="8">
                  <c:v>1.6400214903685333</c:v>
                </c:pt>
                <c:pt idx="9">
                  <c:v>2.1705099992094086</c:v>
                </c:pt>
                <c:pt idx="10">
                  <c:v>3.9506723934674812</c:v>
                </c:pt>
                <c:pt idx="11">
                  <c:v>5.8659461655793486</c:v>
                </c:pt>
                <c:pt idx="12">
                  <c:v>2.9582507101654238</c:v>
                </c:pt>
                <c:pt idx="13">
                  <c:v>1.1519885720947443</c:v>
                </c:pt>
                <c:pt idx="14">
                  <c:v>0.81362395624698192</c:v>
                </c:pt>
                <c:pt idx="15">
                  <c:v>2.094634745383813</c:v>
                </c:pt>
                <c:pt idx="16">
                  <c:v>1.5851189074738439</c:v>
                </c:pt>
                <c:pt idx="17">
                  <c:v>0.83822403941755597</c:v>
                </c:pt>
                <c:pt idx="18">
                  <c:v>1.6141475609637486</c:v>
                </c:pt>
                <c:pt idx="19">
                  <c:v>1.5179367162742499</c:v>
                </c:pt>
                <c:pt idx="20">
                  <c:v>0.3473540416505928</c:v>
                </c:pt>
                <c:pt idx="21">
                  <c:v>0.25810411018404972</c:v>
                </c:pt>
                <c:pt idx="22">
                  <c:v>1.5859742429969488</c:v>
                </c:pt>
                <c:pt idx="23">
                  <c:v>1.4886596618555163</c:v>
                </c:pt>
                <c:pt idx="24">
                  <c:v>1.215225423508854</c:v>
                </c:pt>
                <c:pt idx="25">
                  <c:v>0.24562362936247781</c:v>
                </c:pt>
                <c:pt idx="26">
                  <c:v>0.34889513528797522</c:v>
                </c:pt>
                <c:pt idx="27">
                  <c:v>0.78053844499629399</c:v>
                </c:pt>
                <c:pt idx="28">
                  <c:v>1.0957405896532306</c:v>
                </c:pt>
                <c:pt idx="29">
                  <c:v>0.72609461092929573</c:v>
                </c:pt>
                <c:pt idx="30">
                  <c:v>1.3849473162538448</c:v>
                </c:pt>
                <c:pt idx="31">
                  <c:v>0.36398402525306905</c:v>
                </c:pt>
                <c:pt idx="32">
                  <c:v>0.10861643960156511</c:v>
                </c:pt>
                <c:pt idx="33">
                  <c:v>0.36921414902869237</c:v>
                </c:pt>
                <c:pt idx="34">
                  <c:v>0.61025969391516888</c:v>
                </c:pt>
                <c:pt idx="35">
                  <c:v>0.77113307882869575</c:v>
                </c:pt>
                <c:pt idx="36">
                  <c:v>1.2128710310728967</c:v>
                </c:pt>
                <c:pt idx="37">
                  <c:v>1.0971069205747306</c:v>
                </c:pt>
                <c:pt idx="38">
                  <c:v>0.56149065977335</c:v>
                </c:pt>
                <c:pt idx="39">
                  <c:v>0.34074781008443622</c:v>
                </c:pt>
                <c:pt idx="40">
                  <c:v>0.55272398521000199</c:v>
                </c:pt>
                <c:pt idx="41">
                  <c:v>0.14096292615232597</c:v>
                </c:pt>
                <c:pt idx="42">
                  <c:v>0.28861269076122259</c:v>
                </c:pt>
                <c:pt idx="43">
                  <c:v>0.67548573146730717</c:v>
                </c:pt>
                <c:pt idx="44">
                  <c:v>0.63263772098139404</c:v>
                </c:pt>
                <c:pt idx="45">
                  <c:v>0.14397081391244529</c:v>
                </c:pt>
                <c:pt idx="46">
                  <c:v>0.64753481979565719</c:v>
                </c:pt>
                <c:pt idx="47">
                  <c:v>0.73868209751875424</c:v>
                </c:pt>
                <c:pt idx="48">
                  <c:v>0.43327220804301836</c:v>
                </c:pt>
                <c:pt idx="49">
                  <c:v>0.51644862443728801</c:v>
                </c:pt>
                <c:pt idx="50">
                  <c:v>0.3190175990785124</c:v>
                </c:pt>
                <c:pt idx="51">
                  <c:v>0.32467471057640296</c:v>
                </c:pt>
                <c:pt idx="52">
                  <c:v>0.54127109227323555</c:v>
                </c:pt>
                <c:pt idx="53">
                  <c:v>0.14817960159375082</c:v>
                </c:pt>
                <c:pt idx="54">
                  <c:v>0.20142199941099978</c:v>
                </c:pt>
                <c:pt idx="55">
                  <c:v>1.3481493917200984</c:v>
                </c:pt>
                <c:pt idx="56">
                  <c:v>0.60195429201606898</c:v>
                </c:pt>
                <c:pt idx="57">
                  <c:v>0.50613157809469478</c:v>
                </c:pt>
                <c:pt idx="58">
                  <c:v>0.82014316571127044</c:v>
                </c:pt>
                <c:pt idx="59">
                  <c:v>3.1143695026392892</c:v>
                </c:pt>
              </c:numCache>
            </c:numRef>
          </c:val>
          <c:smooth val="0"/>
          <c:extLst>
            <c:ext xmlns:c16="http://schemas.microsoft.com/office/drawing/2014/chart" uri="{C3380CC4-5D6E-409C-BE32-E72D297353CC}">
              <c16:uniqueId val="{00000000-D523-6747-B6FB-BCD0AFD78704}"/>
            </c:ext>
          </c:extLst>
        </c:ser>
        <c:dLbls>
          <c:showLegendKey val="0"/>
          <c:showVal val="0"/>
          <c:showCatName val="0"/>
          <c:showSerName val="0"/>
          <c:showPercent val="0"/>
          <c:showBubbleSize val="0"/>
        </c:dLbls>
        <c:smooth val="0"/>
        <c:axId val="2046818560"/>
        <c:axId val="2054816896"/>
      </c:lineChart>
      <c:dateAx>
        <c:axId val="20468185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16896"/>
        <c:crosses val="autoZero"/>
        <c:auto val="1"/>
        <c:lblOffset val="100"/>
        <c:baseTimeUnit val="months"/>
      </c:dateAx>
      <c:valAx>
        <c:axId val="205481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1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'LIQUIDITY RATIO'!$M$1</c:f>
              <c:strCache>
                <c:ptCount val="1"/>
                <c:pt idx="0">
                  <c:v>Current Ratio = Current asset/ Current liability </c:v>
                </c:pt>
              </c:strCache>
            </c:strRef>
          </c:tx>
          <c:spPr>
            <a:solidFill>
              <a:schemeClr val="accent1"/>
            </a:solidFill>
            <a:ln>
              <a:noFill/>
            </a:ln>
            <a:effectLst/>
          </c:spPr>
          <c:invertIfNegative val="0"/>
          <c:cat>
            <c:numRef>
              <c:f>'LIQUIDITY RATIO'!$A$2:$A$73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RATIO'!$M$2:$M$73</c:f>
              <c:numCache>
                <c:formatCode>General</c:formatCode>
                <c:ptCount val="72"/>
                <c:pt idx="0">
                  <c:v>0.99651950364838249</c:v>
                </c:pt>
                <c:pt idx="1">
                  <c:v>1.1796779564708655</c:v>
                </c:pt>
                <c:pt idx="2">
                  <c:v>2.162957503172676</c:v>
                </c:pt>
                <c:pt idx="3">
                  <c:v>1.9820871240869138</c:v>
                </c:pt>
                <c:pt idx="4">
                  <c:v>4.0184077802347753</c:v>
                </c:pt>
                <c:pt idx="5">
                  <c:v>3.6719021670163867</c:v>
                </c:pt>
                <c:pt idx="6">
                  <c:v>6.1298058928186245</c:v>
                </c:pt>
                <c:pt idx="7">
                  <c:v>2.7836208590970388</c:v>
                </c:pt>
                <c:pt idx="8">
                  <c:v>1.6400214903685333</c:v>
                </c:pt>
                <c:pt idx="9">
                  <c:v>2.1705099992094086</c:v>
                </c:pt>
                <c:pt idx="10">
                  <c:v>3.9506723934674812</c:v>
                </c:pt>
                <c:pt idx="11">
                  <c:v>5.8659461655793486</c:v>
                </c:pt>
                <c:pt idx="12">
                  <c:v>2.9582507101654238</c:v>
                </c:pt>
                <c:pt idx="13">
                  <c:v>1.1519885720947443</c:v>
                </c:pt>
                <c:pt idx="14">
                  <c:v>0.81362395624698192</c:v>
                </c:pt>
                <c:pt idx="15">
                  <c:v>2.094634745383813</c:v>
                </c:pt>
                <c:pt idx="16">
                  <c:v>1.5851189074738439</c:v>
                </c:pt>
                <c:pt idx="17">
                  <c:v>0.83822403941755597</c:v>
                </c:pt>
                <c:pt idx="18">
                  <c:v>1.6141475609637486</c:v>
                </c:pt>
                <c:pt idx="19">
                  <c:v>1.5179367162742499</c:v>
                </c:pt>
                <c:pt idx="20">
                  <c:v>0.3473540416505928</c:v>
                </c:pt>
                <c:pt idx="21">
                  <c:v>0.25810411018404972</c:v>
                </c:pt>
                <c:pt idx="22">
                  <c:v>1.5859742429969488</c:v>
                </c:pt>
                <c:pt idx="23">
                  <c:v>1.4886596618555163</c:v>
                </c:pt>
                <c:pt idx="24">
                  <c:v>1.215225423508854</c:v>
                </c:pt>
                <c:pt idx="25">
                  <c:v>0.24562362936247781</c:v>
                </c:pt>
                <c:pt idx="26">
                  <c:v>0.34889513528797522</c:v>
                </c:pt>
                <c:pt idx="27">
                  <c:v>0.78053844499629399</c:v>
                </c:pt>
                <c:pt idx="28">
                  <c:v>1.0957405896532306</c:v>
                </c:pt>
                <c:pt idx="29">
                  <c:v>0.72609461092929573</c:v>
                </c:pt>
                <c:pt idx="30">
                  <c:v>1.3849473162538448</c:v>
                </c:pt>
                <c:pt idx="31">
                  <c:v>0.36398402525306905</c:v>
                </c:pt>
                <c:pt idx="32">
                  <c:v>0.10861643960156511</c:v>
                </c:pt>
                <c:pt idx="33">
                  <c:v>0.36921414902869237</c:v>
                </c:pt>
                <c:pt idx="34">
                  <c:v>0.61025969391516888</c:v>
                </c:pt>
                <c:pt idx="35">
                  <c:v>0.77113307882869575</c:v>
                </c:pt>
                <c:pt idx="36">
                  <c:v>1.2128710310728967</c:v>
                </c:pt>
                <c:pt idx="37">
                  <c:v>1.0971069205747306</c:v>
                </c:pt>
                <c:pt idx="38">
                  <c:v>0.56149065977335</c:v>
                </c:pt>
                <c:pt idx="39">
                  <c:v>0.34074781008443622</c:v>
                </c:pt>
                <c:pt idx="40">
                  <c:v>0.55272398521000199</c:v>
                </c:pt>
                <c:pt idx="41">
                  <c:v>0.14096292615232597</c:v>
                </c:pt>
                <c:pt idx="42">
                  <c:v>0.28861269076122259</c:v>
                </c:pt>
                <c:pt idx="43">
                  <c:v>0.67548573146730717</c:v>
                </c:pt>
                <c:pt idx="44">
                  <c:v>0.63263772098139404</c:v>
                </c:pt>
                <c:pt idx="45">
                  <c:v>0.14397081391244529</c:v>
                </c:pt>
                <c:pt idx="46">
                  <c:v>0.64753481979565719</c:v>
                </c:pt>
                <c:pt idx="47">
                  <c:v>0.73868209751875424</c:v>
                </c:pt>
                <c:pt idx="48">
                  <c:v>0.43327220804301836</c:v>
                </c:pt>
                <c:pt idx="49">
                  <c:v>0.51644862443728801</c:v>
                </c:pt>
                <c:pt idx="50">
                  <c:v>0.3190175990785124</c:v>
                </c:pt>
                <c:pt idx="51">
                  <c:v>0.32467471057640296</c:v>
                </c:pt>
                <c:pt idx="52">
                  <c:v>0.54127109227323555</c:v>
                </c:pt>
                <c:pt idx="53">
                  <c:v>0.14817960159375082</c:v>
                </c:pt>
                <c:pt idx="54">
                  <c:v>0.20142199941099978</c:v>
                </c:pt>
                <c:pt idx="55">
                  <c:v>1.3481493917200984</c:v>
                </c:pt>
                <c:pt idx="56">
                  <c:v>0.60195429201606898</c:v>
                </c:pt>
                <c:pt idx="57">
                  <c:v>0.50613157809469478</c:v>
                </c:pt>
                <c:pt idx="58">
                  <c:v>0.82014316571127044</c:v>
                </c:pt>
                <c:pt idx="59">
                  <c:v>3.1143695026392892</c:v>
                </c:pt>
              </c:numCache>
            </c:numRef>
          </c:val>
          <c:extLst>
            <c:ext xmlns:c16="http://schemas.microsoft.com/office/drawing/2014/chart" uri="{C3380CC4-5D6E-409C-BE32-E72D297353CC}">
              <c16:uniqueId val="{00000000-9DF2-674C-BB6C-1361A7B07A60}"/>
            </c:ext>
          </c:extLst>
        </c:ser>
        <c:dLbls>
          <c:showLegendKey val="0"/>
          <c:showVal val="0"/>
          <c:showCatName val="0"/>
          <c:showSerName val="0"/>
          <c:showPercent val="0"/>
          <c:showBubbleSize val="0"/>
        </c:dLbls>
        <c:gapWidth val="219"/>
        <c:overlap val="-27"/>
        <c:axId val="2122694624"/>
        <c:axId val="2074801856"/>
      </c:barChart>
      <c:dateAx>
        <c:axId val="21226946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801856"/>
        <c:crosses val="autoZero"/>
        <c:auto val="1"/>
        <c:lblOffset val="100"/>
        <c:baseTimeUnit val="months"/>
      </c:dateAx>
      <c:valAx>
        <c:axId val="207480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9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Net Profit Margin = (Revenue-CGS-Operating Expense)/Revenue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'Profitability ratios'!$M$1</c:f>
              <c:strCache>
                <c:ptCount val="1"/>
                <c:pt idx="0">
                  <c:v>Net profit margin=(revenue-CGS-operating expense)/revenue</c:v>
                </c:pt>
              </c:strCache>
            </c:strRef>
          </c:tx>
          <c:spPr>
            <a:solidFill>
              <a:schemeClr val="accent1"/>
            </a:solidFill>
            <a:ln w="25400">
              <a:noFill/>
            </a:ln>
            <a:effectLst/>
          </c:spPr>
          <c:invertIfNegative val="0"/>
          <c:cat>
            <c:numRef>
              <c:f>'Profitability ratios'!$A$2:$A$73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'Profitability ratios'!$M$2:$M$73</c:f>
              <c:numCache>
                <c:formatCode>General</c:formatCode>
                <c:ptCount val="72"/>
                <c:pt idx="0">
                  <c:v>7.9999999999999988E-2</c:v>
                </c:pt>
                <c:pt idx="1">
                  <c:v>0.06</c:v>
                </c:pt>
                <c:pt idx="2">
                  <c:v>0.09</c:v>
                </c:pt>
                <c:pt idx="3">
                  <c:v>-9.9999999999999978E-2</c:v>
                </c:pt>
                <c:pt idx="4">
                  <c:v>3.0031428571428691E-2</c:v>
                </c:pt>
                <c:pt idx="5">
                  <c:v>-0.25933877551020396</c:v>
                </c:pt>
                <c:pt idx="6">
                  <c:v>-0.10999655172413796</c:v>
                </c:pt>
                <c:pt idx="7">
                  <c:v>-0.31249999999999994</c:v>
                </c:pt>
                <c:pt idx="8">
                  <c:v>-9.500000000000039E-2</c:v>
                </c:pt>
                <c:pt idx="9">
                  <c:v>7.5000000000000025E-2</c:v>
                </c:pt>
                <c:pt idx="10">
                  <c:v>0.09</c:v>
                </c:pt>
                <c:pt idx="11">
                  <c:v>8.7999999999999981E-2</c:v>
                </c:pt>
                <c:pt idx="12">
                  <c:v>7.9999999999999988E-2</c:v>
                </c:pt>
                <c:pt idx="13">
                  <c:v>-0.29999999999999954</c:v>
                </c:pt>
                <c:pt idx="14">
                  <c:v>-0.69888888888888612</c:v>
                </c:pt>
                <c:pt idx="15">
                  <c:v>9.9999999999999978E-2</c:v>
                </c:pt>
                <c:pt idx="16">
                  <c:v>0.11</c:v>
                </c:pt>
                <c:pt idx="17">
                  <c:v>8.9999999999999983E-2</c:v>
                </c:pt>
                <c:pt idx="18">
                  <c:v>-0.1</c:v>
                </c:pt>
                <c:pt idx="19">
                  <c:v>-5.9999999999999984E-2</c:v>
                </c:pt>
                <c:pt idx="20">
                  <c:v>-9.799999999999999E-2</c:v>
                </c:pt>
                <c:pt idx="21">
                  <c:v>-0.69799999999999995</c:v>
                </c:pt>
                <c:pt idx="22">
                  <c:v>0.13320493066255826</c:v>
                </c:pt>
                <c:pt idx="23">
                  <c:v>-0.13636363636363386</c:v>
                </c:pt>
                <c:pt idx="24">
                  <c:v>7.5000000000000011E-2</c:v>
                </c:pt>
                <c:pt idx="25">
                  <c:v>-0.36333333333333301</c:v>
                </c:pt>
                <c:pt idx="26">
                  <c:v>-0.19999999999999807</c:v>
                </c:pt>
                <c:pt idx="27">
                  <c:v>0.10000000000000002</c:v>
                </c:pt>
                <c:pt idx="28">
                  <c:v>0.11</c:v>
                </c:pt>
                <c:pt idx="29">
                  <c:v>-0.38999999999999835</c:v>
                </c:pt>
                <c:pt idx="30">
                  <c:v>1.05536332179935E-2</c:v>
                </c:pt>
                <c:pt idx="31">
                  <c:v>-5.9999999999999977E-2</c:v>
                </c:pt>
                <c:pt idx="32">
                  <c:v>-9.799999999999999E-2</c:v>
                </c:pt>
                <c:pt idx="33">
                  <c:v>-9.8000000000000032E-2</c:v>
                </c:pt>
                <c:pt idx="34">
                  <c:v>0.125</c:v>
                </c:pt>
                <c:pt idx="35">
                  <c:v>7.9999999999999974E-2</c:v>
                </c:pt>
                <c:pt idx="36">
                  <c:v>7.4999999999999983E-2</c:v>
                </c:pt>
                <c:pt idx="37">
                  <c:v>0.09</c:v>
                </c:pt>
                <c:pt idx="38">
                  <c:v>8.8000000000000009E-2</c:v>
                </c:pt>
                <c:pt idx="39">
                  <c:v>0.10000000000000003</c:v>
                </c:pt>
                <c:pt idx="40">
                  <c:v>0.11</c:v>
                </c:pt>
                <c:pt idx="41">
                  <c:v>9.0000000000000011E-2</c:v>
                </c:pt>
                <c:pt idx="42">
                  <c:v>-9.9999999999999992E-2</c:v>
                </c:pt>
                <c:pt idx="43">
                  <c:v>-6.0000000000000005E-2</c:v>
                </c:pt>
                <c:pt idx="44">
                  <c:v>-9.799999999999999E-2</c:v>
                </c:pt>
                <c:pt idx="45">
                  <c:v>-9.8000000000000004E-2</c:v>
                </c:pt>
                <c:pt idx="46">
                  <c:v>0.125</c:v>
                </c:pt>
                <c:pt idx="47">
                  <c:v>0.08</c:v>
                </c:pt>
                <c:pt idx="48">
                  <c:v>7.4999999999999983E-2</c:v>
                </c:pt>
                <c:pt idx="49">
                  <c:v>9.0000000000000011E-2</c:v>
                </c:pt>
                <c:pt idx="50">
                  <c:v>8.7999999999999995E-2</c:v>
                </c:pt>
                <c:pt idx="51">
                  <c:v>0.1</c:v>
                </c:pt>
                <c:pt idx="52">
                  <c:v>0.11</c:v>
                </c:pt>
                <c:pt idx="53">
                  <c:v>0.09</c:v>
                </c:pt>
                <c:pt idx="54">
                  <c:v>-0.10000000000000005</c:v>
                </c:pt>
                <c:pt idx="55">
                  <c:v>-0.06</c:v>
                </c:pt>
                <c:pt idx="56">
                  <c:v>-9.799999999999999E-2</c:v>
                </c:pt>
                <c:pt idx="57">
                  <c:v>-9.8000000000000032E-2</c:v>
                </c:pt>
                <c:pt idx="58">
                  <c:v>0.12500000000000003</c:v>
                </c:pt>
                <c:pt idx="59">
                  <c:v>7.9999999999999974E-2</c:v>
                </c:pt>
              </c:numCache>
            </c:numRef>
          </c:val>
          <c:extLst>
            <c:ext xmlns:c16="http://schemas.microsoft.com/office/drawing/2014/chart" uri="{C3380CC4-5D6E-409C-BE32-E72D297353CC}">
              <c16:uniqueId val="{00000000-EAAC-8E42-834A-93024E86E232}"/>
            </c:ext>
          </c:extLst>
        </c:ser>
        <c:dLbls>
          <c:showLegendKey val="0"/>
          <c:showVal val="0"/>
          <c:showCatName val="0"/>
          <c:showSerName val="0"/>
          <c:showPercent val="0"/>
          <c:showBubbleSize val="0"/>
        </c:dLbls>
        <c:gapWidth val="150"/>
        <c:overlap val="100"/>
        <c:axId val="2124439088"/>
        <c:axId val="2125104688"/>
      </c:barChart>
      <c:dateAx>
        <c:axId val="21244390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04688"/>
        <c:crosses val="autoZero"/>
        <c:auto val="1"/>
        <c:lblOffset val="100"/>
        <c:baseTimeUnit val="months"/>
      </c:dateAx>
      <c:valAx>
        <c:axId val="212510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Return on Assets = </a:t>
            </a:r>
            <a:r>
              <a:rPr lang="en-US" altLang="zh-TW" baseline="0"/>
              <a:t>N</a:t>
            </a:r>
            <a:r>
              <a:rPr lang="en-US" altLang="zh-TW"/>
              <a:t>et income/ Assets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'Profitability ratios'!$N$1</c:f>
              <c:strCache>
                <c:ptCount val="1"/>
                <c:pt idx="0">
                  <c:v>Return on assets=net income/ assets </c:v>
                </c:pt>
              </c:strCache>
            </c:strRef>
          </c:tx>
          <c:spPr>
            <a:ln w="28575" cap="rnd">
              <a:solidFill>
                <a:schemeClr val="accent1"/>
              </a:solidFill>
              <a:round/>
            </a:ln>
            <a:effectLst/>
          </c:spPr>
          <c:marker>
            <c:symbol val="none"/>
          </c:marker>
          <c:cat>
            <c:numRef>
              <c:f>'Profitability ratios'!$A$2:$A$73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'Profitability ratios'!$N$2:$N$73</c:f>
              <c:numCache>
                <c:formatCode>General</c:formatCode>
                <c:ptCount val="72"/>
                <c:pt idx="0">
                  <c:v>5.7142857142857141E-2</c:v>
                </c:pt>
                <c:pt idx="1">
                  <c:v>3.3386327503974564E-2</c:v>
                </c:pt>
                <c:pt idx="2">
                  <c:v>9.202453987730061E-2</c:v>
                </c:pt>
                <c:pt idx="3">
                  <c:v>-0.11283696821171034</c:v>
                </c:pt>
                <c:pt idx="4">
                  <c:v>7.9084239894262262E-2</c:v>
                </c:pt>
                <c:pt idx="5">
                  <c:v>-0.82521446602061288</c:v>
                </c:pt>
                <c:pt idx="6">
                  <c:v>-0.37846880851320175</c:v>
                </c:pt>
                <c:pt idx="7">
                  <c:v>-0.40334126004314808</c:v>
                </c:pt>
                <c:pt idx="8">
                  <c:v>-0.1579505098357189</c:v>
                </c:pt>
                <c:pt idx="9">
                  <c:v>0.17360524773436631</c:v>
                </c:pt>
                <c:pt idx="10">
                  <c:v>0.17980712878618441</c:v>
                </c:pt>
                <c:pt idx="11">
                  <c:v>0.24080011255868553</c:v>
                </c:pt>
                <c:pt idx="12">
                  <c:v>0.14612629884428016</c:v>
                </c:pt>
                <c:pt idx="13">
                  <c:v>-0.13036319060900223</c:v>
                </c:pt>
                <c:pt idx="14">
                  <c:v>-0.12932162911331602</c:v>
                </c:pt>
                <c:pt idx="15">
                  <c:v>0.11386791009480088</c:v>
                </c:pt>
                <c:pt idx="16">
                  <c:v>0.12396710516141761</c:v>
                </c:pt>
                <c:pt idx="17">
                  <c:v>4.3552027955295038E-2</c:v>
                </c:pt>
                <c:pt idx="18">
                  <c:v>-8.8702528451759424E-2</c:v>
                </c:pt>
                <c:pt idx="19">
                  <c:v>-5.899250717104939E-2</c:v>
                </c:pt>
                <c:pt idx="20">
                  <c:v>-2.7815006418132966E-2</c:v>
                </c:pt>
                <c:pt idx="21">
                  <c:v>-0.10663083960174413</c:v>
                </c:pt>
                <c:pt idx="22">
                  <c:v>0.10695274190801991</c:v>
                </c:pt>
                <c:pt idx="23">
                  <c:v>-6.6530913815653223E-2</c:v>
                </c:pt>
                <c:pt idx="24">
                  <c:v>7.2069691632674404E-2</c:v>
                </c:pt>
                <c:pt idx="25">
                  <c:v>-5.4604407214803814E-2</c:v>
                </c:pt>
                <c:pt idx="26">
                  <c:v>-4.5340165026974057E-2</c:v>
                </c:pt>
                <c:pt idx="27">
                  <c:v>5.4500725687823673E-2</c:v>
                </c:pt>
                <c:pt idx="28">
                  <c:v>5.4376284937521682E-2</c:v>
                </c:pt>
                <c:pt idx="29">
                  <c:v>-4.4337399550385653E-2</c:v>
                </c:pt>
                <c:pt idx="30">
                  <c:v>4.5009499158438875E-3</c:v>
                </c:pt>
                <c:pt idx="31">
                  <c:v>-1.1351672680272066E-2</c:v>
                </c:pt>
                <c:pt idx="32">
                  <c:v>-8.9781878173439637E-3</c:v>
                </c:pt>
                <c:pt idx="33">
                  <c:v>-2.3649540209524485E-2</c:v>
                </c:pt>
                <c:pt idx="34">
                  <c:v>4.0978417819743949E-2</c:v>
                </c:pt>
                <c:pt idx="35">
                  <c:v>4.2436029706874372E-2</c:v>
                </c:pt>
                <c:pt idx="36">
                  <c:v>4.2920851584366343E-2</c:v>
                </c:pt>
                <c:pt idx="37">
                  <c:v>5.6508651753992875E-2</c:v>
                </c:pt>
                <c:pt idx="38">
                  <c:v>3.9179557194522992E-2</c:v>
                </c:pt>
                <c:pt idx="39">
                  <c:v>2.6332638058279713E-2</c:v>
                </c:pt>
                <c:pt idx="40">
                  <c:v>3.1138787123298265E-2</c:v>
                </c:pt>
                <c:pt idx="41">
                  <c:v>1.0372747154794713E-2</c:v>
                </c:pt>
                <c:pt idx="42">
                  <c:v>-2.7712468513730052E-2</c:v>
                </c:pt>
                <c:pt idx="43">
                  <c:v>-2.0365698970450034E-2</c:v>
                </c:pt>
                <c:pt idx="44">
                  <c:v>-1.1777652827268477E-2</c:v>
                </c:pt>
                <c:pt idx="45">
                  <c:v>-4.9098516581843705E-3</c:v>
                </c:pt>
                <c:pt idx="46">
                  <c:v>4.025651563971995E-2</c:v>
                </c:pt>
                <c:pt idx="47">
                  <c:v>3.1605191780421836E-2</c:v>
                </c:pt>
                <c:pt idx="48">
                  <c:v>2.8753519261036663E-2</c:v>
                </c:pt>
                <c:pt idx="49">
                  <c:v>2.9852475294684259E-2</c:v>
                </c:pt>
                <c:pt idx="50">
                  <c:v>1.8725199500835808E-2</c:v>
                </c:pt>
                <c:pt idx="51">
                  <c:v>1.4144518019554205E-2</c:v>
                </c:pt>
                <c:pt idx="52">
                  <c:v>2.6259737264920726E-2</c:v>
                </c:pt>
                <c:pt idx="53">
                  <c:v>9.7943609027808971E-3</c:v>
                </c:pt>
                <c:pt idx="54">
                  <c:v>-2.0245208831436063E-2</c:v>
                </c:pt>
                <c:pt idx="55">
                  <c:v>-3.9784749070548436E-2</c:v>
                </c:pt>
                <c:pt idx="56">
                  <c:v>-3.5970838987127454E-2</c:v>
                </c:pt>
                <c:pt idx="57">
                  <c:v>-5.1775443582273026E-2</c:v>
                </c:pt>
                <c:pt idx="58">
                  <c:v>6.3029512879449204E-2</c:v>
                </c:pt>
                <c:pt idx="59">
                  <c:v>5.2777321325026556E-2</c:v>
                </c:pt>
              </c:numCache>
            </c:numRef>
          </c:val>
          <c:smooth val="0"/>
          <c:extLst>
            <c:ext xmlns:c16="http://schemas.microsoft.com/office/drawing/2014/chart" uri="{C3380CC4-5D6E-409C-BE32-E72D297353CC}">
              <c16:uniqueId val="{00000000-A549-F44F-96F5-CECB3CCF0012}"/>
            </c:ext>
          </c:extLst>
        </c:ser>
        <c:dLbls>
          <c:showLegendKey val="0"/>
          <c:showVal val="0"/>
          <c:showCatName val="0"/>
          <c:showSerName val="0"/>
          <c:showPercent val="0"/>
          <c:showBubbleSize val="0"/>
        </c:dLbls>
        <c:smooth val="0"/>
        <c:axId val="2055017232"/>
        <c:axId val="2126311584"/>
      </c:lineChart>
      <c:dateAx>
        <c:axId val="20550172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311584"/>
        <c:crosses val="autoZero"/>
        <c:auto val="1"/>
        <c:lblOffset val="100"/>
        <c:baseTimeUnit val="months"/>
      </c:dateAx>
      <c:valAx>
        <c:axId val="212631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01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'LIQUIDITY RATIO'!$M$1</c:f>
              <c:strCache>
                <c:ptCount val="1"/>
                <c:pt idx="0">
                  <c:v>Current Ratio = Current asset/ Current liability </c:v>
                </c:pt>
              </c:strCache>
            </c:strRef>
          </c:tx>
          <c:spPr>
            <a:ln w="28575" cap="rnd">
              <a:solidFill>
                <a:schemeClr val="accent1"/>
              </a:solidFill>
              <a:round/>
            </a:ln>
            <a:effectLst/>
          </c:spPr>
          <c:marker>
            <c:symbol val="none"/>
          </c:marker>
          <c:cat>
            <c:numRef>
              <c:f>'LIQUIDITY RATIO'!$A$2:$A$61</c:f>
              <c:numCache>
                <c:formatCode>mmm\-yy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RATIO'!$M$2:$M$61</c:f>
              <c:numCache>
                <c:formatCode>General</c:formatCode>
                <c:ptCount val="60"/>
                <c:pt idx="0">
                  <c:v>0.99651950364838249</c:v>
                </c:pt>
                <c:pt idx="1">
                  <c:v>1.1796779564708655</c:v>
                </c:pt>
                <c:pt idx="2">
                  <c:v>2.162957503172676</c:v>
                </c:pt>
                <c:pt idx="3">
                  <c:v>1.9820871240869138</c:v>
                </c:pt>
                <c:pt idx="4">
                  <c:v>4.0184077802347753</c:v>
                </c:pt>
                <c:pt idx="5">
                  <c:v>3.6719021670163867</c:v>
                </c:pt>
                <c:pt idx="6">
                  <c:v>6.1298058928186245</c:v>
                </c:pt>
                <c:pt idx="7">
                  <c:v>2.7836208590970388</c:v>
                </c:pt>
                <c:pt idx="8">
                  <c:v>1.6400214903685333</c:v>
                </c:pt>
                <c:pt idx="9">
                  <c:v>2.1705099992094086</c:v>
                </c:pt>
                <c:pt idx="10">
                  <c:v>3.9506723934674812</c:v>
                </c:pt>
                <c:pt idx="11">
                  <c:v>5.8659461655793486</c:v>
                </c:pt>
                <c:pt idx="12">
                  <c:v>2.9582507101654238</c:v>
                </c:pt>
                <c:pt idx="13">
                  <c:v>1.1519885720947443</c:v>
                </c:pt>
                <c:pt idx="14">
                  <c:v>0.81362395624698192</c:v>
                </c:pt>
                <c:pt idx="15">
                  <c:v>2.094634745383813</c:v>
                </c:pt>
                <c:pt idx="16">
                  <c:v>1.5851189074738439</c:v>
                </c:pt>
                <c:pt idx="17">
                  <c:v>0.83822403941755597</c:v>
                </c:pt>
                <c:pt idx="18">
                  <c:v>1.6141475609637486</c:v>
                </c:pt>
                <c:pt idx="19">
                  <c:v>1.5179367162742499</c:v>
                </c:pt>
                <c:pt idx="20">
                  <c:v>0.3473540416505928</c:v>
                </c:pt>
                <c:pt idx="21">
                  <c:v>0.25810411018404972</c:v>
                </c:pt>
                <c:pt idx="22">
                  <c:v>1.5859742429969488</c:v>
                </c:pt>
                <c:pt idx="23">
                  <c:v>1.4886596618555163</c:v>
                </c:pt>
                <c:pt idx="24">
                  <c:v>1.215225423508854</c:v>
                </c:pt>
                <c:pt idx="25">
                  <c:v>0.24562362936247781</c:v>
                </c:pt>
                <c:pt idx="26">
                  <c:v>0.34889513528797522</c:v>
                </c:pt>
                <c:pt idx="27">
                  <c:v>0.78053844499629399</c:v>
                </c:pt>
                <c:pt idx="28">
                  <c:v>1.0957405896532306</c:v>
                </c:pt>
                <c:pt idx="29">
                  <c:v>0.72609461092929573</c:v>
                </c:pt>
                <c:pt idx="30">
                  <c:v>1.3849473162538448</c:v>
                </c:pt>
                <c:pt idx="31">
                  <c:v>0.36398402525306905</c:v>
                </c:pt>
                <c:pt idx="32">
                  <c:v>0.10861643960156511</c:v>
                </c:pt>
                <c:pt idx="33">
                  <c:v>0.36921414902869237</c:v>
                </c:pt>
                <c:pt idx="34">
                  <c:v>0.61025969391516888</c:v>
                </c:pt>
                <c:pt idx="35">
                  <c:v>0.77113307882869575</c:v>
                </c:pt>
                <c:pt idx="36">
                  <c:v>1.2128710310728967</c:v>
                </c:pt>
                <c:pt idx="37">
                  <c:v>1.0971069205747306</c:v>
                </c:pt>
                <c:pt idx="38">
                  <c:v>0.56149065977335</c:v>
                </c:pt>
                <c:pt idx="39">
                  <c:v>0.34074781008443622</c:v>
                </c:pt>
                <c:pt idx="40">
                  <c:v>0.55272398521000199</c:v>
                </c:pt>
                <c:pt idx="41">
                  <c:v>0.14096292615232597</c:v>
                </c:pt>
                <c:pt idx="42">
                  <c:v>0.28861269076122259</c:v>
                </c:pt>
                <c:pt idx="43">
                  <c:v>0.67548573146730717</c:v>
                </c:pt>
                <c:pt idx="44">
                  <c:v>0.63263772098139404</c:v>
                </c:pt>
                <c:pt idx="45">
                  <c:v>0.14397081391244529</c:v>
                </c:pt>
                <c:pt idx="46">
                  <c:v>0.64753481979565719</c:v>
                </c:pt>
                <c:pt idx="47">
                  <c:v>0.73868209751875424</c:v>
                </c:pt>
                <c:pt idx="48">
                  <c:v>0.43327220804301836</c:v>
                </c:pt>
                <c:pt idx="49">
                  <c:v>0.51644862443728801</c:v>
                </c:pt>
                <c:pt idx="50">
                  <c:v>0.3190175990785124</c:v>
                </c:pt>
                <c:pt idx="51">
                  <c:v>0.32467471057640296</c:v>
                </c:pt>
                <c:pt idx="52">
                  <c:v>0.54127109227323555</c:v>
                </c:pt>
                <c:pt idx="53">
                  <c:v>0.14817960159375082</c:v>
                </c:pt>
                <c:pt idx="54">
                  <c:v>0.20142199941099978</c:v>
                </c:pt>
                <c:pt idx="55">
                  <c:v>1.3481493917200984</c:v>
                </c:pt>
                <c:pt idx="56">
                  <c:v>0.60195429201606898</c:v>
                </c:pt>
                <c:pt idx="57">
                  <c:v>0.50613157809469478</c:v>
                </c:pt>
                <c:pt idx="58">
                  <c:v>0.82014316571127044</c:v>
                </c:pt>
                <c:pt idx="59">
                  <c:v>3.1143695026392892</c:v>
                </c:pt>
              </c:numCache>
            </c:numRef>
          </c:val>
          <c:smooth val="0"/>
          <c:extLst>
            <c:ext xmlns:c16="http://schemas.microsoft.com/office/drawing/2014/chart" uri="{C3380CC4-5D6E-409C-BE32-E72D297353CC}">
              <c16:uniqueId val="{00000000-285E-FC4B-A6C7-D0FC6F933924}"/>
            </c:ext>
          </c:extLst>
        </c:ser>
        <c:dLbls>
          <c:showLegendKey val="0"/>
          <c:showVal val="0"/>
          <c:showCatName val="0"/>
          <c:showSerName val="0"/>
          <c:showPercent val="0"/>
          <c:showBubbleSize val="0"/>
        </c:dLbls>
        <c:smooth val="0"/>
        <c:axId val="2046818560"/>
        <c:axId val="2054816896"/>
      </c:lineChart>
      <c:dateAx>
        <c:axId val="20468185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16896"/>
        <c:crosses val="autoZero"/>
        <c:auto val="1"/>
        <c:lblOffset val="100"/>
        <c:baseTimeUnit val="months"/>
      </c:dateAx>
      <c:valAx>
        <c:axId val="205481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1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'LIQUIDITY RATIO'!$A$2:$A$61</c:f>
              <c:numCache>
                <c:formatCode>mmm\-yy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'LIQUIDITY RATIO'!#REF!</c15:sqref>
                        </c15:formulaRef>
                      </c:ext>
                    </c:extLst>
                    <c:strCache>
                      <c:ptCount val="1"/>
                      <c:pt idx="0">
                        <c:v>#REF!</c:v>
                      </c:pt>
                    </c:strCache>
                  </c:strRef>
                </c15:tx>
              </c15:filteredSeriesTitle>
            </c:ext>
            <c:ext xmlns:c16="http://schemas.microsoft.com/office/drawing/2014/chart" uri="{C3380CC4-5D6E-409C-BE32-E72D297353CC}">
              <c16:uniqueId val="{00000000-EC22-0F4A-B6B6-B547B8418309}"/>
            </c:ext>
          </c:extLst>
        </c:ser>
        <c:dLbls>
          <c:showLegendKey val="0"/>
          <c:showVal val="0"/>
          <c:showCatName val="0"/>
          <c:showSerName val="0"/>
          <c:showPercent val="0"/>
          <c:showBubbleSize val="0"/>
        </c:dLbls>
        <c:smooth val="0"/>
        <c:axId val="2124140336"/>
        <c:axId val="2070338880"/>
      </c:lineChart>
      <c:dateAx>
        <c:axId val="21241403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38880"/>
        <c:crosses val="autoZero"/>
        <c:auto val="1"/>
        <c:lblOffset val="100"/>
        <c:baseTimeUnit val="months"/>
      </c:dateAx>
      <c:valAx>
        <c:axId val="20703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4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'LIQUIDITY RATIO'!$M$1</c:f>
              <c:strCache>
                <c:ptCount val="1"/>
                <c:pt idx="0">
                  <c:v>Current Ratio = Current asset/ Current liability </c:v>
                </c:pt>
              </c:strCache>
            </c:strRef>
          </c:tx>
          <c:spPr>
            <a:solidFill>
              <a:schemeClr val="accent1"/>
            </a:solidFill>
            <a:ln>
              <a:noFill/>
            </a:ln>
            <a:effectLst/>
          </c:spPr>
          <c:invertIfNegative val="0"/>
          <c:cat>
            <c:numRef>
              <c:f>'LIQUIDITY RATIO'!$A$2:$A$73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RATIO'!$M$2:$M$73</c:f>
              <c:numCache>
                <c:formatCode>General</c:formatCode>
                <c:ptCount val="72"/>
                <c:pt idx="0">
                  <c:v>0.99651950364838249</c:v>
                </c:pt>
                <c:pt idx="1">
                  <c:v>1.1796779564708655</c:v>
                </c:pt>
                <c:pt idx="2">
                  <c:v>2.162957503172676</c:v>
                </c:pt>
                <c:pt idx="3">
                  <c:v>1.9820871240869138</c:v>
                </c:pt>
                <c:pt idx="4">
                  <c:v>4.0184077802347753</c:v>
                </c:pt>
                <c:pt idx="5">
                  <c:v>3.6719021670163867</c:v>
                </c:pt>
                <c:pt idx="6">
                  <c:v>6.1298058928186245</c:v>
                </c:pt>
                <c:pt idx="7">
                  <c:v>2.7836208590970388</c:v>
                </c:pt>
                <c:pt idx="8">
                  <c:v>1.6400214903685333</c:v>
                </c:pt>
                <c:pt idx="9">
                  <c:v>2.1705099992094086</c:v>
                </c:pt>
                <c:pt idx="10">
                  <c:v>3.9506723934674812</c:v>
                </c:pt>
                <c:pt idx="11">
                  <c:v>5.8659461655793486</c:v>
                </c:pt>
                <c:pt idx="12">
                  <c:v>2.9582507101654238</c:v>
                </c:pt>
                <c:pt idx="13">
                  <c:v>1.1519885720947443</c:v>
                </c:pt>
                <c:pt idx="14">
                  <c:v>0.81362395624698192</c:v>
                </c:pt>
                <c:pt idx="15">
                  <c:v>2.094634745383813</c:v>
                </c:pt>
                <c:pt idx="16">
                  <c:v>1.5851189074738439</c:v>
                </c:pt>
                <c:pt idx="17">
                  <c:v>0.83822403941755597</c:v>
                </c:pt>
                <c:pt idx="18">
                  <c:v>1.6141475609637486</c:v>
                </c:pt>
                <c:pt idx="19">
                  <c:v>1.5179367162742499</c:v>
                </c:pt>
                <c:pt idx="20">
                  <c:v>0.3473540416505928</c:v>
                </c:pt>
                <c:pt idx="21">
                  <c:v>0.25810411018404972</c:v>
                </c:pt>
                <c:pt idx="22">
                  <c:v>1.5859742429969488</c:v>
                </c:pt>
                <c:pt idx="23">
                  <c:v>1.4886596618555163</c:v>
                </c:pt>
                <c:pt idx="24">
                  <c:v>1.215225423508854</c:v>
                </c:pt>
                <c:pt idx="25">
                  <c:v>0.24562362936247781</c:v>
                </c:pt>
                <c:pt idx="26">
                  <c:v>0.34889513528797522</c:v>
                </c:pt>
                <c:pt idx="27">
                  <c:v>0.78053844499629399</c:v>
                </c:pt>
                <c:pt idx="28">
                  <c:v>1.0957405896532306</c:v>
                </c:pt>
                <c:pt idx="29">
                  <c:v>0.72609461092929573</c:v>
                </c:pt>
                <c:pt idx="30">
                  <c:v>1.3849473162538448</c:v>
                </c:pt>
                <c:pt idx="31">
                  <c:v>0.36398402525306905</c:v>
                </c:pt>
                <c:pt idx="32">
                  <c:v>0.10861643960156511</c:v>
                </c:pt>
                <c:pt idx="33">
                  <c:v>0.36921414902869237</c:v>
                </c:pt>
                <c:pt idx="34">
                  <c:v>0.61025969391516888</c:v>
                </c:pt>
                <c:pt idx="35">
                  <c:v>0.77113307882869575</c:v>
                </c:pt>
                <c:pt idx="36">
                  <c:v>1.2128710310728967</c:v>
                </c:pt>
                <c:pt idx="37">
                  <c:v>1.0971069205747306</c:v>
                </c:pt>
                <c:pt idx="38">
                  <c:v>0.56149065977335</c:v>
                </c:pt>
                <c:pt idx="39">
                  <c:v>0.34074781008443622</c:v>
                </c:pt>
                <c:pt idx="40">
                  <c:v>0.55272398521000199</c:v>
                </c:pt>
                <c:pt idx="41">
                  <c:v>0.14096292615232597</c:v>
                </c:pt>
                <c:pt idx="42">
                  <c:v>0.28861269076122259</c:v>
                </c:pt>
                <c:pt idx="43">
                  <c:v>0.67548573146730717</c:v>
                </c:pt>
                <c:pt idx="44">
                  <c:v>0.63263772098139404</c:v>
                </c:pt>
                <c:pt idx="45">
                  <c:v>0.14397081391244529</c:v>
                </c:pt>
                <c:pt idx="46">
                  <c:v>0.64753481979565719</c:v>
                </c:pt>
                <c:pt idx="47">
                  <c:v>0.73868209751875424</c:v>
                </c:pt>
                <c:pt idx="48">
                  <c:v>0.43327220804301836</c:v>
                </c:pt>
                <c:pt idx="49">
                  <c:v>0.51644862443728801</c:v>
                </c:pt>
                <c:pt idx="50">
                  <c:v>0.3190175990785124</c:v>
                </c:pt>
                <c:pt idx="51">
                  <c:v>0.32467471057640296</c:v>
                </c:pt>
                <c:pt idx="52">
                  <c:v>0.54127109227323555</c:v>
                </c:pt>
                <c:pt idx="53">
                  <c:v>0.14817960159375082</c:v>
                </c:pt>
                <c:pt idx="54">
                  <c:v>0.20142199941099978</c:v>
                </c:pt>
                <c:pt idx="55">
                  <c:v>1.3481493917200984</c:v>
                </c:pt>
                <c:pt idx="56">
                  <c:v>0.60195429201606898</c:v>
                </c:pt>
                <c:pt idx="57">
                  <c:v>0.50613157809469478</c:v>
                </c:pt>
                <c:pt idx="58">
                  <c:v>0.82014316571127044</c:v>
                </c:pt>
                <c:pt idx="59">
                  <c:v>3.1143695026392892</c:v>
                </c:pt>
              </c:numCache>
            </c:numRef>
          </c:val>
          <c:extLst>
            <c:ext xmlns:c16="http://schemas.microsoft.com/office/drawing/2014/chart" uri="{C3380CC4-5D6E-409C-BE32-E72D297353CC}">
              <c16:uniqueId val="{00000000-368C-D644-AB2A-F427F86407C4}"/>
            </c:ext>
          </c:extLst>
        </c:ser>
        <c:dLbls>
          <c:showLegendKey val="0"/>
          <c:showVal val="0"/>
          <c:showCatName val="0"/>
          <c:showSerName val="0"/>
          <c:showPercent val="0"/>
          <c:showBubbleSize val="0"/>
        </c:dLbls>
        <c:gapWidth val="219"/>
        <c:overlap val="-27"/>
        <c:axId val="2122694624"/>
        <c:axId val="2074801856"/>
      </c:barChart>
      <c:dateAx>
        <c:axId val="21226946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801856"/>
        <c:crosses val="autoZero"/>
        <c:auto val="1"/>
        <c:lblOffset val="100"/>
        <c:baseTimeUnit val="months"/>
      </c:dateAx>
      <c:valAx>
        <c:axId val="207480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9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'Debt service ratios'!$M$1</c:f>
              <c:strCache>
                <c:ptCount val="1"/>
                <c:pt idx="0">
                  <c:v>Debt Service Coverage Ratio= Net Operating Imcome/ Total Debt Service </c:v>
                </c:pt>
              </c:strCache>
            </c:strRef>
          </c:tx>
          <c:spPr>
            <a:ln w="28575" cap="rnd">
              <a:solidFill>
                <a:schemeClr val="accent1"/>
              </a:solidFill>
              <a:round/>
            </a:ln>
            <a:effectLst/>
          </c:spPr>
          <c:marker>
            <c:symbol val="none"/>
          </c:marker>
          <c:cat>
            <c:numRef>
              <c:f>'Debt service ratios'!$A$2:$A$73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'Debt service ratios'!$M$2:$M$73</c:f>
              <c:numCache>
                <c:formatCode>General</c:formatCode>
                <c:ptCount val="72"/>
                <c:pt idx="0">
                  <c:v>9.5238095238095233E-2</c:v>
                </c:pt>
                <c:pt idx="1">
                  <c:v>5.5069930069930072E-2</c:v>
                </c:pt>
                <c:pt idx="2">
                  <c:v>0.16717657342657341</c:v>
                </c:pt>
                <c:pt idx="3">
                  <c:v>-0.21003212255992054</c:v>
                </c:pt>
                <c:pt idx="4">
                  <c:v>0.10650839254208223</c:v>
                </c:pt>
                <c:pt idx="5">
                  <c:v>-0.93238208687245394</c:v>
                </c:pt>
                <c:pt idx="6">
                  <c:v>-0.44331004308981181</c:v>
                </c:pt>
                <c:pt idx="7">
                  <c:v>-0.33409979757482855</c:v>
                </c:pt>
                <c:pt idx="8">
                  <c:v>-7.203068551804126E-2</c:v>
                </c:pt>
                <c:pt idx="9">
                  <c:v>0.11796409697173063</c:v>
                </c:pt>
                <c:pt idx="10">
                  <c:v>0.25510816586232543</c:v>
                </c:pt>
                <c:pt idx="11">
                  <c:v>0.34293437649783687</c:v>
                </c:pt>
                <c:pt idx="12">
                  <c:v>0.18823672706159009</c:v>
                </c:pt>
                <c:pt idx="13">
                  <c:v>-0.16247667981772007</c:v>
                </c:pt>
                <c:pt idx="14">
                  <c:v>-0.16187191939253689</c:v>
                </c:pt>
                <c:pt idx="15">
                  <c:v>0.15898833539992194</c:v>
                </c:pt>
                <c:pt idx="16">
                  <c:v>0.19551807060955648</c:v>
                </c:pt>
                <c:pt idx="17">
                  <c:v>6.6233799002498012E-2</c:v>
                </c:pt>
                <c:pt idx="18">
                  <c:v>-0.12137468640295963</c:v>
                </c:pt>
                <c:pt idx="19">
                  <c:v>-7.3374291854158766E-2</c:v>
                </c:pt>
                <c:pt idx="20">
                  <c:v>-3.3609753041949963E-2</c:v>
                </c:pt>
                <c:pt idx="21">
                  <c:v>-0.12563074766493668</c:v>
                </c:pt>
                <c:pt idx="22">
                  <c:v>0.12530750281284325</c:v>
                </c:pt>
                <c:pt idx="23">
                  <c:v>-8.2236179081372165E-2</c:v>
                </c:pt>
                <c:pt idx="24">
                  <c:v>9.5618860262656813E-2</c:v>
                </c:pt>
                <c:pt idx="25">
                  <c:v>-7.2854729007143695E-2</c:v>
                </c:pt>
                <c:pt idx="26">
                  <c:v>-6.1271223631027258E-2</c:v>
                </c:pt>
                <c:pt idx="27">
                  <c:v>7.6932561612712572E-2</c:v>
                </c:pt>
                <c:pt idx="28">
                  <c:v>8.05263928482228E-2</c:v>
                </c:pt>
                <c:pt idx="29">
                  <c:v>-6.4510027368597747E-2</c:v>
                </c:pt>
                <c:pt idx="30">
                  <c:v>6.425057650487398E-3</c:v>
                </c:pt>
                <c:pt idx="31">
                  <c:v>-1.6021432278348183E-2</c:v>
                </c:pt>
                <c:pt idx="32">
                  <c:v>-1.2557986149279974E-2</c:v>
                </c:pt>
                <c:pt idx="33">
                  <c:v>-3.2313515842415548E-2</c:v>
                </c:pt>
                <c:pt idx="34">
                  <c:v>5.8380917215035161E-2</c:v>
                </c:pt>
                <c:pt idx="35">
                  <c:v>6.1299436267547004E-2</c:v>
                </c:pt>
                <c:pt idx="36">
                  <c:v>6.4700974929513974E-2</c:v>
                </c:pt>
                <c:pt idx="37">
                  <c:v>9.0272644627397008E-2</c:v>
                </c:pt>
                <c:pt idx="38">
                  <c:v>6.4007521168975859E-2</c:v>
                </c:pt>
                <c:pt idx="39">
                  <c:v>4.4131237647580063E-2</c:v>
                </c:pt>
                <c:pt idx="40">
                  <c:v>5.3812577985072919E-2</c:v>
                </c:pt>
                <c:pt idx="41">
                  <c:v>1.7620110419358632E-2</c:v>
                </c:pt>
                <c:pt idx="42">
                  <c:v>-4.5516623313421684E-2</c:v>
                </c:pt>
                <c:pt idx="43">
                  <c:v>-3.2498664607568277E-2</c:v>
                </c:pt>
                <c:pt idx="44">
                  <c:v>-1.8472998236915315E-2</c:v>
                </c:pt>
                <c:pt idx="45">
                  <c:v>-7.6229277167089446E-3</c:v>
                </c:pt>
                <c:pt idx="46">
                  <c:v>6.4790348341877774E-2</c:v>
                </c:pt>
                <c:pt idx="47">
                  <c:v>5.0938720718975067E-2</c:v>
                </c:pt>
                <c:pt idx="48">
                  <c:v>4.7689865510838855E-2</c:v>
                </c:pt>
                <c:pt idx="49">
                  <c:v>5.1022900124199334E-2</c:v>
                </c:pt>
                <c:pt idx="50">
                  <c:v>3.261203192142418E-2</c:v>
                </c:pt>
                <c:pt idx="51">
                  <c:v>2.493871677099364E-2</c:v>
                </c:pt>
                <c:pt idx="52">
                  <c:v>4.6881683617027686E-2</c:v>
                </c:pt>
                <c:pt idx="53">
                  <c:v>1.6990213636945119E-2</c:v>
                </c:pt>
                <c:pt idx="54">
                  <c:v>-3.4395443651315992E-2</c:v>
                </c:pt>
                <c:pt idx="55">
                  <c:v>-6.4924731867222529E-2</c:v>
                </c:pt>
                <c:pt idx="56">
                  <c:v>-5.6570407180163255E-2</c:v>
                </c:pt>
                <c:pt idx="57">
                  <c:v>-7.7287553864693187E-2</c:v>
                </c:pt>
                <c:pt idx="58">
                  <c:v>9.9459823592525406E-2</c:v>
                </c:pt>
                <c:pt idx="59">
                  <c:v>8.5205981911020579E-2</c:v>
                </c:pt>
              </c:numCache>
            </c:numRef>
          </c:val>
          <c:smooth val="0"/>
          <c:extLst>
            <c:ext xmlns:c16="http://schemas.microsoft.com/office/drawing/2014/chart" uri="{C3380CC4-5D6E-409C-BE32-E72D297353CC}">
              <c16:uniqueId val="{00000000-C700-F949-B478-86C7FF32D0CC}"/>
            </c:ext>
          </c:extLst>
        </c:ser>
        <c:dLbls>
          <c:showLegendKey val="0"/>
          <c:showVal val="0"/>
          <c:showCatName val="0"/>
          <c:showSerName val="0"/>
          <c:showPercent val="0"/>
          <c:showBubbleSize val="0"/>
        </c:dLbls>
        <c:smooth val="0"/>
        <c:axId val="1660080336"/>
        <c:axId val="1654945216"/>
      </c:lineChart>
      <c:dateAx>
        <c:axId val="16600803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945216"/>
        <c:crosses val="autoZero"/>
        <c:auto val="1"/>
        <c:lblOffset val="100"/>
        <c:baseTimeUnit val="months"/>
      </c:dateAx>
      <c:valAx>
        <c:axId val="165494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8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'Debt service ratios'!$N$1</c:f>
              <c:strCache>
                <c:ptCount val="1"/>
                <c:pt idx="0">
                  <c:v>Debt to Equity Ratio= Total Liabilities/ Total Equity </c:v>
                </c:pt>
              </c:strCache>
            </c:strRef>
          </c:tx>
          <c:spPr>
            <a:ln w="28575" cap="rnd">
              <a:solidFill>
                <a:schemeClr val="accent1"/>
              </a:solidFill>
              <a:round/>
            </a:ln>
            <a:effectLst/>
          </c:spPr>
          <c:marker>
            <c:symbol val="none"/>
          </c:marker>
          <c:cat>
            <c:numRef>
              <c:f>'Debt service ratios'!$A$2:$A$73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'Debt service ratios'!$N$2:$N$73</c:f>
              <c:numCache>
                <c:formatCode>General</c:formatCode>
                <c:ptCount val="72"/>
                <c:pt idx="0">
                  <c:v>1.5</c:v>
                </c:pt>
                <c:pt idx="1">
                  <c:v>1.5397039030955588</c:v>
                </c:pt>
                <c:pt idx="2">
                  <c:v>1.2245116403532248</c:v>
                </c:pt>
                <c:pt idx="3">
                  <c:v>1.1609320337870133</c:v>
                </c:pt>
                <c:pt idx="4">
                  <c:v>2.8837441546457008</c:v>
                </c:pt>
                <c:pt idx="5">
                  <c:v>7.7002219463420767</c:v>
                </c:pt>
                <c:pt idx="6">
                  <c:v>5.83685383204788</c:v>
                </c:pt>
                <c:pt idx="7">
                  <c:v>-5.8251406839896145</c:v>
                </c:pt>
                <c:pt idx="8">
                  <c:v>-1.8383476815748245</c:v>
                </c:pt>
                <c:pt idx="9">
                  <c:v>-3.1200872978879199</c:v>
                </c:pt>
                <c:pt idx="10">
                  <c:v>2.3878439895106824</c:v>
                </c:pt>
                <c:pt idx="11">
                  <c:v>2.3576819695116944</c:v>
                </c:pt>
                <c:pt idx="12">
                  <c:v>3.4700739230244508</c:v>
                </c:pt>
                <c:pt idx="13">
                  <c:v>4.0594527041805408</c:v>
                </c:pt>
                <c:pt idx="14">
                  <c:v>3.9729792884787569</c:v>
                </c:pt>
                <c:pt idx="15">
                  <c:v>2.5236444320899856</c:v>
                </c:pt>
                <c:pt idx="16">
                  <c:v>1.732570684196717</c:v>
                </c:pt>
                <c:pt idx="17">
                  <c:v>1.9201334792005014</c:v>
                </c:pt>
                <c:pt idx="18">
                  <c:v>2.7149271432957471</c:v>
                </c:pt>
                <c:pt idx="19">
                  <c:v>4.101890583880933</c:v>
                </c:pt>
                <c:pt idx="20">
                  <c:v>4.8000384182132265</c:v>
                </c:pt>
                <c:pt idx="21">
                  <c:v>5.6121766088075988</c:v>
                </c:pt>
                <c:pt idx="22">
                  <c:v>5.8269754894989862</c:v>
                </c:pt>
                <c:pt idx="23">
                  <c:v>4.2362171341909907</c:v>
                </c:pt>
                <c:pt idx="24">
                  <c:v>3.0603921847549413</c:v>
                </c:pt>
                <c:pt idx="25">
                  <c:v>2.9919695573654304</c:v>
                </c:pt>
                <c:pt idx="26">
                  <c:v>2.8460233656687786</c:v>
                </c:pt>
                <c:pt idx="27">
                  <c:v>2.429615028850725</c:v>
                </c:pt>
                <c:pt idx="28">
                  <c:v>2.0793904607663167</c:v>
                </c:pt>
                <c:pt idx="29">
                  <c:v>2.1978990516226804</c:v>
                </c:pt>
                <c:pt idx="30">
                  <c:v>2.3392400720627022</c:v>
                </c:pt>
                <c:pt idx="31">
                  <c:v>2.4308901650844756</c:v>
                </c:pt>
                <c:pt idx="32">
                  <c:v>2.5080149731475005</c:v>
                </c:pt>
                <c:pt idx="33">
                  <c:v>2.729640665163426</c:v>
                </c:pt>
                <c:pt idx="34">
                  <c:v>2.3547432405503739</c:v>
                </c:pt>
                <c:pt idx="35">
                  <c:v>2.2496482578786763</c:v>
                </c:pt>
                <c:pt idx="36">
                  <c:v>1.9706431825111146</c:v>
                </c:pt>
                <c:pt idx="37">
                  <c:v>1.6736365265171196</c:v>
                </c:pt>
                <c:pt idx="38">
                  <c:v>1.5780414872052102</c:v>
                </c:pt>
                <c:pt idx="39">
                  <c:v>1.4794780862484043</c:v>
                </c:pt>
                <c:pt idx="40">
                  <c:v>1.3733383761510567</c:v>
                </c:pt>
                <c:pt idx="41">
                  <c:v>1.4312442713493339</c:v>
                </c:pt>
                <c:pt idx="42">
                  <c:v>1.5565169380694239</c:v>
                </c:pt>
                <c:pt idx="43">
                  <c:v>1.6785425410046066</c:v>
                </c:pt>
                <c:pt idx="44">
                  <c:v>1.7590806906390388</c:v>
                </c:pt>
                <c:pt idx="45">
                  <c:v>1.8096992315263172</c:v>
                </c:pt>
                <c:pt idx="46">
                  <c:v>1.6408571839726973</c:v>
                </c:pt>
                <c:pt idx="47">
                  <c:v>1.634734759539813</c:v>
                </c:pt>
                <c:pt idx="48">
                  <c:v>1.5184301597430403</c:v>
                </c:pt>
                <c:pt idx="49">
                  <c:v>1.4101027983654335</c:v>
                </c:pt>
                <c:pt idx="50">
                  <c:v>1.348414017949418</c:v>
                </c:pt>
                <c:pt idx="51">
                  <c:v>1.3103814692746878</c:v>
                </c:pt>
                <c:pt idx="52">
                  <c:v>1.2733879148239442</c:v>
                </c:pt>
                <c:pt idx="53">
                  <c:v>1.3611119160734866</c:v>
                </c:pt>
                <c:pt idx="54">
                  <c:v>1.4307330647964367</c:v>
                </c:pt>
                <c:pt idx="55">
                  <c:v>1.5825288900281895</c:v>
                </c:pt>
                <c:pt idx="56">
                  <c:v>1.7461938352323472</c:v>
                </c:pt>
                <c:pt idx="57">
                  <c:v>2.0294457420070953</c:v>
                </c:pt>
                <c:pt idx="58">
                  <c:v>1.730139316567112</c:v>
                </c:pt>
                <c:pt idx="59">
                  <c:v>1.6274900156629086</c:v>
                </c:pt>
              </c:numCache>
            </c:numRef>
          </c:val>
          <c:smooth val="0"/>
          <c:extLst>
            <c:ext xmlns:c16="http://schemas.microsoft.com/office/drawing/2014/chart" uri="{C3380CC4-5D6E-409C-BE32-E72D297353CC}">
              <c16:uniqueId val="{00000000-7BD5-9E46-8B4C-C97D3C4CFC51}"/>
            </c:ext>
          </c:extLst>
        </c:ser>
        <c:dLbls>
          <c:showLegendKey val="0"/>
          <c:showVal val="0"/>
          <c:showCatName val="0"/>
          <c:showSerName val="0"/>
          <c:showPercent val="0"/>
          <c:showBubbleSize val="0"/>
        </c:dLbls>
        <c:smooth val="0"/>
        <c:axId val="2072373408"/>
        <c:axId val="2072369680"/>
      </c:lineChart>
      <c:dateAx>
        <c:axId val="20723734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69680"/>
        <c:crosses val="autoZero"/>
        <c:auto val="1"/>
        <c:lblOffset val="100"/>
        <c:baseTimeUnit val="months"/>
      </c:dateAx>
      <c:valAx>
        <c:axId val="20723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7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'LIQUIDITY RATIO'!$N$1</c:f>
              <c:strCache>
                <c:ptCount val="1"/>
                <c:pt idx="0">
                  <c:v>Quick Ratio = Current assets - Inventories / Current Liabilities</c:v>
                </c:pt>
              </c:strCache>
            </c:strRef>
          </c:tx>
          <c:spPr>
            <a:ln w="28575" cap="rnd">
              <a:solidFill>
                <a:schemeClr val="accent1"/>
              </a:solidFill>
              <a:round/>
            </a:ln>
            <a:effectLst/>
          </c:spPr>
          <c:marker>
            <c:symbol val="none"/>
          </c:marker>
          <c:cat>
            <c:numRef>
              <c:f>'LIQUIDITY RATIO'!$A$2:$A$73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RATIO'!$N$2:$N$73</c:f>
              <c:numCache>
                <c:formatCode>General</c:formatCode>
                <c:ptCount val="72"/>
                <c:pt idx="0">
                  <c:v>0.53989849908217258</c:v>
                </c:pt>
                <c:pt idx="1">
                  <c:v>0.50585344702991775</c:v>
                </c:pt>
                <c:pt idx="2">
                  <c:v>0.78774644647577996</c:v>
                </c:pt>
                <c:pt idx="3">
                  <c:v>0.70172243912755194</c:v>
                </c:pt>
                <c:pt idx="4">
                  <c:v>1.5047900274809616</c:v>
                </c:pt>
                <c:pt idx="5">
                  <c:v>1.723926533669059</c:v>
                </c:pt>
                <c:pt idx="6">
                  <c:v>3.1551688051320665</c:v>
                </c:pt>
                <c:pt idx="7">
                  <c:v>0.99590434578555098</c:v>
                </c:pt>
                <c:pt idx="8">
                  <c:v>0.97572590706522255</c:v>
                </c:pt>
                <c:pt idx="9">
                  <c:v>0.87679418047659718</c:v>
                </c:pt>
                <c:pt idx="10">
                  <c:v>1.6690534557336341</c:v>
                </c:pt>
                <c:pt idx="11">
                  <c:v>2.1631343205056193</c:v>
                </c:pt>
                <c:pt idx="12">
                  <c:v>0.96746755061096501</c:v>
                </c:pt>
                <c:pt idx="13">
                  <c:v>0.29480594891226242</c:v>
                </c:pt>
                <c:pt idx="14">
                  <c:v>0.29371253489283794</c:v>
                </c:pt>
                <c:pt idx="15">
                  <c:v>0.74277827850489819</c:v>
                </c:pt>
                <c:pt idx="16">
                  <c:v>0.82865712006295189</c:v>
                </c:pt>
                <c:pt idx="17">
                  <c:v>0.30549963492771492</c:v>
                </c:pt>
                <c:pt idx="18">
                  <c:v>0.52055474443520777</c:v>
                </c:pt>
                <c:pt idx="19">
                  <c:v>0.44691293311401054</c:v>
                </c:pt>
                <c:pt idx="20">
                  <c:v>0.11380376748331901</c:v>
                </c:pt>
                <c:pt idx="21">
                  <c:v>0.10743055263556328</c:v>
                </c:pt>
                <c:pt idx="22">
                  <c:v>0.60999009346036492</c:v>
                </c:pt>
                <c:pt idx="23">
                  <c:v>0.33677359693456121</c:v>
                </c:pt>
                <c:pt idx="24">
                  <c:v>0.47807423968606566</c:v>
                </c:pt>
                <c:pt idx="25">
                  <c:v>0.11299801451639072</c:v>
                </c:pt>
                <c:pt idx="26">
                  <c:v>0.13502133718574894</c:v>
                </c:pt>
                <c:pt idx="27">
                  <c:v>0.25046289378595438</c:v>
                </c:pt>
                <c:pt idx="28">
                  <c:v>0.31207693375528978</c:v>
                </c:pt>
                <c:pt idx="29">
                  <c:v>0.17791179948792524</c:v>
                </c:pt>
                <c:pt idx="30">
                  <c:v>0.40314022346081418</c:v>
                </c:pt>
                <c:pt idx="31">
                  <c:v>0.10999682829720998</c:v>
                </c:pt>
                <c:pt idx="32">
                  <c:v>5.2712405869659973E-2</c:v>
                </c:pt>
                <c:pt idx="33">
                  <c:v>0.12568845774619727</c:v>
                </c:pt>
                <c:pt idx="34">
                  <c:v>0.222255825463018</c:v>
                </c:pt>
                <c:pt idx="35">
                  <c:v>0.27300585246316506</c:v>
                </c:pt>
                <c:pt idx="36">
                  <c:v>0.45418890565467046</c:v>
                </c:pt>
                <c:pt idx="37">
                  <c:v>0.47783402464056213</c:v>
                </c:pt>
                <c:pt idx="38">
                  <c:v>0.27280774561694371</c:v>
                </c:pt>
                <c:pt idx="39">
                  <c:v>0.12191036138092455</c:v>
                </c:pt>
                <c:pt idx="40">
                  <c:v>0.20984424235661611</c:v>
                </c:pt>
                <c:pt idx="41">
                  <c:v>5.6943056405328908E-2</c:v>
                </c:pt>
                <c:pt idx="42">
                  <c:v>0.10069937686675165</c:v>
                </c:pt>
                <c:pt idx="43">
                  <c:v>0.19529822564681654</c:v>
                </c:pt>
                <c:pt idx="44">
                  <c:v>0.16691684845902041</c:v>
                </c:pt>
                <c:pt idx="45">
                  <c:v>4.0436260794455461E-2</c:v>
                </c:pt>
                <c:pt idx="46">
                  <c:v>0.24033740680429821</c:v>
                </c:pt>
                <c:pt idx="47">
                  <c:v>0.256535647568359</c:v>
                </c:pt>
                <c:pt idx="48">
                  <c:v>0.21882434749647389</c:v>
                </c:pt>
                <c:pt idx="49">
                  <c:v>0.1951142176123154</c:v>
                </c:pt>
                <c:pt idx="50">
                  <c:v>0.10190917527013567</c:v>
                </c:pt>
                <c:pt idx="51">
                  <c:v>0.11067697980871836</c:v>
                </c:pt>
                <c:pt idx="52">
                  <c:v>0.22478802657867425</c:v>
                </c:pt>
                <c:pt idx="53">
                  <c:v>6.767800513253798E-2</c:v>
                </c:pt>
                <c:pt idx="54">
                  <c:v>9.6405756340171692E-2</c:v>
                </c:pt>
                <c:pt idx="55">
                  <c:v>0.47806716018443207</c:v>
                </c:pt>
                <c:pt idx="56">
                  <c:v>0.23468630269799742</c:v>
                </c:pt>
                <c:pt idx="57">
                  <c:v>0.22930592572931283</c:v>
                </c:pt>
                <c:pt idx="58">
                  <c:v>0.3228144065528768</c:v>
                </c:pt>
                <c:pt idx="59">
                  <c:v>0.83297539970054557</c:v>
                </c:pt>
              </c:numCache>
            </c:numRef>
          </c:val>
          <c:smooth val="0"/>
          <c:extLst>
            <c:ext xmlns:c16="http://schemas.microsoft.com/office/drawing/2014/chart" uri="{C3380CC4-5D6E-409C-BE32-E72D297353CC}">
              <c16:uniqueId val="{00000000-2316-354C-8EDE-0F1D787EB478}"/>
            </c:ext>
          </c:extLst>
        </c:ser>
        <c:dLbls>
          <c:showLegendKey val="0"/>
          <c:showVal val="0"/>
          <c:showCatName val="0"/>
          <c:showSerName val="0"/>
          <c:showPercent val="0"/>
          <c:showBubbleSize val="0"/>
        </c:dLbls>
        <c:smooth val="0"/>
        <c:axId val="2139538080"/>
        <c:axId val="2139877456"/>
      </c:lineChart>
      <c:dateAx>
        <c:axId val="21395380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877456"/>
        <c:crosses val="autoZero"/>
        <c:auto val="1"/>
        <c:lblOffset val="100"/>
        <c:baseTimeUnit val="months"/>
      </c:dateAx>
      <c:valAx>
        <c:axId val="213987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5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'LIQUIDITY RATIO'!$M$1</c:f>
              <c:strCache>
                <c:ptCount val="1"/>
                <c:pt idx="0">
                  <c:v>Current Ratio = Current asset/ Current liability </c:v>
                </c:pt>
              </c:strCache>
            </c:strRef>
          </c:tx>
          <c:spPr>
            <a:ln w="28575" cap="rnd">
              <a:solidFill>
                <a:schemeClr val="accent1"/>
              </a:solidFill>
              <a:round/>
            </a:ln>
            <a:effectLst/>
          </c:spPr>
          <c:marker>
            <c:symbol val="none"/>
          </c:marker>
          <c:cat>
            <c:numRef>
              <c:f>'LIQUIDITY RATIO'!$A$2:$A$61</c:f>
              <c:numCache>
                <c:formatCode>mmm\-yy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RATIO'!$M$2:$M$61</c:f>
              <c:numCache>
                <c:formatCode>General</c:formatCode>
                <c:ptCount val="60"/>
                <c:pt idx="0">
                  <c:v>0.99651950364838249</c:v>
                </c:pt>
                <c:pt idx="1">
                  <c:v>1.1796779564708655</c:v>
                </c:pt>
                <c:pt idx="2">
                  <c:v>2.162957503172676</c:v>
                </c:pt>
                <c:pt idx="3">
                  <c:v>1.9820871240869138</c:v>
                </c:pt>
                <c:pt idx="4">
                  <c:v>4.0184077802347753</c:v>
                </c:pt>
                <c:pt idx="5">
                  <c:v>3.6719021670163867</c:v>
                </c:pt>
                <c:pt idx="6">
                  <c:v>6.1298058928186245</c:v>
                </c:pt>
                <c:pt idx="7">
                  <c:v>2.7836208590970388</c:v>
                </c:pt>
                <c:pt idx="8">
                  <c:v>1.6400214903685333</c:v>
                </c:pt>
                <c:pt idx="9">
                  <c:v>2.1705099992094086</c:v>
                </c:pt>
                <c:pt idx="10">
                  <c:v>3.9506723934674812</c:v>
                </c:pt>
                <c:pt idx="11">
                  <c:v>5.8659461655793486</c:v>
                </c:pt>
                <c:pt idx="12">
                  <c:v>2.9582507101654238</c:v>
                </c:pt>
                <c:pt idx="13">
                  <c:v>1.1519885720947443</c:v>
                </c:pt>
                <c:pt idx="14">
                  <c:v>0.81362395624698192</c:v>
                </c:pt>
                <c:pt idx="15">
                  <c:v>2.094634745383813</c:v>
                </c:pt>
                <c:pt idx="16">
                  <c:v>1.5851189074738439</c:v>
                </c:pt>
                <c:pt idx="17">
                  <c:v>0.83822403941755597</c:v>
                </c:pt>
                <c:pt idx="18">
                  <c:v>1.6141475609637486</c:v>
                </c:pt>
                <c:pt idx="19">
                  <c:v>1.5179367162742499</c:v>
                </c:pt>
                <c:pt idx="20">
                  <c:v>0.3473540416505928</c:v>
                </c:pt>
                <c:pt idx="21">
                  <c:v>0.25810411018404972</c:v>
                </c:pt>
                <c:pt idx="22">
                  <c:v>1.5859742429969488</c:v>
                </c:pt>
                <c:pt idx="23">
                  <c:v>1.4886596618555163</c:v>
                </c:pt>
                <c:pt idx="24">
                  <c:v>1.215225423508854</c:v>
                </c:pt>
                <c:pt idx="25">
                  <c:v>0.24562362936247781</c:v>
                </c:pt>
                <c:pt idx="26">
                  <c:v>0.34889513528797522</c:v>
                </c:pt>
                <c:pt idx="27">
                  <c:v>0.78053844499629399</c:v>
                </c:pt>
                <c:pt idx="28">
                  <c:v>1.0957405896532306</c:v>
                </c:pt>
                <c:pt idx="29">
                  <c:v>0.72609461092929573</c:v>
                </c:pt>
                <c:pt idx="30">
                  <c:v>1.3849473162538448</c:v>
                </c:pt>
                <c:pt idx="31">
                  <c:v>0.36398402525306905</c:v>
                </c:pt>
                <c:pt idx="32">
                  <c:v>0.10861643960156511</c:v>
                </c:pt>
                <c:pt idx="33">
                  <c:v>0.36921414902869237</c:v>
                </c:pt>
                <c:pt idx="34">
                  <c:v>0.61025969391516888</c:v>
                </c:pt>
                <c:pt idx="35">
                  <c:v>0.77113307882869575</c:v>
                </c:pt>
                <c:pt idx="36">
                  <c:v>1.2128710310728967</c:v>
                </c:pt>
                <c:pt idx="37">
                  <c:v>1.0971069205747306</c:v>
                </c:pt>
                <c:pt idx="38">
                  <c:v>0.56149065977335</c:v>
                </c:pt>
                <c:pt idx="39">
                  <c:v>0.34074781008443622</c:v>
                </c:pt>
                <c:pt idx="40">
                  <c:v>0.55272398521000199</c:v>
                </c:pt>
                <c:pt idx="41">
                  <c:v>0.14096292615232597</c:v>
                </c:pt>
                <c:pt idx="42">
                  <c:v>0.28861269076122259</c:v>
                </c:pt>
                <c:pt idx="43">
                  <c:v>0.67548573146730717</c:v>
                </c:pt>
                <c:pt idx="44">
                  <c:v>0.63263772098139404</c:v>
                </c:pt>
                <c:pt idx="45">
                  <c:v>0.14397081391244529</c:v>
                </c:pt>
                <c:pt idx="46">
                  <c:v>0.64753481979565719</c:v>
                </c:pt>
                <c:pt idx="47">
                  <c:v>0.73868209751875424</c:v>
                </c:pt>
                <c:pt idx="48">
                  <c:v>0.43327220804301836</c:v>
                </c:pt>
                <c:pt idx="49">
                  <c:v>0.51644862443728801</c:v>
                </c:pt>
                <c:pt idx="50">
                  <c:v>0.3190175990785124</c:v>
                </c:pt>
                <c:pt idx="51">
                  <c:v>0.32467471057640296</c:v>
                </c:pt>
                <c:pt idx="52">
                  <c:v>0.54127109227323555</c:v>
                </c:pt>
                <c:pt idx="53">
                  <c:v>0.14817960159375082</c:v>
                </c:pt>
                <c:pt idx="54">
                  <c:v>0.20142199941099978</c:v>
                </c:pt>
                <c:pt idx="55">
                  <c:v>1.3481493917200984</c:v>
                </c:pt>
                <c:pt idx="56">
                  <c:v>0.60195429201606898</c:v>
                </c:pt>
                <c:pt idx="57">
                  <c:v>0.50613157809469478</c:v>
                </c:pt>
                <c:pt idx="58">
                  <c:v>0.82014316571127044</c:v>
                </c:pt>
                <c:pt idx="59">
                  <c:v>3.1143695026392892</c:v>
                </c:pt>
              </c:numCache>
            </c:numRef>
          </c:val>
          <c:smooth val="0"/>
          <c:extLst>
            <c:ext xmlns:c16="http://schemas.microsoft.com/office/drawing/2014/chart" uri="{C3380CC4-5D6E-409C-BE32-E72D297353CC}">
              <c16:uniqueId val="{00000000-7578-444F-A4FD-A191B60CF9E7}"/>
            </c:ext>
          </c:extLst>
        </c:ser>
        <c:dLbls>
          <c:showLegendKey val="0"/>
          <c:showVal val="0"/>
          <c:showCatName val="0"/>
          <c:showSerName val="0"/>
          <c:showPercent val="0"/>
          <c:showBubbleSize val="0"/>
        </c:dLbls>
        <c:smooth val="0"/>
        <c:axId val="2046818560"/>
        <c:axId val="2054816896"/>
      </c:lineChart>
      <c:dateAx>
        <c:axId val="20468185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16896"/>
        <c:crosses val="autoZero"/>
        <c:auto val="1"/>
        <c:lblOffset val="100"/>
        <c:baseTimeUnit val="months"/>
      </c:dateAx>
      <c:valAx>
        <c:axId val="205481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1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'LIQUIDITY RATIO'!$A$2:$A$61</c:f>
              <c:numCache>
                <c:formatCode>mmm\-yy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RawData!#REF!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RawData!#REF!</c15:sqref>
                        </c15:formulaRef>
                      </c:ext>
                    </c:extLst>
                    <c:strCache>
                      <c:ptCount val="1"/>
                      <c:pt idx="0">
                        <c:v>#REF!</c:v>
                      </c:pt>
                    </c:strCache>
                  </c:strRef>
                </c15:tx>
              </c15:filteredSeriesTitle>
            </c:ext>
            <c:ext xmlns:c16="http://schemas.microsoft.com/office/drawing/2014/chart" uri="{C3380CC4-5D6E-409C-BE32-E72D297353CC}">
              <c16:uniqueId val="{00000000-3AD8-6E40-90EE-BD35B2269675}"/>
            </c:ext>
          </c:extLst>
        </c:ser>
        <c:dLbls>
          <c:showLegendKey val="0"/>
          <c:showVal val="0"/>
          <c:showCatName val="0"/>
          <c:showSerName val="0"/>
          <c:showPercent val="0"/>
          <c:showBubbleSize val="0"/>
        </c:dLbls>
        <c:smooth val="0"/>
        <c:axId val="2124156288"/>
        <c:axId val="2123952704"/>
      </c:lineChart>
      <c:dateAx>
        <c:axId val="21241562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952704"/>
        <c:crosses val="autoZero"/>
        <c:auto val="1"/>
        <c:lblOffset val="100"/>
        <c:baseTimeUnit val="days"/>
      </c:dateAx>
      <c:valAx>
        <c:axId val="212395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5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'LIQUIDITY RATIO'!$M$1</c:f>
              <c:strCache>
                <c:ptCount val="1"/>
                <c:pt idx="0">
                  <c:v>Current Ratio = Current asset/ Current liability </c:v>
                </c:pt>
              </c:strCache>
            </c:strRef>
          </c:tx>
          <c:spPr>
            <a:solidFill>
              <a:schemeClr val="accent1"/>
            </a:solidFill>
            <a:ln>
              <a:noFill/>
            </a:ln>
            <a:effectLst/>
          </c:spPr>
          <c:invertIfNegative val="0"/>
          <c:cat>
            <c:numRef>
              <c:f>'LIQUIDITY RATIO'!$A$2:$A$73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RATIO'!$M$2:$M$73</c:f>
              <c:numCache>
                <c:formatCode>General</c:formatCode>
                <c:ptCount val="72"/>
                <c:pt idx="0">
                  <c:v>0.99651950364838249</c:v>
                </c:pt>
                <c:pt idx="1">
                  <c:v>1.1796779564708655</c:v>
                </c:pt>
                <c:pt idx="2">
                  <c:v>2.162957503172676</c:v>
                </c:pt>
                <c:pt idx="3">
                  <c:v>1.9820871240869138</c:v>
                </c:pt>
                <c:pt idx="4">
                  <c:v>4.0184077802347753</c:v>
                </c:pt>
                <c:pt idx="5">
                  <c:v>3.6719021670163867</c:v>
                </c:pt>
                <c:pt idx="6">
                  <c:v>6.1298058928186245</c:v>
                </c:pt>
                <c:pt idx="7">
                  <c:v>2.7836208590970388</c:v>
                </c:pt>
                <c:pt idx="8">
                  <c:v>1.6400214903685333</c:v>
                </c:pt>
                <c:pt idx="9">
                  <c:v>2.1705099992094086</c:v>
                </c:pt>
                <c:pt idx="10">
                  <c:v>3.9506723934674812</c:v>
                </c:pt>
                <c:pt idx="11">
                  <c:v>5.8659461655793486</c:v>
                </c:pt>
                <c:pt idx="12">
                  <c:v>2.9582507101654238</c:v>
                </c:pt>
                <c:pt idx="13">
                  <c:v>1.1519885720947443</c:v>
                </c:pt>
                <c:pt idx="14">
                  <c:v>0.81362395624698192</c:v>
                </c:pt>
                <c:pt idx="15">
                  <c:v>2.094634745383813</c:v>
                </c:pt>
                <c:pt idx="16">
                  <c:v>1.5851189074738439</c:v>
                </c:pt>
                <c:pt idx="17">
                  <c:v>0.83822403941755597</c:v>
                </c:pt>
                <c:pt idx="18">
                  <c:v>1.6141475609637486</c:v>
                </c:pt>
                <c:pt idx="19">
                  <c:v>1.5179367162742499</c:v>
                </c:pt>
                <c:pt idx="20">
                  <c:v>0.3473540416505928</c:v>
                </c:pt>
                <c:pt idx="21">
                  <c:v>0.25810411018404972</c:v>
                </c:pt>
                <c:pt idx="22">
                  <c:v>1.5859742429969488</c:v>
                </c:pt>
                <c:pt idx="23">
                  <c:v>1.4886596618555163</c:v>
                </c:pt>
                <c:pt idx="24">
                  <c:v>1.215225423508854</c:v>
                </c:pt>
                <c:pt idx="25">
                  <c:v>0.24562362936247781</c:v>
                </c:pt>
                <c:pt idx="26">
                  <c:v>0.34889513528797522</c:v>
                </c:pt>
                <c:pt idx="27">
                  <c:v>0.78053844499629399</c:v>
                </c:pt>
                <c:pt idx="28">
                  <c:v>1.0957405896532306</c:v>
                </c:pt>
                <c:pt idx="29">
                  <c:v>0.72609461092929573</c:v>
                </c:pt>
                <c:pt idx="30">
                  <c:v>1.3849473162538448</c:v>
                </c:pt>
                <c:pt idx="31">
                  <c:v>0.36398402525306905</c:v>
                </c:pt>
                <c:pt idx="32">
                  <c:v>0.10861643960156511</c:v>
                </c:pt>
                <c:pt idx="33">
                  <c:v>0.36921414902869237</c:v>
                </c:pt>
                <c:pt idx="34">
                  <c:v>0.61025969391516888</c:v>
                </c:pt>
                <c:pt idx="35">
                  <c:v>0.77113307882869575</c:v>
                </c:pt>
                <c:pt idx="36">
                  <c:v>1.2128710310728967</c:v>
                </c:pt>
                <c:pt idx="37">
                  <c:v>1.0971069205747306</c:v>
                </c:pt>
                <c:pt idx="38">
                  <c:v>0.56149065977335</c:v>
                </c:pt>
                <c:pt idx="39">
                  <c:v>0.34074781008443622</c:v>
                </c:pt>
                <c:pt idx="40">
                  <c:v>0.55272398521000199</c:v>
                </c:pt>
                <c:pt idx="41">
                  <c:v>0.14096292615232597</c:v>
                </c:pt>
                <c:pt idx="42">
                  <c:v>0.28861269076122259</c:v>
                </c:pt>
                <c:pt idx="43">
                  <c:v>0.67548573146730717</c:v>
                </c:pt>
                <c:pt idx="44">
                  <c:v>0.63263772098139404</c:v>
                </c:pt>
                <c:pt idx="45">
                  <c:v>0.14397081391244529</c:v>
                </c:pt>
                <c:pt idx="46">
                  <c:v>0.64753481979565719</c:v>
                </c:pt>
                <c:pt idx="47">
                  <c:v>0.73868209751875424</c:v>
                </c:pt>
                <c:pt idx="48">
                  <c:v>0.43327220804301836</c:v>
                </c:pt>
                <c:pt idx="49">
                  <c:v>0.51644862443728801</c:v>
                </c:pt>
                <c:pt idx="50">
                  <c:v>0.3190175990785124</c:v>
                </c:pt>
                <c:pt idx="51">
                  <c:v>0.32467471057640296</c:v>
                </c:pt>
                <c:pt idx="52">
                  <c:v>0.54127109227323555</c:v>
                </c:pt>
                <c:pt idx="53">
                  <c:v>0.14817960159375082</c:v>
                </c:pt>
                <c:pt idx="54">
                  <c:v>0.20142199941099978</c:v>
                </c:pt>
                <c:pt idx="55">
                  <c:v>1.3481493917200984</c:v>
                </c:pt>
                <c:pt idx="56">
                  <c:v>0.60195429201606898</c:v>
                </c:pt>
                <c:pt idx="57">
                  <c:v>0.50613157809469478</c:v>
                </c:pt>
                <c:pt idx="58">
                  <c:v>0.82014316571127044</c:v>
                </c:pt>
                <c:pt idx="59">
                  <c:v>3.1143695026392892</c:v>
                </c:pt>
              </c:numCache>
            </c:numRef>
          </c:val>
          <c:extLst>
            <c:ext xmlns:c16="http://schemas.microsoft.com/office/drawing/2014/chart" uri="{C3380CC4-5D6E-409C-BE32-E72D297353CC}">
              <c16:uniqueId val="{00000000-6355-D54D-84F9-BFEEB2B1979F}"/>
            </c:ext>
          </c:extLst>
        </c:ser>
        <c:dLbls>
          <c:showLegendKey val="0"/>
          <c:showVal val="0"/>
          <c:showCatName val="0"/>
          <c:showSerName val="0"/>
          <c:showPercent val="0"/>
          <c:showBubbleSize val="0"/>
        </c:dLbls>
        <c:gapWidth val="219"/>
        <c:overlap val="-27"/>
        <c:axId val="2122694624"/>
        <c:axId val="2074801856"/>
      </c:barChart>
      <c:dateAx>
        <c:axId val="21226946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801856"/>
        <c:crosses val="autoZero"/>
        <c:auto val="1"/>
        <c:lblOffset val="100"/>
        <c:baseTimeUnit val="months"/>
      </c:dateAx>
      <c:valAx>
        <c:axId val="207480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9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'Asset turnover ratios'!$M$1</c:f>
              <c:strCache>
                <c:ptCount val="1"/>
                <c:pt idx="0">
                  <c:v>Asset turnover ratio= Net sales/ Average Total Assets </c:v>
                </c:pt>
              </c:strCache>
            </c:strRef>
          </c:tx>
          <c:spPr>
            <a:ln w="28575" cap="rnd">
              <a:solidFill>
                <a:schemeClr val="accent1"/>
              </a:solidFill>
              <a:round/>
            </a:ln>
            <a:effectLst/>
          </c:spPr>
          <c:marker>
            <c:symbol val="none"/>
          </c:marker>
          <c:cat>
            <c:numRef>
              <c:f>'Asset turnover ratios'!$A$2:$A$73</c:f>
              <c:numCache>
                <c:formatCode>mmm\-yy</c:formatCode>
                <c:ptCount val="7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'Asset turnover ratios'!$M$2:$M$73</c:f>
              <c:numCache>
                <c:formatCode>General</c:formatCode>
                <c:ptCount val="72"/>
                <c:pt idx="0">
                  <c:v>0.7142857142857143</c:v>
                </c:pt>
                <c:pt idx="1">
                  <c:v>0.55643879173290944</c:v>
                </c:pt>
                <c:pt idx="2">
                  <c:v>1.0224948875255624</c:v>
                </c:pt>
                <c:pt idx="3">
                  <c:v>1.1283696821171036</c:v>
                </c:pt>
                <c:pt idx="4">
                  <c:v>2.6333825480916828</c:v>
                </c:pt>
                <c:pt idx="5">
                  <c:v>3.1819941479909701</c:v>
                </c:pt>
                <c:pt idx="6">
                  <c:v>3.4407333919191347</c:v>
                </c:pt>
                <c:pt idx="7">
                  <c:v>1.2906920321380742</c:v>
                </c:pt>
                <c:pt idx="8">
                  <c:v>1.6626369456391392</c:v>
                </c:pt>
                <c:pt idx="9">
                  <c:v>2.3147366364582167</c:v>
                </c:pt>
                <c:pt idx="10">
                  <c:v>1.9978569865131601</c:v>
                </c:pt>
                <c:pt idx="11">
                  <c:v>2.7363649154396086</c:v>
                </c:pt>
                <c:pt idx="12">
                  <c:v>1.8265787355535021</c:v>
                </c:pt>
                <c:pt idx="13">
                  <c:v>0.43454396869667478</c:v>
                </c:pt>
                <c:pt idx="14">
                  <c:v>0.18503889698248788</c:v>
                </c:pt>
                <c:pt idx="15">
                  <c:v>1.1386791009480091</c:v>
                </c:pt>
                <c:pt idx="16">
                  <c:v>1.1269736832856148</c:v>
                </c:pt>
                <c:pt idx="17">
                  <c:v>0.48391142172550045</c:v>
                </c:pt>
                <c:pt idx="18">
                  <c:v>0.8870252845175941</c:v>
                </c:pt>
                <c:pt idx="19">
                  <c:v>0.98320845285082337</c:v>
                </c:pt>
                <c:pt idx="20">
                  <c:v>0.28382659610339761</c:v>
                </c:pt>
                <c:pt idx="21">
                  <c:v>0.15276624584777099</c:v>
                </c:pt>
                <c:pt idx="22">
                  <c:v>0.80291879118918075</c:v>
                </c:pt>
                <c:pt idx="23">
                  <c:v>0.48789336798146593</c:v>
                </c:pt>
                <c:pt idx="24">
                  <c:v>0.96092922176899187</c:v>
                </c:pt>
                <c:pt idx="25">
                  <c:v>0.15028735930679962</c:v>
                </c:pt>
                <c:pt idx="26">
                  <c:v>0.22670082513487244</c:v>
                </c:pt>
                <c:pt idx="27">
                  <c:v>0.54500725687823659</c:v>
                </c:pt>
                <c:pt idx="28">
                  <c:v>0.49432986306837895</c:v>
                </c:pt>
                <c:pt idx="29">
                  <c:v>0.11368563987278421</c:v>
                </c:pt>
                <c:pt idx="30">
                  <c:v>0.42648345104223989</c:v>
                </c:pt>
                <c:pt idx="31">
                  <c:v>0.18919454467120117</c:v>
                </c:pt>
                <c:pt idx="32">
                  <c:v>9.1614161401469024E-2</c:v>
                </c:pt>
                <c:pt idx="33">
                  <c:v>0.24132183887269876</c:v>
                </c:pt>
                <c:pt idx="34">
                  <c:v>0.3278273425579516</c:v>
                </c:pt>
                <c:pt idx="35">
                  <c:v>0.53045037133592976</c:v>
                </c:pt>
                <c:pt idx="36">
                  <c:v>0.57227802112488479</c:v>
                </c:pt>
                <c:pt idx="37">
                  <c:v>0.62787390837769863</c:v>
                </c:pt>
                <c:pt idx="38">
                  <c:v>0.44522224084685214</c:v>
                </c:pt>
                <c:pt idx="39">
                  <c:v>0.26332638058279706</c:v>
                </c:pt>
                <c:pt idx="40">
                  <c:v>0.2830798829390751</c:v>
                </c:pt>
                <c:pt idx="41">
                  <c:v>0.1152527461643857</c:v>
                </c:pt>
                <c:pt idx="42">
                  <c:v>0.27712468513730054</c:v>
                </c:pt>
                <c:pt idx="43">
                  <c:v>0.33942831617416719</c:v>
                </c:pt>
                <c:pt idx="44">
                  <c:v>0.12018013089049469</c:v>
                </c:pt>
                <c:pt idx="45">
                  <c:v>5.0100527124330316E-2</c:v>
                </c:pt>
                <c:pt idx="46">
                  <c:v>0.3220521251177596</c:v>
                </c:pt>
                <c:pt idx="47">
                  <c:v>0.39506489725527288</c:v>
                </c:pt>
                <c:pt idx="48">
                  <c:v>0.38338025681382226</c:v>
                </c:pt>
                <c:pt idx="49">
                  <c:v>0.3316941699409362</c:v>
                </c:pt>
                <c:pt idx="50">
                  <c:v>0.2127863579640433</c:v>
                </c:pt>
                <c:pt idx="51">
                  <c:v>0.14144518019554206</c:v>
                </c:pt>
                <c:pt idx="52">
                  <c:v>0.23872488422655205</c:v>
                </c:pt>
                <c:pt idx="53">
                  <c:v>0.10882623225312109</c:v>
                </c:pt>
                <c:pt idx="54">
                  <c:v>0.20245208831436054</c:v>
                </c:pt>
                <c:pt idx="55">
                  <c:v>0.66307915117580729</c:v>
                </c:pt>
                <c:pt idx="56">
                  <c:v>0.36704937741966798</c:v>
                </c:pt>
                <c:pt idx="57">
                  <c:v>0.52832085288033681</c:v>
                </c:pt>
                <c:pt idx="58">
                  <c:v>0.50423610303559352</c:v>
                </c:pt>
                <c:pt idx="59">
                  <c:v>0.65971651656283214</c:v>
                </c:pt>
                <c:pt idx="60">
                  <c:v>0</c:v>
                </c:pt>
              </c:numCache>
            </c:numRef>
          </c:val>
          <c:smooth val="0"/>
          <c:extLst>
            <c:ext xmlns:c16="http://schemas.microsoft.com/office/drawing/2014/chart" uri="{C3380CC4-5D6E-409C-BE32-E72D297353CC}">
              <c16:uniqueId val="{00000000-B723-6F42-BFBB-D3E1C42B5FB3}"/>
            </c:ext>
          </c:extLst>
        </c:ser>
        <c:dLbls>
          <c:showLegendKey val="0"/>
          <c:showVal val="0"/>
          <c:showCatName val="0"/>
          <c:showSerName val="0"/>
          <c:showPercent val="0"/>
          <c:showBubbleSize val="0"/>
        </c:dLbls>
        <c:smooth val="0"/>
        <c:axId val="2074827920"/>
        <c:axId val="1660224848"/>
      </c:lineChart>
      <c:dateAx>
        <c:axId val="20748279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24848"/>
        <c:crosses val="autoZero"/>
        <c:auto val="1"/>
        <c:lblOffset val="100"/>
        <c:baseTimeUnit val="months"/>
      </c:dateAx>
      <c:valAx>
        <c:axId val="166022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82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Revenue and Total Assets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'Asset turnover ratios'!$D$1</c:f>
              <c:strCache>
                <c:ptCount val="1"/>
                <c:pt idx="0">
                  <c:v> Revenue </c:v>
                </c:pt>
              </c:strCache>
            </c:strRef>
          </c:tx>
          <c:spPr>
            <a:ln w="28575" cap="rnd">
              <a:solidFill>
                <a:schemeClr val="accent1"/>
              </a:solidFill>
              <a:round/>
            </a:ln>
            <a:effectLst/>
          </c:spPr>
          <c:marker>
            <c:symbol val="none"/>
          </c:marker>
          <c:val>
            <c:numRef>
              <c:f>'Asset turnover ratios'!$D$2:$D$73</c:f>
              <c:numCache>
                <c:formatCode>_-* #,##0_-;\-* #,##0_-;_-* "-"??_-;_-@_-</c:formatCode>
                <c:ptCount val="72"/>
                <c:pt idx="0">
                  <c:v>714.28571428571433</c:v>
                </c:pt>
                <c:pt idx="1">
                  <c:v>617.64705882352951</c:v>
                </c:pt>
                <c:pt idx="2">
                  <c:v>1250</c:v>
                </c:pt>
                <c:pt idx="3">
                  <c:v>2253.5211267605637</c:v>
                </c:pt>
                <c:pt idx="4">
                  <c:v>5223.880597014926</c:v>
                </c:pt>
                <c:pt idx="5">
                  <c:v>6805.5555555555602</c:v>
                </c:pt>
                <c:pt idx="6">
                  <c:v>8169.01408450704</c:v>
                </c:pt>
                <c:pt idx="7">
                  <c:v>2285.7142857142858</c:v>
                </c:pt>
                <c:pt idx="8">
                  <c:v>1714.2857142857099</c:v>
                </c:pt>
                <c:pt idx="9">
                  <c:v>4411.7647058823532</c:v>
                </c:pt>
                <c:pt idx="10">
                  <c:v>6944.4444444444443</c:v>
                </c:pt>
                <c:pt idx="11">
                  <c:v>10845.070422535211</c:v>
                </c:pt>
                <c:pt idx="12">
                  <c:v>8955.2238805970155</c:v>
                </c:pt>
                <c:pt idx="13">
                  <c:v>2777.7777777777778</c:v>
                </c:pt>
                <c:pt idx="14">
                  <c:v>1267.605633802817</c:v>
                </c:pt>
                <c:pt idx="15">
                  <c:v>9230.7692307692305</c:v>
                </c:pt>
                <c:pt idx="16">
                  <c:v>10714.285714285716</c:v>
                </c:pt>
                <c:pt idx="17">
                  <c:v>5147.0588235294126</c:v>
                </c:pt>
                <c:pt idx="18">
                  <c:v>9027.7777777777774</c:v>
                </c:pt>
                <c:pt idx="19">
                  <c:v>10563.380281690141</c:v>
                </c:pt>
                <c:pt idx="20">
                  <c:v>2985.0746268656721</c:v>
                </c:pt>
                <c:pt idx="21">
                  <c:v>1666.6666666666667</c:v>
                </c:pt>
                <c:pt idx="22">
                  <c:v>9140.8450704225306</c:v>
                </c:pt>
                <c:pt idx="23">
                  <c:v>6285.7142857142999</c:v>
                </c:pt>
                <c:pt idx="24">
                  <c:v>13571.428571428572</c:v>
                </c:pt>
                <c:pt idx="25">
                  <c:v>2205.8823529411766</c:v>
                </c:pt>
                <c:pt idx="26">
                  <c:v>3472.2222222222222</c:v>
                </c:pt>
                <c:pt idx="27">
                  <c:v>9154.929577464789</c:v>
                </c:pt>
                <c:pt idx="28">
                  <c:v>8955.2238805970155</c:v>
                </c:pt>
                <c:pt idx="29">
                  <c:v>2083.3333333333335</c:v>
                </c:pt>
                <c:pt idx="30">
                  <c:v>8140.8450704225297</c:v>
                </c:pt>
                <c:pt idx="31">
                  <c:v>3571.4285714285716</c:v>
                </c:pt>
                <c:pt idx="32">
                  <c:v>1714.2857142857144</c:v>
                </c:pt>
                <c:pt idx="33">
                  <c:v>4411.7647058823532</c:v>
                </c:pt>
                <c:pt idx="34">
                  <c:v>6250</c:v>
                </c:pt>
                <c:pt idx="35">
                  <c:v>10563.380281690141</c:v>
                </c:pt>
                <c:pt idx="36">
                  <c:v>11940.298507462689</c:v>
                </c:pt>
                <c:pt idx="37">
                  <c:v>13888.888888888889</c:v>
                </c:pt>
                <c:pt idx="38">
                  <c:v>10563.380281690141</c:v>
                </c:pt>
                <c:pt idx="39">
                  <c:v>6428.5714285714294</c:v>
                </c:pt>
                <c:pt idx="40">
                  <c:v>7142.8571428571431</c:v>
                </c:pt>
                <c:pt idx="41">
                  <c:v>2941.1764705882356</c:v>
                </c:pt>
                <c:pt idx="42">
                  <c:v>6944.4444444444443</c:v>
                </c:pt>
                <c:pt idx="43">
                  <c:v>8450.704225352114</c:v>
                </c:pt>
                <c:pt idx="44">
                  <c:v>2985.0746268656721</c:v>
                </c:pt>
                <c:pt idx="45">
                  <c:v>1250</c:v>
                </c:pt>
                <c:pt idx="46">
                  <c:v>8450.704225352114</c:v>
                </c:pt>
                <c:pt idx="47">
                  <c:v>10714.285714285716</c:v>
                </c:pt>
                <c:pt idx="48">
                  <c:v>10714.285714285716</c:v>
                </c:pt>
                <c:pt idx="49">
                  <c:v>9558.8235294117658</c:v>
                </c:pt>
                <c:pt idx="50">
                  <c:v>6250</c:v>
                </c:pt>
                <c:pt idx="51">
                  <c:v>4225.352112676057</c:v>
                </c:pt>
                <c:pt idx="52">
                  <c:v>7462.6865671641799</c:v>
                </c:pt>
                <c:pt idx="53">
                  <c:v>3472.2222222222222</c:v>
                </c:pt>
                <c:pt idx="54">
                  <c:v>6338.0281690140846</c:v>
                </c:pt>
                <c:pt idx="55">
                  <c:v>20000</c:v>
                </c:pt>
                <c:pt idx="56">
                  <c:v>10714.285714285716</c:v>
                </c:pt>
                <c:pt idx="57">
                  <c:v>14705.882352941178</c:v>
                </c:pt>
                <c:pt idx="58">
                  <c:v>15277.777777777779</c:v>
                </c:pt>
                <c:pt idx="59">
                  <c:v>21126.760563380281</c:v>
                </c:pt>
              </c:numCache>
            </c:numRef>
          </c:val>
          <c:smooth val="0"/>
          <c:extLst>
            <c:ext xmlns:c16="http://schemas.microsoft.com/office/drawing/2014/chart" uri="{C3380CC4-5D6E-409C-BE32-E72D297353CC}">
              <c16:uniqueId val="{00000000-D3D6-0C49-B778-A7C58324608E}"/>
            </c:ext>
          </c:extLst>
        </c:ser>
        <c:ser>
          <c:idx val="1"/>
          <c:order val="1"/>
          <c:tx>
            <c:strRef>
              <c:f>'Asset turnover ratios'!$I$1</c:f>
              <c:strCache>
                <c:ptCount val="1"/>
                <c:pt idx="0">
                  <c:v> Total Assets </c:v>
                </c:pt>
              </c:strCache>
            </c:strRef>
          </c:tx>
          <c:spPr>
            <a:ln w="28575" cap="rnd">
              <a:solidFill>
                <a:schemeClr val="accent2"/>
              </a:solidFill>
              <a:round/>
            </a:ln>
            <a:effectLst/>
          </c:spPr>
          <c:marker>
            <c:symbol val="none"/>
          </c:marker>
          <c:val>
            <c:numRef>
              <c:f>'Asset turnover ratios'!$I$2:$I$73</c:f>
              <c:numCache>
                <c:formatCode>_(* #,##0_);_(* \(#,##0\);_(* "-"??_);_(@_)</c:formatCode>
                <c:ptCount val="72"/>
                <c:pt idx="0">
                  <c:v>1000</c:v>
                </c:pt>
                <c:pt idx="1">
                  <c:v>1110</c:v>
                </c:pt>
                <c:pt idx="2">
                  <c:v>1222.5</c:v>
                </c:pt>
                <c:pt idx="3">
                  <c:v>1997.1478873239439</c:v>
                </c:pt>
                <c:pt idx="4">
                  <c:v>1983.7150515030501</c:v>
                </c:pt>
                <c:pt idx="5">
                  <c:v>2138.7706070586</c:v>
                </c:pt>
                <c:pt idx="6">
                  <c:v>2374.2072267769099</c:v>
                </c:pt>
                <c:pt idx="7">
                  <c:v>1770.92151249119</c:v>
                </c:pt>
                <c:pt idx="8">
                  <c:v>1031.0643696340551</c:v>
                </c:pt>
                <c:pt idx="9">
                  <c:v>1905.9467225752314</c:v>
                </c:pt>
                <c:pt idx="10">
                  <c:v>3475.9467225752301</c:v>
                </c:pt>
                <c:pt idx="11">
                  <c:v>3963.3129197583298</c:v>
                </c:pt>
                <c:pt idx="12">
                  <c:v>4902.7308302060919</c:v>
                </c:pt>
                <c:pt idx="13">
                  <c:v>6392.397496872758</c:v>
                </c:pt>
                <c:pt idx="14">
                  <c:v>6850.4820039150118</c:v>
                </c:pt>
                <c:pt idx="15">
                  <c:v>8106.5589269919328</c:v>
                </c:pt>
                <c:pt idx="16">
                  <c:v>9507.1303555633604</c:v>
                </c:pt>
                <c:pt idx="17">
                  <c:v>10636.365649681007</c:v>
                </c:pt>
                <c:pt idx="18">
                  <c:v>10177.58787190323</c:v>
                </c:pt>
                <c:pt idx="19">
                  <c:v>10743.785055001823</c:v>
                </c:pt>
                <c:pt idx="20">
                  <c:v>10517.247741568988</c:v>
                </c:pt>
                <c:pt idx="21">
                  <c:v>10909.914408235654</c:v>
                </c:pt>
                <c:pt idx="22">
                  <c:v>11384.520042038472</c:v>
                </c:pt>
                <c:pt idx="23">
                  <c:v>12883.377184895617</c:v>
                </c:pt>
                <c:pt idx="24">
                  <c:v>14123.234327752762</c:v>
                </c:pt>
                <c:pt idx="25">
                  <c:v>14677.763739517468</c:v>
                </c:pt>
                <c:pt idx="26">
                  <c:v>15316.319295073023</c:v>
                </c:pt>
                <c:pt idx="27">
                  <c:v>16797.812252819502</c:v>
                </c:pt>
                <c:pt idx="28">
                  <c:v>18115.886879685175</c:v>
                </c:pt>
                <c:pt idx="29">
                  <c:v>18325.386879685175</c:v>
                </c:pt>
                <c:pt idx="30">
                  <c:v>19088.302372642924</c:v>
                </c:pt>
                <c:pt idx="31">
                  <c:v>18877.01665835721</c:v>
                </c:pt>
                <c:pt idx="32">
                  <c:v>18712.01665835721</c:v>
                </c:pt>
                <c:pt idx="33">
                  <c:v>18281.663717180738</c:v>
                </c:pt>
                <c:pt idx="34">
                  <c:v>19064.913717180738</c:v>
                </c:pt>
                <c:pt idx="35">
                  <c:v>19913.984139715947</c:v>
                </c:pt>
                <c:pt idx="36">
                  <c:v>20864.506527775648</c:v>
                </c:pt>
                <c:pt idx="37">
                  <c:v>22120.506527775644</c:v>
                </c:pt>
                <c:pt idx="38">
                  <c:v>23726.083992564378</c:v>
                </c:pt>
                <c:pt idx="39">
                  <c:v>24412.941135421523</c:v>
                </c:pt>
                <c:pt idx="40">
                  <c:v>25232.655421135805</c:v>
                </c:pt>
                <c:pt idx="41">
                  <c:v>25519.361303488746</c:v>
                </c:pt>
                <c:pt idx="42">
                  <c:v>25058.916859044301</c:v>
                </c:pt>
                <c:pt idx="43">
                  <c:v>24896.874605523175</c:v>
                </c:pt>
                <c:pt idx="44">
                  <c:v>24838.337292090338</c:v>
                </c:pt>
                <c:pt idx="45">
                  <c:v>24949.837292090338</c:v>
                </c:pt>
                <c:pt idx="46">
                  <c:v>26240.175320259357</c:v>
                </c:pt>
                <c:pt idx="47">
                  <c:v>27120.318177402216</c:v>
                </c:pt>
                <c:pt idx="48">
                  <c:v>27946.889605973643</c:v>
                </c:pt>
                <c:pt idx="49">
                  <c:v>28818.183723620699</c:v>
                </c:pt>
                <c:pt idx="50">
                  <c:v>29372.183723620699</c:v>
                </c:pt>
                <c:pt idx="51">
                  <c:v>29872.718934888304</c:v>
                </c:pt>
                <c:pt idx="52">
                  <c:v>31260.614457276366</c:v>
                </c:pt>
                <c:pt idx="53">
                  <c:v>31906.114457276366</c:v>
                </c:pt>
                <c:pt idx="54">
                  <c:v>31306.311640374959</c:v>
                </c:pt>
                <c:pt idx="55">
                  <c:v>30162.311640374959</c:v>
                </c:pt>
                <c:pt idx="56">
                  <c:v>29190.311640374959</c:v>
                </c:pt>
                <c:pt idx="57">
                  <c:v>27835.135169786721</c:v>
                </c:pt>
                <c:pt idx="58">
                  <c:v>30298.857392008947</c:v>
                </c:pt>
                <c:pt idx="59">
                  <c:v>32023.998237079373</c:v>
                </c:pt>
              </c:numCache>
            </c:numRef>
          </c:val>
          <c:smooth val="0"/>
          <c:extLst>
            <c:ext xmlns:c16="http://schemas.microsoft.com/office/drawing/2014/chart" uri="{C3380CC4-5D6E-409C-BE32-E72D297353CC}">
              <c16:uniqueId val="{00000001-D3D6-0C49-B778-A7C58324608E}"/>
            </c:ext>
          </c:extLst>
        </c:ser>
        <c:dLbls>
          <c:showLegendKey val="0"/>
          <c:showVal val="0"/>
          <c:showCatName val="0"/>
          <c:showSerName val="0"/>
          <c:showPercent val="0"/>
          <c:showBubbleSize val="0"/>
        </c:dLbls>
        <c:smooth val="0"/>
        <c:axId val="2139484272"/>
        <c:axId val="2139487136"/>
      </c:lineChart>
      <c:catAx>
        <c:axId val="2139484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87136"/>
        <c:crosses val="autoZero"/>
        <c:auto val="1"/>
        <c:lblAlgn val="ctr"/>
        <c:lblOffset val="100"/>
        <c:noMultiLvlLbl val="0"/>
      </c:catAx>
      <c:valAx>
        <c:axId val="213948713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8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'LIQUIDITY RATIO'!$M$1</c:f>
              <c:strCache>
                <c:ptCount val="1"/>
                <c:pt idx="0">
                  <c:v>Current Ratio = Current asset/ Current liability </c:v>
                </c:pt>
              </c:strCache>
            </c:strRef>
          </c:tx>
          <c:spPr>
            <a:ln w="28575" cap="rnd">
              <a:solidFill>
                <a:schemeClr val="accent1"/>
              </a:solidFill>
              <a:round/>
            </a:ln>
            <a:effectLst/>
          </c:spPr>
          <c:marker>
            <c:symbol val="none"/>
          </c:marker>
          <c:cat>
            <c:numRef>
              <c:f>'LIQUIDITY RATIO'!$A$2:$A$61</c:f>
              <c:numCache>
                <c:formatCode>mmm\-yy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'LIQUIDITY RATIO'!$M$2:$M$61</c:f>
              <c:numCache>
                <c:formatCode>General</c:formatCode>
                <c:ptCount val="60"/>
                <c:pt idx="0">
                  <c:v>0.99651950364838249</c:v>
                </c:pt>
                <c:pt idx="1">
                  <c:v>1.1796779564708655</c:v>
                </c:pt>
                <c:pt idx="2">
                  <c:v>2.162957503172676</c:v>
                </c:pt>
                <c:pt idx="3">
                  <c:v>1.9820871240869138</c:v>
                </c:pt>
                <c:pt idx="4">
                  <c:v>4.0184077802347753</c:v>
                </c:pt>
                <c:pt idx="5">
                  <c:v>3.6719021670163867</c:v>
                </c:pt>
                <c:pt idx="6">
                  <c:v>6.1298058928186245</c:v>
                </c:pt>
                <c:pt idx="7">
                  <c:v>2.7836208590970388</c:v>
                </c:pt>
                <c:pt idx="8">
                  <c:v>1.6400214903685333</c:v>
                </c:pt>
                <c:pt idx="9">
                  <c:v>2.1705099992094086</c:v>
                </c:pt>
                <c:pt idx="10">
                  <c:v>3.9506723934674812</c:v>
                </c:pt>
                <c:pt idx="11">
                  <c:v>5.8659461655793486</c:v>
                </c:pt>
                <c:pt idx="12">
                  <c:v>2.9582507101654238</c:v>
                </c:pt>
                <c:pt idx="13">
                  <c:v>1.1519885720947443</c:v>
                </c:pt>
                <c:pt idx="14">
                  <c:v>0.81362395624698192</c:v>
                </c:pt>
                <c:pt idx="15">
                  <c:v>2.094634745383813</c:v>
                </c:pt>
                <c:pt idx="16">
                  <c:v>1.5851189074738439</c:v>
                </c:pt>
                <c:pt idx="17">
                  <c:v>0.83822403941755597</c:v>
                </c:pt>
                <c:pt idx="18">
                  <c:v>1.6141475609637486</c:v>
                </c:pt>
                <c:pt idx="19">
                  <c:v>1.5179367162742499</c:v>
                </c:pt>
                <c:pt idx="20">
                  <c:v>0.3473540416505928</c:v>
                </c:pt>
                <c:pt idx="21">
                  <c:v>0.25810411018404972</c:v>
                </c:pt>
                <c:pt idx="22">
                  <c:v>1.5859742429969488</c:v>
                </c:pt>
                <c:pt idx="23">
                  <c:v>1.4886596618555163</c:v>
                </c:pt>
                <c:pt idx="24">
                  <c:v>1.215225423508854</c:v>
                </c:pt>
                <c:pt idx="25">
                  <c:v>0.24562362936247781</c:v>
                </c:pt>
                <c:pt idx="26">
                  <c:v>0.34889513528797522</c:v>
                </c:pt>
                <c:pt idx="27">
                  <c:v>0.78053844499629399</c:v>
                </c:pt>
                <c:pt idx="28">
                  <c:v>1.0957405896532306</c:v>
                </c:pt>
                <c:pt idx="29">
                  <c:v>0.72609461092929573</c:v>
                </c:pt>
                <c:pt idx="30">
                  <c:v>1.3849473162538448</c:v>
                </c:pt>
                <c:pt idx="31">
                  <c:v>0.36398402525306905</c:v>
                </c:pt>
                <c:pt idx="32">
                  <c:v>0.10861643960156511</c:v>
                </c:pt>
                <c:pt idx="33">
                  <c:v>0.36921414902869237</c:v>
                </c:pt>
                <c:pt idx="34">
                  <c:v>0.61025969391516888</c:v>
                </c:pt>
                <c:pt idx="35">
                  <c:v>0.77113307882869575</c:v>
                </c:pt>
                <c:pt idx="36">
                  <c:v>1.2128710310728967</c:v>
                </c:pt>
                <c:pt idx="37">
                  <c:v>1.0971069205747306</c:v>
                </c:pt>
                <c:pt idx="38">
                  <c:v>0.56149065977335</c:v>
                </c:pt>
                <c:pt idx="39">
                  <c:v>0.34074781008443622</c:v>
                </c:pt>
                <c:pt idx="40">
                  <c:v>0.55272398521000199</c:v>
                </c:pt>
                <c:pt idx="41">
                  <c:v>0.14096292615232597</c:v>
                </c:pt>
                <c:pt idx="42">
                  <c:v>0.28861269076122259</c:v>
                </c:pt>
                <c:pt idx="43">
                  <c:v>0.67548573146730717</c:v>
                </c:pt>
                <c:pt idx="44">
                  <c:v>0.63263772098139404</c:v>
                </c:pt>
                <c:pt idx="45">
                  <c:v>0.14397081391244529</c:v>
                </c:pt>
                <c:pt idx="46">
                  <c:v>0.64753481979565719</c:v>
                </c:pt>
                <c:pt idx="47">
                  <c:v>0.73868209751875424</c:v>
                </c:pt>
                <c:pt idx="48">
                  <c:v>0.43327220804301836</c:v>
                </c:pt>
                <c:pt idx="49">
                  <c:v>0.51644862443728801</c:v>
                </c:pt>
                <c:pt idx="50">
                  <c:v>0.3190175990785124</c:v>
                </c:pt>
                <c:pt idx="51">
                  <c:v>0.32467471057640296</c:v>
                </c:pt>
                <c:pt idx="52">
                  <c:v>0.54127109227323555</c:v>
                </c:pt>
                <c:pt idx="53">
                  <c:v>0.14817960159375082</c:v>
                </c:pt>
                <c:pt idx="54">
                  <c:v>0.20142199941099978</c:v>
                </c:pt>
                <c:pt idx="55">
                  <c:v>1.3481493917200984</c:v>
                </c:pt>
                <c:pt idx="56">
                  <c:v>0.60195429201606898</c:v>
                </c:pt>
                <c:pt idx="57">
                  <c:v>0.50613157809469478</c:v>
                </c:pt>
                <c:pt idx="58">
                  <c:v>0.82014316571127044</c:v>
                </c:pt>
                <c:pt idx="59">
                  <c:v>3.1143695026392892</c:v>
                </c:pt>
              </c:numCache>
            </c:numRef>
          </c:val>
          <c:smooth val="0"/>
          <c:extLst>
            <c:ext xmlns:c16="http://schemas.microsoft.com/office/drawing/2014/chart" uri="{C3380CC4-5D6E-409C-BE32-E72D297353CC}">
              <c16:uniqueId val="{00000000-2D6D-1C42-8578-E4B57CDD3B5B}"/>
            </c:ext>
          </c:extLst>
        </c:ser>
        <c:dLbls>
          <c:showLegendKey val="0"/>
          <c:showVal val="0"/>
          <c:showCatName val="0"/>
          <c:showSerName val="0"/>
          <c:showPercent val="0"/>
          <c:showBubbleSize val="0"/>
        </c:dLbls>
        <c:smooth val="0"/>
        <c:axId val="2046818560"/>
        <c:axId val="2054816896"/>
      </c:lineChart>
      <c:dateAx>
        <c:axId val="20468185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16896"/>
        <c:crosses val="autoZero"/>
        <c:auto val="1"/>
        <c:lblOffset val="100"/>
        <c:baseTimeUnit val="months"/>
      </c:dateAx>
      <c:valAx>
        <c:axId val="205481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1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'LIQUIDITY RATIO'!$A$2:$A$61</c:f>
              <c:numCache>
                <c:formatCode>mmm\-yy</c:formatCode>
                <c:ptCount val="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numCache>
            </c:numRef>
          </c:cat>
          <c:val>
            <c:numRef>
              <c:f>RawData!#REF!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RawData!#REF!</c15:sqref>
                        </c15:formulaRef>
                      </c:ext>
                    </c:extLst>
                    <c:strCache>
                      <c:ptCount val="1"/>
                      <c:pt idx="0">
                        <c:v>#REF!</c:v>
                      </c:pt>
                    </c:strCache>
                  </c:strRef>
                </c15:tx>
              </c15:filteredSeriesTitle>
            </c:ext>
            <c:ext xmlns:c16="http://schemas.microsoft.com/office/drawing/2014/chart" uri="{C3380CC4-5D6E-409C-BE32-E72D297353CC}">
              <c16:uniqueId val="{00000000-ECAE-A84B-8852-9AE979FE7EED}"/>
            </c:ext>
          </c:extLst>
        </c:ser>
        <c:dLbls>
          <c:showLegendKey val="0"/>
          <c:showVal val="0"/>
          <c:showCatName val="0"/>
          <c:showSerName val="0"/>
          <c:showPercent val="0"/>
          <c:showBubbleSize val="0"/>
        </c:dLbls>
        <c:smooth val="0"/>
        <c:axId val="2124156288"/>
        <c:axId val="2123952704"/>
      </c:lineChart>
      <c:dateAx>
        <c:axId val="21241562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952704"/>
        <c:crosses val="autoZero"/>
        <c:auto val="1"/>
        <c:lblOffset val="100"/>
        <c:baseTimeUnit val="days"/>
      </c:dateAx>
      <c:valAx>
        <c:axId val="212395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5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14</xdr:col>
      <xdr:colOff>20906</xdr:colOff>
      <xdr:row>0</xdr:row>
      <xdr:rowOff>1</xdr:rowOff>
    </xdr:from>
    <xdr:to>
      <xdr:col>25</xdr:col>
      <xdr:colOff>449385</xdr:colOff>
      <xdr:row>16</xdr:row>
      <xdr:rowOff>19539</xdr:rowOff>
    </xdr:to>
    <xdr:graphicFrame macro="">
      <xdr:nvGraphicFramePr>
        <xdr:cNvPr id="7" name="Chart 6">
          <a:extLst>
            <a:ext uri="{FF2B5EF4-FFF2-40B4-BE49-F238E27FC236}">
              <a16:creationId xmlns:a16="http://schemas.microsoft.com/office/drawing/2014/main" id="{FF44A67D-471B-6A4B-9104-BDEE13185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120204</xdr:colOff>
      <xdr:row>28</xdr:row>
      <xdr:rowOff>31015</xdr:rowOff>
    </xdr:from>
    <xdr:to>
      <xdr:col>26</xdr:col>
      <xdr:colOff>534548</xdr:colOff>
      <xdr:row>45</xdr:row>
      <xdr:rowOff>151848</xdr:rowOff>
    </xdr:to>
    <xdr:graphicFrame macro="">
      <xdr:nvGraphicFramePr>
        <xdr:cNvPr id="6" name="Chart 5">
          <a:extLst>
            <a:ext uri="{FF2B5EF4-FFF2-40B4-BE49-F238E27FC236}">
              <a16:creationId xmlns:a16="http://schemas.microsoft.com/office/drawing/2014/main" id="{8CD5831F-E87A-3A48-991D-A7691F265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645160</xdr:colOff>
      <xdr:row>61</xdr:row>
      <xdr:rowOff>10160</xdr:rowOff>
    </xdr:from>
    <xdr:to>
      <xdr:col>12</xdr:col>
      <xdr:colOff>0</xdr:colOff>
      <xdr:row>71</xdr:row>
      <xdr:rowOff>182880</xdr:rowOff>
    </xdr:to>
    <xdr:graphicFrame macro="">
      <xdr:nvGraphicFramePr>
        <xdr:cNvPr id="2" name="Chart 1">
          <a:extLst>
            <a:ext uri="{FF2B5EF4-FFF2-40B4-BE49-F238E27FC236}">
              <a16:creationId xmlns:a16="http://schemas.microsoft.com/office/drawing/2014/main" id="{96B065BF-9E29-DA41-BEBB-E40BE4798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2827871</xdr:colOff>
      <xdr:row>61</xdr:row>
      <xdr:rowOff>33872</xdr:rowOff>
    </xdr:from>
    <xdr:to>
      <xdr:col>13</xdr:col>
      <xdr:colOff>0</xdr:colOff>
      <xdr:row>71</xdr:row>
      <xdr:rowOff>132080</xdr:rowOff>
    </xdr:to>
    <xdr:graphicFrame macro="">
      <xdr:nvGraphicFramePr>
        <xdr:cNvPr id="4" name="Chart 3">
          <a:extLst>
            <a:ext uri="{FF2B5EF4-FFF2-40B4-BE49-F238E27FC236}">
              <a16:creationId xmlns:a16="http://schemas.microsoft.com/office/drawing/2014/main" id="{3C4DC35B-C05B-CC47-A77A-0110B6F3E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647700</xdr:colOff>
      <xdr:row>71</xdr:row>
      <xdr:rowOff>165100</xdr:rowOff>
    </xdr:from>
    <xdr:to>
      <xdr:col>12</xdr:col>
      <xdr:colOff>0</xdr:colOff>
      <xdr:row>82</xdr:row>
      <xdr:rowOff>63500</xdr:rowOff>
    </xdr:to>
    <xdr:graphicFrame macro="">
      <xdr:nvGraphicFramePr>
        <xdr:cNvPr id="7" name="Chart 6">
          <a:extLst>
            <a:ext uri="{FF2B5EF4-FFF2-40B4-BE49-F238E27FC236}">
              <a16:creationId xmlns:a16="http://schemas.microsoft.com/office/drawing/2014/main" id="{B75EED26-02A6-8444-9E80-61BD917B7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438150</xdr:colOff>
      <xdr:row>17</xdr:row>
      <xdr:rowOff>133350</xdr:rowOff>
    </xdr:from>
    <xdr:to>
      <xdr:col>23</xdr:col>
      <xdr:colOff>444500</xdr:colOff>
      <xdr:row>33</xdr:row>
      <xdr:rowOff>0</xdr:rowOff>
    </xdr:to>
    <xdr:graphicFrame macro="">
      <xdr:nvGraphicFramePr>
        <xdr:cNvPr id="14" name="Chart 13">
          <a:extLst>
            <a:ext uri="{FF2B5EF4-FFF2-40B4-BE49-F238E27FC236}">
              <a16:creationId xmlns:a16="http://schemas.microsoft.com/office/drawing/2014/main" id="{9813201B-95F7-3B4A-B218-56F99F5E2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425450</xdr:colOff>
      <xdr:row>0</xdr:row>
      <xdr:rowOff>196850</xdr:rowOff>
    </xdr:from>
    <xdr:to>
      <xdr:col>23</xdr:col>
      <xdr:colOff>355600</xdr:colOff>
      <xdr:row>16</xdr:row>
      <xdr:rowOff>63500</xdr:rowOff>
    </xdr:to>
    <xdr:graphicFrame macro="">
      <xdr:nvGraphicFramePr>
        <xdr:cNvPr id="16" name="Chart 15">
          <a:extLst>
            <a:ext uri="{FF2B5EF4-FFF2-40B4-BE49-F238E27FC236}">
              <a16:creationId xmlns:a16="http://schemas.microsoft.com/office/drawing/2014/main" id="{A3E8174A-D9C8-C141-A8F8-AE196DE0F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645160</xdr:colOff>
      <xdr:row>61</xdr:row>
      <xdr:rowOff>10160</xdr:rowOff>
    </xdr:from>
    <xdr:to>
      <xdr:col>12</xdr:col>
      <xdr:colOff>0</xdr:colOff>
      <xdr:row>71</xdr:row>
      <xdr:rowOff>182880</xdr:rowOff>
    </xdr:to>
    <xdr:graphicFrame macro="">
      <xdr:nvGraphicFramePr>
        <xdr:cNvPr id="2" name="Chart 1">
          <a:extLst>
            <a:ext uri="{FF2B5EF4-FFF2-40B4-BE49-F238E27FC236}">
              <a16:creationId xmlns:a16="http://schemas.microsoft.com/office/drawing/2014/main" id="{782D1972-94D9-4D48-AE78-7681D14EF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61</xdr:row>
      <xdr:rowOff>33872</xdr:rowOff>
    </xdr:from>
    <xdr:to>
      <xdr:col>12</xdr:col>
      <xdr:colOff>91440</xdr:colOff>
      <xdr:row>71</xdr:row>
      <xdr:rowOff>132080</xdr:rowOff>
    </xdr:to>
    <xdr:graphicFrame macro="">
      <xdr:nvGraphicFramePr>
        <xdr:cNvPr id="4" name="Chart 3">
          <a:extLst>
            <a:ext uri="{FF2B5EF4-FFF2-40B4-BE49-F238E27FC236}">
              <a16:creationId xmlns:a16="http://schemas.microsoft.com/office/drawing/2014/main" id="{F03C72C8-278C-C94A-BBBD-A8F187CE5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647700</xdr:colOff>
      <xdr:row>71</xdr:row>
      <xdr:rowOff>165100</xdr:rowOff>
    </xdr:from>
    <xdr:to>
      <xdr:col>12</xdr:col>
      <xdr:colOff>0</xdr:colOff>
      <xdr:row>82</xdr:row>
      <xdr:rowOff>63500</xdr:rowOff>
    </xdr:to>
    <xdr:graphicFrame macro="">
      <xdr:nvGraphicFramePr>
        <xdr:cNvPr id="7" name="Chart 6">
          <a:extLst>
            <a:ext uri="{FF2B5EF4-FFF2-40B4-BE49-F238E27FC236}">
              <a16:creationId xmlns:a16="http://schemas.microsoft.com/office/drawing/2014/main" id="{9CFE4849-2967-C046-AB96-EDD34152F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336550</xdr:colOff>
      <xdr:row>0</xdr:row>
      <xdr:rowOff>0</xdr:rowOff>
    </xdr:from>
    <xdr:to>
      <xdr:col>24</xdr:col>
      <xdr:colOff>152400</xdr:colOff>
      <xdr:row>14</xdr:row>
      <xdr:rowOff>139700</xdr:rowOff>
    </xdr:to>
    <xdr:graphicFrame macro="">
      <xdr:nvGraphicFramePr>
        <xdr:cNvPr id="9" name="Chart 8">
          <a:extLst>
            <a:ext uri="{FF2B5EF4-FFF2-40B4-BE49-F238E27FC236}">
              <a16:creationId xmlns:a16="http://schemas.microsoft.com/office/drawing/2014/main" id="{81654E54-2F4C-AB44-8268-261F01EB2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336550</xdr:colOff>
      <xdr:row>32</xdr:row>
      <xdr:rowOff>31750</xdr:rowOff>
    </xdr:from>
    <xdr:to>
      <xdr:col>24</xdr:col>
      <xdr:colOff>254000</xdr:colOff>
      <xdr:row>48</xdr:row>
      <xdr:rowOff>25400</xdr:rowOff>
    </xdr:to>
    <xdr:graphicFrame macro="">
      <xdr:nvGraphicFramePr>
        <xdr:cNvPr id="10" name="Chart 9">
          <a:extLst>
            <a:ext uri="{FF2B5EF4-FFF2-40B4-BE49-F238E27FC236}">
              <a16:creationId xmlns:a16="http://schemas.microsoft.com/office/drawing/2014/main" id="{C76BBBD3-F224-0B46-9606-9B40C72EB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645160</xdr:colOff>
      <xdr:row>61</xdr:row>
      <xdr:rowOff>10160</xdr:rowOff>
    </xdr:from>
    <xdr:to>
      <xdr:col>12</xdr:col>
      <xdr:colOff>0</xdr:colOff>
      <xdr:row>71</xdr:row>
      <xdr:rowOff>182880</xdr:rowOff>
    </xdr:to>
    <xdr:graphicFrame macro="">
      <xdr:nvGraphicFramePr>
        <xdr:cNvPr id="2" name="Chart 1">
          <a:extLst>
            <a:ext uri="{FF2B5EF4-FFF2-40B4-BE49-F238E27FC236}">
              <a16:creationId xmlns:a16="http://schemas.microsoft.com/office/drawing/2014/main" id="{B5859846-B1CE-844D-ADD2-037409ECF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61</xdr:row>
      <xdr:rowOff>10160</xdr:rowOff>
    </xdr:from>
    <xdr:to>
      <xdr:col>12</xdr:col>
      <xdr:colOff>30480</xdr:colOff>
      <xdr:row>72</xdr:row>
      <xdr:rowOff>81280</xdr:rowOff>
    </xdr:to>
    <xdr:graphicFrame macro="">
      <xdr:nvGraphicFramePr>
        <xdr:cNvPr id="5" name="Chart 4">
          <a:extLst>
            <a:ext uri="{FF2B5EF4-FFF2-40B4-BE49-F238E27FC236}">
              <a16:creationId xmlns:a16="http://schemas.microsoft.com/office/drawing/2014/main" id="{23BED591-A197-CB43-B4FD-64CB0A063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647700</xdr:colOff>
      <xdr:row>71</xdr:row>
      <xdr:rowOff>165100</xdr:rowOff>
    </xdr:from>
    <xdr:to>
      <xdr:col>12</xdr:col>
      <xdr:colOff>0</xdr:colOff>
      <xdr:row>82</xdr:row>
      <xdr:rowOff>63500</xdr:rowOff>
    </xdr:to>
    <xdr:graphicFrame macro="">
      <xdr:nvGraphicFramePr>
        <xdr:cNvPr id="7" name="Chart 6">
          <a:extLst>
            <a:ext uri="{FF2B5EF4-FFF2-40B4-BE49-F238E27FC236}">
              <a16:creationId xmlns:a16="http://schemas.microsoft.com/office/drawing/2014/main" id="{24FC65F2-5288-E14E-A900-A85DFE759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438150</xdr:colOff>
      <xdr:row>0</xdr:row>
      <xdr:rowOff>114300</xdr:rowOff>
    </xdr:from>
    <xdr:to>
      <xdr:col>23</xdr:col>
      <xdr:colOff>495300</xdr:colOff>
      <xdr:row>13</xdr:row>
      <xdr:rowOff>152400</xdr:rowOff>
    </xdr:to>
    <xdr:graphicFrame macro="">
      <xdr:nvGraphicFramePr>
        <xdr:cNvPr id="9" name="Chart 8">
          <a:extLst>
            <a:ext uri="{FF2B5EF4-FFF2-40B4-BE49-F238E27FC236}">
              <a16:creationId xmlns:a16="http://schemas.microsoft.com/office/drawing/2014/main" id="{DBB38B03-1E37-B248-B4A9-D36A83E94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438150</xdr:colOff>
      <xdr:row>25</xdr:row>
      <xdr:rowOff>19050</xdr:rowOff>
    </xdr:from>
    <xdr:to>
      <xdr:col>23</xdr:col>
      <xdr:colOff>393700</xdr:colOff>
      <xdr:row>41</xdr:row>
      <xdr:rowOff>38100</xdr:rowOff>
    </xdr:to>
    <xdr:graphicFrame macro="">
      <xdr:nvGraphicFramePr>
        <xdr:cNvPr id="10" name="Chart 9">
          <a:extLst>
            <a:ext uri="{FF2B5EF4-FFF2-40B4-BE49-F238E27FC236}">
              <a16:creationId xmlns:a16="http://schemas.microsoft.com/office/drawing/2014/main" id="{589A570C-B9E3-054F-959A-151FBA4EF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g, Michelle" refreshedDate="44097.592567361113" backgroundQuery="1" createdVersion="5" refreshedVersion="5" minRefreshableVersion="3" recordCount="0" supportSubquery="1" supportAdvancedDrill="1" xr:uid="{00000000-000A-0000-FFFF-FFFF03000000}">
  <cacheSource type="external" connectionId="1"/>
  <cacheFields count="3">
    <cacheField name="[Measures].[Average of Average Value of Inventory]" caption="Average of Average Value of Inventory" numFmtId="0" hierarchy="3" level="32767"/>
    <cacheField name="[Measures].[Average of Cost of Goods Sold]" caption="Average of Cost of Goods Sold" numFmtId="0" hierarchy="4" level="32767"/>
    <cacheField name="[Range].[Month].[Month]" caption="Month" numFmtId="0" level="1">
      <sharedItems containsSemiMixedTypes="0" containsNonDate="0" containsDate="1" containsString="0" minDate="2016-01-01T00:00:00" maxDate="2020-12-02T00:00:00" count="6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cacheField>
  </cacheFields>
  <cacheHierarchies count="7">
    <cacheHierarchy uniqueName="[Range].[Month]" caption="Month" attribute="1" time="1" defaultMemberUniqueName="[Range].[Month].[All]" allUniqueName="[Range].[Month].[All]" dimensionUniqueName="[Range]" displayFolder="" count="2" memberValueDatatype="7" unbalanced="0">
      <fieldsUsage count="2">
        <fieldUsage x="-1"/>
        <fieldUsage x="2"/>
      </fieldsUsage>
    </cacheHierarchy>
    <cacheHierarchy uniqueName="[Range].[Average Value of Inventory]" caption="Average Value of Inventory" attribute="1" defaultMemberUniqueName="[Range].[Average Value of Inventory].[All]" allUniqueName="[Range].[Average Value of Inventory].[All]" dimensionUniqueName="[Range]" displayFolder="" count="0" memberValueDatatype="20" unbalanced="0"/>
    <cacheHierarchy uniqueName="[Range].[Cost of Goods Sold]" caption="Cost of Goods Sold" attribute="1" defaultMemberUniqueName="[Range].[Cost of Goods Sold].[All]" allUniqueName="[Range].[Cost of Goods Sold].[All]" dimensionUniqueName="[Range]" displayFolder="" count="0" memberValueDatatype="20" unbalanced="0"/>
    <cacheHierarchy uniqueName="[Measures].[Average of Average Value of Inventory]" caption="Average of Average Value of Inventory" measure="1" displayFolder="" measureGroup="Range" count="0" oneField="1">
      <fieldsUsage count="1">
        <fieldUsage x="0"/>
      </fieldsUsage>
      <extLst>
        <ext xmlns:x15="http://schemas.microsoft.com/office/spreadsheetml/2010/11/main" uri="{B97F6D7D-B522-45F9-BDA1-12C45D357490}">
          <x15:cacheHierarchy aggregatedColumn="1"/>
        </ext>
      </extLst>
    </cacheHierarchy>
    <cacheHierarchy uniqueName="[Measures].[Average of Cost of Goods Sold]" caption="Average of Cost of Goods Sold" measure="1" displayFolder="" measureGroup="Range" count="0" oneField="1">
      <fieldsUsage count="1">
        <fieldUsage x="1"/>
      </fieldsUsage>
      <extLst>
        <ext xmlns:x15="http://schemas.microsoft.com/office/spreadsheetml/2010/11/main" uri="{B97F6D7D-B522-45F9-BDA1-12C45D357490}">
          <x15:cacheHierarchy aggregatedColumn="2"/>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64" firstHeaderRow="0" firstDataRow="1" firstDataCol="1"/>
  <pivotFields count="3">
    <pivotField dataField="1" showAll="0"/>
    <pivotField dataField="1" showAll="0"/>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s>
  <rowFields count="1">
    <field x="2"/>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2">
    <i>
      <x/>
    </i>
    <i i="1">
      <x v="1"/>
    </i>
  </colItems>
  <dataFields count="2">
    <dataField name="Average of Average Value of Inventory" fld="0" subtotal="average" baseField="0" baseItem="0"/>
    <dataField name="Average of Cost of Goods Sold" fld="1" subtotal="average" baseField="0" baseItem="0"/>
  </dataFields>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Data!$A:$C">
        <x15:activeTabTopLevelEntity name="[Range]"/>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1"/>
  <sheetViews>
    <sheetView zoomScale="92" zoomScaleNormal="110" workbookViewId="0">
      <pane xSplit="1" ySplit="1" topLeftCell="J20" activePane="bottomRight" state="frozen"/>
      <selection pane="topRight" activeCell="B1" sqref="B1"/>
      <selection pane="bottomLeft" activeCell="A2" sqref="A2"/>
      <selection pane="bottomRight" activeCell="N2" sqref="N2"/>
    </sheetView>
  </sheetViews>
  <sheetFormatPr baseColWidth="10" defaultColWidth="8.83203125" defaultRowHeight="15" x14ac:dyDescent="0.2"/>
  <cols>
    <col min="1" max="1" width="10.83203125" style="2" customWidth="1"/>
    <col min="2" max="2" width="12" customWidth="1"/>
    <col min="3" max="3" width="10.33203125" customWidth="1"/>
    <col min="4" max="4" width="11" style="9" bestFit="1" customWidth="1"/>
    <col min="5" max="5" width="9.1640625" style="9"/>
    <col min="8" max="8" width="10" style="15" customWidth="1"/>
    <col min="9" max="9" width="10" style="15" bestFit="1" customWidth="1"/>
    <col min="10" max="10" width="11.1640625" style="15" bestFit="1" customWidth="1"/>
    <col min="11" max="11" width="10.1640625" style="15" bestFit="1" customWidth="1"/>
    <col min="13" max="13" width="47.33203125" style="23" customWidth="1"/>
    <col min="14" max="14" width="55.33203125" customWidth="1"/>
  </cols>
  <sheetData>
    <row r="1" spans="1:14" s="4" customFormat="1" ht="48" x14ac:dyDescent="0.2">
      <c r="A1" s="8" t="s">
        <v>0</v>
      </c>
      <c r="B1" s="11" t="s">
        <v>2</v>
      </c>
      <c r="C1" s="11" t="s">
        <v>1</v>
      </c>
      <c r="D1" s="12" t="s">
        <v>7</v>
      </c>
      <c r="E1" s="13" t="s">
        <v>8</v>
      </c>
      <c r="F1" s="11" t="s">
        <v>9</v>
      </c>
      <c r="H1" s="14" t="s">
        <v>14</v>
      </c>
      <c r="I1" s="14" t="s">
        <v>10</v>
      </c>
      <c r="J1" s="14" t="s">
        <v>11</v>
      </c>
      <c r="K1" s="14" t="s">
        <v>12</v>
      </c>
      <c r="L1" s="11" t="s">
        <v>13</v>
      </c>
      <c r="M1" s="30" t="s">
        <v>28</v>
      </c>
      <c r="N1" s="31" t="s">
        <v>29</v>
      </c>
    </row>
    <row r="2" spans="1:14" x14ac:dyDescent="0.2">
      <c r="A2" s="3">
        <v>43101</v>
      </c>
      <c r="B2" s="9">
        <v>9.5890410958904102</v>
      </c>
      <c r="C2" s="9">
        <v>500</v>
      </c>
      <c r="D2" s="9">
        <v>714.28571428571433</v>
      </c>
      <c r="E2" s="9">
        <v>11.337868480725625</v>
      </c>
      <c r="F2" s="10">
        <v>157.1428571428572</v>
      </c>
      <c r="H2" s="15">
        <v>21</v>
      </c>
      <c r="I2" s="15">
        <v>1000</v>
      </c>
      <c r="J2" s="15">
        <v>600</v>
      </c>
      <c r="K2" s="15">
        <f>+I2-J2</f>
        <v>400</v>
      </c>
      <c r="M2" s="23">
        <f>(B2+E2)/H2</f>
        <v>0.99651950364838249</v>
      </c>
      <c r="N2" s="16">
        <f>E2/H2</f>
        <v>0.53989849908217258</v>
      </c>
    </row>
    <row r="3" spans="1:14" x14ac:dyDescent="0.2">
      <c r="A3" s="3">
        <v>43132</v>
      </c>
      <c r="B3" s="9">
        <v>14.95890410958904</v>
      </c>
      <c r="C3" s="9">
        <v>420</v>
      </c>
      <c r="D3" s="9">
        <v>617.64705882352951</v>
      </c>
      <c r="E3" s="9">
        <v>11.229946524064173</v>
      </c>
      <c r="F3" s="10">
        <v>160.58823529411774</v>
      </c>
      <c r="H3" s="15">
        <v>22.2</v>
      </c>
      <c r="I3" s="15">
        <v>1110</v>
      </c>
      <c r="J3" s="15">
        <v>672.94117647058829</v>
      </c>
      <c r="K3" s="15">
        <f t="shared" ref="K3:K61" si="0">+I3-J3</f>
        <v>437.05882352941171</v>
      </c>
      <c r="M3" s="23">
        <f t="shared" ref="M3:M61" si="1">(B3+E3)/H3</f>
        <v>1.1796779564708655</v>
      </c>
      <c r="N3" s="16">
        <f t="shared" ref="N3:N61" si="2">E3/H3</f>
        <v>0.50585344702991775</v>
      </c>
    </row>
    <row r="4" spans="1:14" x14ac:dyDescent="0.2">
      <c r="A4" s="3">
        <v>43160</v>
      </c>
      <c r="B4" s="9">
        <v>36.986301369863014</v>
      </c>
      <c r="C4" s="9">
        <v>900</v>
      </c>
      <c r="D4" s="9">
        <v>1250</v>
      </c>
      <c r="E4" s="9">
        <v>21.1864406779661</v>
      </c>
      <c r="F4" s="10">
        <v>237.5</v>
      </c>
      <c r="H4" s="15">
        <v>26.895</v>
      </c>
      <c r="I4" s="15">
        <v>1222.5</v>
      </c>
      <c r="J4" s="15">
        <v>672.94117647058829</v>
      </c>
      <c r="K4" s="15">
        <f t="shared" si="0"/>
        <v>549.55882352941171</v>
      </c>
      <c r="M4" s="23">
        <f t="shared" si="1"/>
        <v>2.162957503172676</v>
      </c>
      <c r="N4" s="16">
        <f t="shared" si="2"/>
        <v>0.78774644647577996</v>
      </c>
    </row>
    <row r="5" spans="1:14" x14ac:dyDescent="0.2">
      <c r="A5" s="3">
        <v>43191</v>
      </c>
      <c r="B5" s="9">
        <v>61.369863013698627</v>
      </c>
      <c r="C5" s="9">
        <v>1600</v>
      </c>
      <c r="D5" s="9">
        <v>2253.5211267605637</v>
      </c>
      <c r="E5" s="9">
        <v>33.634643682993485</v>
      </c>
      <c r="F5" s="10">
        <v>878.87323943662</v>
      </c>
      <c r="H5" s="15">
        <v>47.931549295774651</v>
      </c>
      <c r="I5" s="15">
        <v>1997.1478873239439</v>
      </c>
      <c r="J5" s="15">
        <v>1072.9411764705901</v>
      </c>
      <c r="K5" s="15">
        <f t="shared" si="0"/>
        <v>924.2067108533538</v>
      </c>
      <c r="M5" s="23">
        <f t="shared" si="1"/>
        <v>1.9820871240869138</v>
      </c>
      <c r="N5" s="16">
        <f t="shared" si="2"/>
        <v>0.70172243912755194</v>
      </c>
    </row>
    <row r="6" spans="1:14" x14ac:dyDescent="0.2">
      <c r="A6" s="3">
        <v>43221</v>
      </c>
      <c r="B6" s="9">
        <v>124.65753424657534</v>
      </c>
      <c r="C6" s="9">
        <v>3500</v>
      </c>
      <c r="D6" s="9">
        <v>5223.880597014926</v>
      </c>
      <c r="E6" s="9">
        <v>74.626865671641795</v>
      </c>
      <c r="F6" s="10">
        <v>1567</v>
      </c>
      <c r="H6" s="15">
        <v>49.592876287576253</v>
      </c>
      <c r="I6" s="15">
        <v>1983.7150515030501</v>
      </c>
      <c r="J6" s="15">
        <v>1472.9411764705901</v>
      </c>
      <c r="K6" s="15">
        <f t="shared" si="0"/>
        <v>510.77387503245996</v>
      </c>
      <c r="M6" s="23">
        <f t="shared" si="1"/>
        <v>4.0184077802347753</v>
      </c>
      <c r="N6" s="16">
        <f t="shared" si="2"/>
        <v>1.5047900274809616</v>
      </c>
    </row>
    <row r="7" spans="1:14" x14ac:dyDescent="0.2">
      <c r="A7" s="3">
        <v>43252</v>
      </c>
      <c r="B7" s="9">
        <v>120.82191780821917</v>
      </c>
      <c r="C7" s="9">
        <v>4900</v>
      </c>
      <c r="D7" s="9">
        <v>6805.5555555555602</v>
      </c>
      <c r="E7" s="9">
        <v>106.92541856925425</v>
      </c>
      <c r="F7" s="10">
        <v>3670.500000000005</v>
      </c>
      <c r="H7" s="15">
        <v>62.024347604699408</v>
      </c>
      <c r="I7" s="15">
        <v>2138.7706070586</v>
      </c>
      <c r="J7" s="15">
        <v>1892.9411764705878</v>
      </c>
      <c r="K7" s="15">
        <f t="shared" si="0"/>
        <v>245.8294305880122</v>
      </c>
      <c r="M7" s="23">
        <f t="shared" si="1"/>
        <v>3.6719021670163867</v>
      </c>
      <c r="N7" s="16">
        <f t="shared" si="2"/>
        <v>1.723926533669059</v>
      </c>
    </row>
    <row r="8" spans="1:14" x14ac:dyDescent="0.2">
      <c r="A8" s="3">
        <v>43282</v>
      </c>
      <c r="B8" s="9">
        <v>127.12328767123287</v>
      </c>
      <c r="C8" s="9">
        <v>5800</v>
      </c>
      <c r="D8" s="9">
        <v>8169.01408450704</v>
      </c>
      <c r="E8" s="9">
        <v>134.83844241922117</v>
      </c>
      <c r="F8" s="10">
        <v>3267.5774647887301</v>
      </c>
      <c r="H8" s="15">
        <v>42.735730081984379</v>
      </c>
      <c r="I8" s="15">
        <v>2374.2072267769099</v>
      </c>
      <c r="J8" s="15">
        <v>2026.9411764705878</v>
      </c>
      <c r="K8" s="15">
        <f t="shared" si="0"/>
        <v>347.26605030632209</v>
      </c>
      <c r="M8" s="23">
        <f t="shared" si="1"/>
        <v>6.1298058928186245</v>
      </c>
      <c r="N8" s="16">
        <f t="shared" si="2"/>
        <v>3.1551688051320665</v>
      </c>
    </row>
    <row r="9" spans="1:14" x14ac:dyDescent="0.2">
      <c r="A9" s="3">
        <v>43313</v>
      </c>
      <c r="B9" s="9">
        <v>56.986301369863014</v>
      </c>
      <c r="C9" s="9">
        <v>1600</v>
      </c>
      <c r="D9" s="9">
        <v>2285.7142857142858</v>
      </c>
      <c r="E9" s="9">
        <v>31.746031746031747</v>
      </c>
      <c r="F9" s="10">
        <v>1400</v>
      </c>
      <c r="H9" s="15">
        <v>31.876587224841419</v>
      </c>
      <c r="I9" s="15">
        <v>1770.92151249119</v>
      </c>
      <c r="J9" s="15">
        <v>2137.9411764705878</v>
      </c>
      <c r="K9" s="15">
        <f t="shared" si="0"/>
        <v>-367.01966397939782</v>
      </c>
      <c r="M9" s="23">
        <f t="shared" si="1"/>
        <v>2.7836208590970388</v>
      </c>
      <c r="N9" s="16">
        <f t="shared" si="2"/>
        <v>0.99590434578555098</v>
      </c>
    </row>
    <row r="10" spans="1:14" x14ac:dyDescent="0.2">
      <c r="A10" s="3">
        <v>43344</v>
      </c>
      <c r="B10" s="9">
        <v>16.43835616438356</v>
      </c>
      <c r="C10" s="9">
        <v>800</v>
      </c>
      <c r="D10" s="9">
        <v>1714.2857142857099</v>
      </c>
      <c r="E10" s="9">
        <v>24.144869215291688</v>
      </c>
      <c r="F10" s="10">
        <v>1077.142857142853</v>
      </c>
      <c r="H10" s="15">
        <v>24.745544871217323</v>
      </c>
      <c r="I10" s="15">
        <v>1031.0643696340551</v>
      </c>
      <c r="J10" s="15">
        <v>2260.9411764705874</v>
      </c>
      <c r="K10" s="15">
        <f t="shared" si="0"/>
        <v>-1229.8768068365323</v>
      </c>
      <c r="M10" s="23">
        <f t="shared" si="1"/>
        <v>1.6400214903685333</v>
      </c>
      <c r="N10" s="16">
        <f t="shared" si="2"/>
        <v>0.97572590706522255</v>
      </c>
    </row>
    <row r="11" spans="1:14" x14ac:dyDescent="0.2">
      <c r="A11" s="3">
        <v>43374</v>
      </c>
      <c r="B11" s="9">
        <v>73.972602739726028</v>
      </c>
      <c r="C11" s="9">
        <v>3000</v>
      </c>
      <c r="D11" s="9">
        <v>4411.7647058823532</v>
      </c>
      <c r="E11" s="9">
        <v>50.133689839572192</v>
      </c>
      <c r="F11" s="10">
        <v>1080.8823529411766</v>
      </c>
      <c r="H11" s="15">
        <v>57.178401677256943</v>
      </c>
      <c r="I11" s="15">
        <v>1905.9467225752314</v>
      </c>
      <c r="J11" s="15">
        <v>2804.9411764705874</v>
      </c>
      <c r="K11" s="15">
        <f t="shared" si="0"/>
        <v>-898.99445389535595</v>
      </c>
      <c r="M11" s="23">
        <f t="shared" si="1"/>
        <v>2.1705099992094086</v>
      </c>
      <c r="N11" s="16">
        <f t="shared" si="2"/>
        <v>0.87679418047659718</v>
      </c>
    </row>
    <row r="12" spans="1:14" x14ac:dyDescent="0.2">
      <c r="A12" s="3">
        <v>43405</v>
      </c>
      <c r="B12" s="9">
        <v>150.68493150684932</v>
      </c>
      <c r="C12" s="9">
        <v>5000</v>
      </c>
      <c r="D12" s="9">
        <v>6944.4444444444443</v>
      </c>
      <c r="E12" s="9">
        <v>110.22927689594356</v>
      </c>
      <c r="F12" s="10">
        <v>1319.4444444444443</v>
      </c>
      <c r="H12" s="15">
        <v>66.042987728929376</v>
      </c>
      <c r="I12" s="15">
        <v>3475.9467225752301</v>
      </c>
      <c r="J12" s="15">
        <v>2449.9411764705901</v>
      </c>
      <c r="K12" s="15">
        <f t="shared" si="0"/>
        <v>1026.00554610464</v>
      </c>
      <c r="M12" s="23">
        <f t="shared" si="1"/>
        <v>3.9506723934674812</v>
      </c>
      <c r="N12" s="16">
        <f t="shared" si="2"/>
        <v>1.6690534557336341</v>
      </c>
    </row>
    <row r="13" spans="1:14" x14ac:dyDescent="0.2">
      <c r="A13" s="3">
        <v>43435</v>
      </c>
      <c r="B13" s="9">
        <v>337.53424657534248</v>
      </c>
      <c r="C13" s="9">
        <v>7700</v>
      </c>
      <c r="D13" s="9">
        <v>10845.070422535211</v>
      </c>
      <c r="E13" s="9">
        <v>197.18309859154928</v>
      </c>
      <c r="F13" s="10">
        <v>2190.7042253521126</v>
      </c>
      <c r="H13" s="15">
        <v>91.156197154441585</v>
      </c>
      <c r="I13" s="15">
        <v>3963.3129197583298</v>
      </c>
      <c r="J13" s="15">
        <v>2782.9411764705901</v>
      </c>
      <c r="K13" s="15">
        <f t="shared" si="0"/>
        <v>1180.3717432877397</v>
      </c>
      <c r="L13">
        <v>300</v>
      </c>
      <c r="M13" s="23">
        <f t="shared" si="1"/>
        <v>5.8659461655793486</v>
      </c>
      <c r="N13" s="16">
        <f t="shared" si="2"/>
        <v>2.1631343205056193</v>
      </c>
    </row>
    <row r="14" spans="1:14" x14ac:dyDescent="0.2">
      <c r="A14" s="3">
        <v>43466</v>
      </c>
      <c r="B14" s="9">
        <v>312.32876712328766</v>
      </c>
      <c r="C14" s="9">
        <v>6000</v>
      </c>
      <c r="D14" s="9">
        <v>8955.2238805970155</v>
      </c>
      <c r="E14" s="9">
        <v>151.78345560333923</v>
      </c>
      <c r="F14" s="10">
        <v>2238.8059701492543</v>
      </c>
      <c r="H14" s="15">
        <v>156.88738656659496</v>
      </c>
      <c r="I14" s="15">
        <v>4902.7308302060919</v>
      </c>
      <c r="J14" s="15">
        <v>3805.9411764705883</v>
      </c>
      <c r="K14" s="15">
        <f t="shared" si="0"/>
        <v>1096.7896537355036</v>
      </c>
      <c r="M14" s="23">
        <f t="shared" si="1"/>
        <v>2.9582507101654238</v>
      </c>
      <c r="N14" s="16">
        <f t="shared" si="2"/>
        <v>0.96746755061096501</v>
      </c>
    </row>
    <row r="15" spans="1:14" x14ac:dyDescent="0.2">
      <c r="A15" s="3">
        <v>43497</v>
      </c>
      <c r="B15" s="9">
        <v>120.54794520547946</v>
      </c>
      <c r="C15" s="9">
        <v>2000</v>
      </c>
      <c r="D15" s="9">
        <v>2777.7777777777778</v>
      </c>
      <c r="E15" s="9">
        <v>41.459369817578775</v>
      </c>
      <c r="F15" s="10">
        <v>1611.1111111111099</v>
      </c>
      <c r="H15" s="15">
        <v>140.63274493120068</v>
      </c>
      <c r="I15" s="15">
        <v>6392.397496872758</v>
      </c>
      <c r="J15" s="15">
        <v>5128.9411764705874</v>
      </c>
      <c r="K15" s="15">
        <f t="shared" si="0"/>
        <v>1263.4563204021706</v>
      </c>
      <c r="M15" s="23">
        <f t="shared" si="1"/>
        <v>1.1519885720947443</v>
      </c>
      <c r="N15" s="16">
        <f t="shared" si="2"/>
        <v>0.29480594891226242</v>
      </c>
    </row>
    <row r="16" spans="1:14" x14ac:dyDescent="0.2">
      <c r="A16" s="3">
        <v>43525</v>
      </c>
      <c r="B16" s="9">
        <v>32.054794520547944</v>
      </c>
      <c r="C16" s="9">
        <v>900</v>
      </c>
      <c r="D16" s="9">
        <v>1267.605633802817</v>
      </c>
      <c r="E16" s="9">
        <v>18.108651911468815</v>
      </c>
      <c r="F16" s="10">
        <v>1253.52112676056</v>
      </c>
      <c r="H16" s="15">
        <v>61.654338035235099</v>
      </c>
      <c r="I16" s="15">
        <v>6850.4820039150118</v>
      </c>
      <c r="J16" s="15">
        <v>5472.9411764705874</v>
      </c>
      <c r="K16" s="15">
        <f t="shared" si="0"/>
        <v>1377.5408274444244</v>
      </c>
      <c r="M16" s="23">
        <f t="shared" si="1"/>
        <v>0.81362395624698192</v>
      </c>
      <c r="N16" s="16">
        <f t="shared" si="2"/>
        <v>0.29371253489283794</v>
      </c>
    </row>
    <row r="17" spans="1:26" x14ac:dyDescent="0.2">
      <c r="A17" s="3">
        <v>43556</v>
      </c>
      <c r="B17" s="9">
        <v>230.13698630136986</v>
      </c>
      <c r="C17" s="9">
        <v>6000</v>
      </c>
      <c r="D17" s="9">
        <v>9230.7692307692305</v>
      </c>
      <c r="E17" s="9">
        <v>126.44889357218123</v>
      </c>
      <c r="F17" s="10">
        <v>2307.6923076923076</v>
      </c>
      <c r="H17" s="15">
        <v>170.23773746683059</v>
      </c>
      <c r="I17" s="15">
        <v>8106.5589269919328</v>
      </c>
      <c r="J17" s="15">
        <v>5805.9411764705856</v>
      </c>
      <c r="K17" s="15">
        <f t="shared" si="0"/>
        <v>2300.6177505213473</v>
      </c>
      <c r="M17" s="23">
        <f t="shared" si="1"/>
        <v>2.094634745383813</v>
      </c>
      <c r="N17" s="16">
        <f t="shared" si="2"/>
        <v>0.74277827850489819</v>
      </c>
    </row>
    <row r="18" spans="1:26" ht="20" customHeight="1" x14ac:dyDescent="0.2">
      <c r="A18" s="3">
        <v>43586</v>
      </c>
      <c r="B18" s="9">
        <v>143.83561643835617</v>
      </c>
      <c r="C18" s="9">
        <v>7500</v>
      </c>
      <c r="D18" s="9">
        <v>10714.285714285716</v>
      </c>
      <c r="E18" s="9">
        <v>157.56302521008405</v>
      </c>
      <c r="F18" s="10">
        <v>2035.7142857142869</v>
      </c>
      <c r="H18" s="15">
        <v>190.14260711126721</v>
      </c>
      <c r="I18" s="15">
        <v>9507.1303555633604</v>
      </c>
      <c r="J18" s="15">
        <v>6027.9411764705847</v>
      </c>
      <c r="K18" s="15">
        <f t="shared" si="0"/>
        <v>3479.1891790927757</v>
      </c>
      <c r="M18" s="23">
        <f t="shared" si="1"/>
        <v>1.5851189074738439</v>
      </c>
      <c r="N18" s="16">
        <f t="shared" si="2"/>
        <v>0.82865712006295189</v>
      </c>
      <c r="O18" s="32" t="s">
        <v>16</v>
      </c>
      <c r="P18" s="32"/>
      <c r="Q18" s="32"/>
      <c r="R18" s="32"/>
      <c r="S18" s="32"/>
      <c r="T18" s="32"/>
      <c r="U18" s="32"/>
      <c r="V18" s="32"/>
      <c r="W18" s="32"/>
      <c r="X18" s="32"/>
      <c r="Y18" s="32"/>
      <c r="Z18" s="32"/>
    </row>
    <row r="19" spans="1:26" ht="21" customHeight="1" x14ac:dyDescent="0.2">
      <c r="A19" s="3">
        <v>43617</v>
      </c>
      <c r="B19" s="9">
        <v>124.65753424657534</v>
      </c>
      <c r="C19" s="9">
        <v>3500</v>
      </c>
      <c r="D19" s="9">
        <v>5147.0588235294126</v>
      </c>
      <c r="E19" s="9">
        <v>71.486928104575171</v>
      </c>
      <c r="F19" s="10">
        <v>1183.8235294117655</v>
      </c>
      <c r="H19" s="15">
        <v>234.00004429298215</v>
      </c>
      <c r="I19" s="15">
        <v>10636.365649681007</v>
      </c>
      <c r="J19" s="15">
        <v>6993.9411764705837</v>
      </c>
      <c r="K19" s="15">
        <f t="shared" si="0"/>
        <v>3642.4244732104235</v>
      </c>
      <c r="L19">
        <v>300</v>
      </c>
      <c r="M19" s="23">
        <f t="shared" si="1"/>
        <v>0.83822403941755597</v>
      </c>
      <c r="N19" s="16">
        <f t="shared" si="2"/>
        <v>0.30549963492771492</v>
      </c>
      <c r="O19" s="32"/>
      <c r="P19" s="32"/>
      <c r="Q19" s="32"/>
      <c r="R19" s="32"/>
      <c r="S19" s="32"/>
      <c r="T19" s="32"/>
      <c r="U19" s="32"/>
      <c r="V19" s="32"/>
      <c r="W19" s="32"/>
      <c r="X19" s="32"/>
      <c r="Y19" s="32"/>
      <c r="Z19" s="32"/>
    </row>
    <row r="20" spans="1:26" ht="14" customHeight="1" x14ac:dyDescent="0.2">
      <c r="A20" s="3">
        <v>43647</v>
      </c>
      <c r="B20" s="9">
        <v>267.1232876712329</v>
      </c>
      <c r="C20" s="9">
        <v>6500</v>
      </c>
      <c r="D20" s="9">
        <v>9027.7777777777774</v>
      </c>
      <c r="E20" s="9">
        <v>127.15179968701095</v>
      </c>
      <c r="F20" s="10">
        <v>3430.5555555555552</v>
      </c>
      <c r="H20" s="15">
        <v>244.26210892567752</v>
      </c>
      <c r="I20" s="15">
        <v>10177.58787190323</v>
      </c>
      <c r="J20" s="15">
        <v>7437.9411764705847</v>
      </c>
      <c r="K20" s="15">
        <f t="shared" si="0"/>
        <v>2739.6466954326452</v>
      </c>
      <c r="M20" s="23">
        <f t="shared" si="1"/>
        <v>1.6141475609637486</v>
      </c>
      <c r="N20" s="16">
        <f t="shared" si="2"/>
        <v>0.52055474443520777</v>
      </c>
      <c r="O20" s="32"/>
      <c r="P20" s="32"/>
      <c r="Q20" s="32"/>
      <c r="R20" s="32"/>
      <c r="S20" s="32"/>
      <c r="T20" s="32"/>
      <c r="U20" s="32"/>
      <c r="V20" s="32"/>
      <c r="W20" s="32"/>
      <c r="X20" s="32"/>
      <c r="Y20" s="32"/>
      <c r="Z20" s="32"/>
    </row>
    <row r="21" spans="1:26" ht="14" customHeight="1" x14ac:dyDescent="0.2">
      <c r="A21" s="3">
        <v>43678</v>
      </c>
      <c r="B21" s="9">
        <v>287.67123287671234</v>
      </c>
      <c r="C21" s="9">
        <v>7500</v>
      </c>
      <c r="D21" s="9">
        <v>10563.380281690141</v>
      </c>
      <c r="E21" s="9">
        <v>120.03841229193341</v>
      </c>
      <c r="F21" s="10">
        <v>3697.183098591549</v>
      </c>
      <c r="H21" s="15">
        <v>268.59462637504561</v>
      </c>
      <c r="I21" s="15">
        <v>10743.785055001823</v>
      </c>
      <c r="J21" s="15">
        <v>8637.9411764705856</v>
      </c>
      <c r="K21" s="15">
        <f t="shared" si="0"/>
        <v>2105.8438785312374</v>
      </c>
      <c r="M21" s="23">
        <f t="shared" si="1"/>
        <v>1.5179367162742499</v>
      </c>
      <c r="N21" s="16">
        <f t="shared" si="2"/>
        <v>0.44691293311401054</v>
      </c>
      <c r="O21" s="32"/>
      <c r="P21" s="32"/>
      <c r="Q21" s="32"/>
      <c r="R21" s="32"/>
      <c r="S21" s="32"/>
      <c r="T21" s="32"/>
      <c r="U21" s="32"/>
      <c r="V21" s="32"/>
      <c r="W21" s="32"/>
      <c r="X21" s="32"/>
      <c r="Y21" s="32"/>
      <c r="Z21" s="32"/>
    </row>
    <row r="22" spans="1:26" ht="14" customHeight="1" x14ac:dyDescent="0.2">
      <c r="A22" s="3">
        <v>43709</v>
      </c>
      <c r="B22" s="9">
        <v>71.232876712328775</v>
      </c>
      <c r="C22" s="9">
        <v>2000</v>
      </c>
      <c r="D22" s="9">
        <v>2985.0746268656721</v>
      </c>
      <c r="E22" s="9">
        <v>34.710170079833397</v>
      </c>
      <c r="F22" s="10">
        <v>1277.611940298508</v>
      </c>
      <c r="H22" s="15">
        <v>305.00018450550067</v>
      </c>
      <c r="I22" s="15">
        <v>10517.247741568988</v>
      </c>
      <c r="J22" s="15">
        <v>8703.9411764705874</v>
      </c>
      <c r="K22" s="15">
        <f t="shared" si="0"/>
        <v>1813.3065650984008</v>
      </c>
      <c r="M22" s="23">
        <f t="shared" si="1"/>
        <v>0.3473540416505928</v>
      </c>
      <c r="N22" s="16">
        <f t="shared" si="2"/>
        <v>0.11380376748331901</v>
      </c>
      <c r="O22" s="32"/>
      <c r="P22" s="32"/>
      <c r="Q22" s="32"/>
      <c r="R22" s="32"/>
      <c r="S22" s="32"/>
      <c r="T22" s="32"/>
      <c r="U22" s="32"/>
      <c r="V22" s="32"/>
      <c r="W22" s="32"/>
      <c r="X22" s="32"/>
      <c r="Y22" s="32"/>
      <c r="Z22" s="32"/>
    </row>
    <row r="23" spans="1:26" ht="14" customHeight="1" x14ac:dyDescent="0.2">
      <c r="A23" s="3">
        <v>43739</v>
      </c>
      <c r="B23" s="9">
        <v>29.589041095890408</v>
      </c>
      <c r="C23" s="9">
        <v>1200</v>
      </c>
      <c r="D23" s="9">
        <v>1666.6666666666667</v>
      </c>
      <c r="E23" s="9">
        <v>21.09704641350211</v>
      </c>
      <c r="F23" s="10">
        <v>1630</v>
      </c>
      <c r="H23" s="15">
        <v>196.37845934824176</v>
      </c>
      <c r="I23" s="15">
        <v>10909.914408235654</v>
      </c>
      <c r="J23" s="15">
        <v>9259.9411764705874</v>
      </c>
      <c r="K23" s="15">
        <f t="shared" si="0"/>
        <v>1649.9732317650669</v>
      </c>
      <c r="M23" s="23">
        <f t="shared" si="1"/>
        <v>0.25810411018404972</v>
      </c>
      <c r="N23" s="16">
        <f t="shared" si="2"/>
        <v>0.10743055263556328</v>
      </c>
      <c r="O23" s="32"/>
      <c r="P23" s="32"/>
      <c r="Q23" s="32"/>
      <c r="R23" s="32"/>
      <c r="S23" s="32"/>
      <c r="T23" s="32"/>
      <c r="U23" s="32"/>
      <c r="V23" s="32"/>
      <c r="W23" s="32"/>
      <c r="X23" s="32"/>
      <c r="Y23" s="32"/>
      <c r="Z23" s="32"/>
    </row>
    <row r="24" spans="1:26" ht="14" customHeight="1" x14ac:dyDescent="0.2">
      <c r="A24" s="3">
        <v>43770</v>
      </c>
      <c r="B24" s="9">
        <v>200</v>
      </c>
      <c r="C24" s="9">
        <v>5900</v>
      </c>
      <c r="D24" s="9">
        <v>9140.8450704225306</v>
      </c>
      <c r="E24" s="9">
        <v>125</v>
      </c>
      <c r="F24" s="10">
        <v>2023.23943661971</v>
      </c>
      <c r="H24" s="15">
        <v>204.92136075669248</v>
      </c>
      <c r="I24" s="15">
        <v>11384.520042038472</v>
      </c>
      <c r="J24" s="15">
        <v>9716.9411764705874</v>
      </c>
      <c r="K24" s="15">
        <f t="shared" si="0"/>
        <v>1667.5788655678843</v>
      </c>
      <c r="M24" s="23">
        <f t="shared" si="1"/>
        <v>1.5859742429969488</v>
      </c>
      <c r="N24" s="16">
        <f t="shared" si="2"/>
        <v>0.60999009346036492</v>
      </c>
      <c r="O24" s="32"/>
      <c r="P24" s="32"/>
      <c r="Q24" s="32"/>
      <c r="R24" s="32"/>
      <c r="S24" s="32"/>
      <c r="T24" s="32"/>
      <c r="U24" s="32"/>
      <c r="V24" s="32"/>
      <c r="W24" s="32"/>
      <c r="X24" s="32"/>
      <c r="Y24" s="32"/>
      <c r="Z24" s="32"/>
    </row>
    <row r="25" spans="1:26" ht="14" customHeight="1" x14ac:dyDescent="0.2">
      <c r="A25" s="3">
        <v>43800</v>
      </c>
      <c r="B25" s="9">
        <v>356.16438356164383</v>
      </c>
      <c r="C25" s="9">
        <v>4000</v>
      </c>
      <c r="D25" s="9">
        <v>6285.7142857142999</v>
      </c>
      <c r="E25" s="9">
        <v>104.13075060532699</v>
      </c>
      <c r="F25" s="10">
        <v>3142.8571428571431</v>
      </c>
      <c r="H25" s="15">
        <v>309.20105243749481</v>
      </c>
      <c r="I25" s="15">
        <v>12883.377184895617</v>
      </c>
      <c r="J25" s="15">
        <v>10422.941176470589</v>
      </c>
      <c r="K25" s="15">
        <f t="shared" si="0"/>
        <v>2460.4360084250275</v>
      </c>
      <c r="L25">
        <v>350</v>
      </c>
      <c r="M25" s="23">
        <f>(B25+E25)/H25</f>
        <v>1.4886596618555163</v>
      </c>
      <c r="N25" s="16">
        <f t="shared" si="2"/>
        <v>0.33677359693456121</v>
      </c>
      <c r="O25" s="32"/>
      <c r="P25" s="32"/>
      <c r="Q25" s="32"/>
      <c r="R25" s="32"/>
      <c r="S25" s="32"/>
      <c r="T25" s="32"/>
      <c r="U25" s="32"/>
      <c r="V25" s="32"/>
      <c r="W25" s="32"/>
      <c r="X25" s="32"/>
      <c r="Y25" s="32"/>
      <c r="Z25" s="32"/>
    </row>
    <row r="26" spans="1:26" ht="14" customHeight="1" x14ac:dyDescent="0.2">
      <c r="A26" s="3">
        <v>43831</v>
      </c>
      <c r="B26" s="9">
        <v>312.32876712328766</v>
      </c>
      <c r="C26" s="9">
        <v>9500</v>
      </c>
      <c r="D26" s="9">
        <v>13571.428571428572</v>
      </c>
      <c r="E26" s="9">
        <v>202.5586353944563</v>
      </c>
      <c r="F26" s="10">
        <v>3053.5714285714294</v>
      </c>
      <c r="H26" s="15">
        <v>423.69702983258281</v>
      </c>
      <c r="I26" s="15">
        <v>14123.234327752762</v>
      </c>
      <c r="J26" s="15">
        <v>10644.941176470591</v>
      </c>
      <c r="K26" s="15">
        <f t="shared" si="0"/>
        <v>3478.2931512821706</v>
      </c>
      <c r="M26" s="23">
        <f>(B26+E26)/H26</f>
        <v>1.215225423508854</v>
      </c>
      <c r="N26" s="16">
        <f t="shared" si="2"/>
        <v>0.47807423968606566</v>
      </c>
      <c r="O26" s="32"/>
      <c r="P26" s="32"/>
      <c r="Q26" s="32"/>
      <c r="R26" s="32"/>
      <c r="S26" s="32"/>
      <c r="T26" s="32"/>
      <c r="U26" s="32"/>
      <c r="V26" s="32"/>
      <c r="W26" s="32"/>
      <c r="X26" s="32"/>
      <c r="Y26" s="32"/>
      <c r="Z26" s="32"/>
    </row>
    <row r="27" spans="1:26" ht="14" customHeight="1" x14ac:dyDescent="0.2">
      <c r="A27" s="3">
        <v>43862</v>
      </c>
      <c r="B27" s="9">
        <v>36.986301369863014</v>
      </c>
      <c r="C27" s="9">
        <v>1500</v>
      </c>
      <c r="D27" s="9">
        <v>2205.8823529411766</v>
      </c>
      <c r="E27" s="9">
        <v>31.512605042016808</v>
      </c>
      <c r="F27" s="10">
        <v>1507.35294117647</v>
      </c>
      <c r="H27" s="15">
        <v>278.87751105083186</v>
      </c>
      <c r="I27" s="15">
        <v>14677.763739517468</v>
      </c>
      <c r="J27" s="15">
        <v>11000.941176470591</v>
      </c>
      <c r="K27" s="15">
        <f t="shared" si="0"/>
        <v>3676.8225630468769</v>
      </c>
      <c r="M27" s="23">
        <f>(B27+E27)/H27</f>
        <v>0.24562362936247781</v>
      </c>
      <c r="N27" s="16">
        <f>E27/H27</f>
        <v>0.11299801451639072</v>
      </c>
      <c r="O27" s="22"/>
      <c r="P27" s="22"/>
      <c r="Q27" s="22"/>
      <c r="R27" s="22"/>
      <c r="S27" s="22"/>
      <c r="T27" s="22"/>
      <c r="U27" s="22"/>
      <c r="V27" s="22"/>
      <c r="W27" s="22"/>
      <c r="X27" s="22"/>
      <c r="Y27" s="22"/>
      <c r="Z27" s="22"/>
    </row>
    <row r="28" spans="1:26" ht="14" customHeight="1" x14ac:dyDescent="0.2">
      <c r="A28" s="3">
        <v>43891</v>
      </c>
      <c r="B28" s="9">
        <v>75.342465753424662</v>
      </c>
      <c r="C28" s="9">
        <v>2500</v>
      </c>
      <c r="D28" s="9">
        <v>3472.2222222222222</v>
      </c>
      <c r="E28" s="9">
        <v>47.564687975646876</v>
      </c>
      <c r="F28" s="10">
        <v>1666.6666666666599</v>
      </c>
      <c r="H28" s="15">
        <v>352.27534378667951</v>
      </c>
      <c r="I28" s="15">
        <v>15316.319295073023</v>
      </c>
      <c r="J28" s="15">
        <v>11333.941176470591</v>
      </c>
      <c r="K28" s="15">
        <f t="shared" si="0"/>
        <v>3982.3781186024316</v>
      </c>
      <c r="M28" s="23">
        <f t="shared" si="1"/>
        <v>0.34889513528797522</v>
      </c>
      <c r="N28" s="16">
        <f t="shared" si="2"/>
        <v>0.13502133718574894</v>
      </c>
      <c r="O28" s="22"/>
      <c r="P28" s="22"/>
      <c r="Q28" s="22"/>
      <c r="R28" s="22"/>
      <c r="S28" s="22"/>
      <c r="T28" s="22"/>
      <c r="U28" s="22"/>
      <c r="V28" s="22"/>
      <c r="W28" s="22"/>
      <c r="X28" s="22"/>
      <c r="Y28" s="22"/>
      <c r="Z28" s="22"/>
    </row>
    <row r="29" spans="1:26" x14ac:dyDescent="0.2">
      <c r="A29" s="3">
        <v>43922</v>
      </c>
      <c r="B29" s="9">
        <v>284.93150684931504</v>
      </c>
      <c r="C29" s="9">
        <v>6500</v>
      </c>
      <c r="D29" s="9">
        <v>9154.929577464789</v>
      </c>
      <c r="E29" s="9">
        <v>134.63131731565866</v>
      </c>
      <c r="F29" s="10">
        <v>1739.4366197183099</v>
      </c>
      <c r="H29" s="15">
        <v>537.52999209022403</v>
      </c>
      <c r="I29" s="15">
        <v>16797.812252819502</v>
      </c>
      <c r="J29" s="15">
        <v>11899.941176470591</v>
      </c>
      <c r="K29" s="15">
        <f t="shared" si="0"/>
        <v>4897.8710763489107</v>
      </c>
      <c r="M29" s="23">
        <f t="shared" si="1"/>
        <v>0.78053844499629399</v>
      </c>
      <c r="N29" s="16">
        <f t="shared" si="2"/>
        <v>0.25046289378595438</v>
      </c>
    </row>
    <row r="30" spans="1:26" x14ac:dyDescent="0.2">
      <c r="A30" s="3">
        <v>43952</v>
      </c>
      <c r="B30" s="9">
        <v>312.32876712328766</v>
      </c>
      <c r="C30" s="9">
        <v>6000</v>
      </c>
      <c r="D30" s="9">
        <v>8955.2238805970155</v>
      </c>
      <c r="E30" s="9">
        <v>124.37810945273633</v>
      </c>
      <c r="F30" s="10">
        <v>1970.1492537313438</v>
      </c>
      <c r="H30" s="15">
        <v>398.5495113530738</v>
      </c>
      <c r="I30" s="15">
        <v>18115.886879685175</v>
      </c>
      <c r="J30" s="15">
        <v>12232.941176470593</v>
      </c>
      <c r="K30" s="15">
        <f t="shared" si="0"/>
        <v>5882.945703214582</v>
      </c>
      <c r="M30" s="23">
        <f t="shared" si="1"/>
        <v>1.0957405896532306</v>
      </c>
      <c r="N30" s="16">
        <f t="shared" si="2"/>
        <v>0.31207693375528978</v>
      </c>
    </row>
    <row r="31" spans="1:26" x14ac:dyDescent="0.2">
      <c r="A31" s="3">
        <v>43983</v>
      </c>
      <c r="B31" s="9">
        <v>90.410958904109592</v>
      </c>
      <c r="C31" s="9">
        <v>1500</v>
      </c>
      <c r="D31" s="9">
        <v>2083.3333333333335</v>
      </c>
      <c r="E31" s="9">
        <v>29.34272300469484</v>
      </c>
      <c r="F31" s="10">
        <v>1395.8333333333301</v>
      </c>
      <c r="H31" s="15">
        <v>164.92848191716655</v>
      </c>
      <c r="I31" s="15">
        <v>18325.386879685175</v>
      </c>
      <c r="J31" s="15">
        <v>12594.941176470593</v>
      </c>
      <c r="K31" s="15">
        <f t="shared" si="0"/>
        <v>5730.445703214582</v>
      </c>
      <c r="L31">
        <v>340</v>
      </c>
      <c r="M31" s="23">
        <f t="shared" si="1"/>
        <v>0.72609461092929573</v>
      </c>
      <c r="N31" s="16">
        <f t="shared" si="2"/>
        <v>0.17791179948792524</v>
      </c>
    </row>
    <row r="32" spans="1:26" x14ac:dyDescent="0.2">
      <c r="A32" s="3">
        <v>44013</v>
      </c>
      <c r="B32" s="9">
        <v>393.561643835616</v>
      </c>
      <c r="C32" s="9">
        <v>6000</v>
      </c>
      <c r="D32" s="9">
        <v>8140.8450704225297</v>
      </c>
      <c r="E32" s="9">
        <v>161.60051216389201</v>
      </c>
      <c r="F32" s="10">
        <v>2054.9295774647799</v>
      </c>
      <c r="H32" s="15">
        <v>400.8543498255014</v>
      </c>
      <c r="I32" s="15">
        <v>19088.302372642924</v>
      </c>
      <c r="J32" s="15">
        <v>13371.941176470595</v>
      </c>
      <c r="K32" s="15">
        <f t="shared" si="0"/>
        <v>5716.3611961723291</v>
      </c>
      <c r="M32" s="23">
        <f t="shared" si="1"/>
        <v>1.3849473162538448</v>
      </c>
      <c r="N32" s="16">
        <f t="shared" si="2"/>
        <v>0.40314022346081418</v>
      </c>
    </row>
    <row r="33" spans="1:26" x14ac:dyDescent="0.2">
      <c r="A33" s="3">
        <v>44044</v>
      </c>
      <c r="B33" s="9">
        <v>95.890410958904098</v>
      </c>
      <c r="C33" s="9">
        <v>2500</v>
      </c>
      <c r="D33" s="9">
        <v>3571.4285714285716</v>
      </c>
      <c r="E33" s="9">
        <v>41.528239202657808</v>
      </c>
      <c r="F33" s="10">
        <v>1285.7142857142858</v>
      </c>
      <c r="H33" s="15">
        <v>377.54033316714418</v>
      </c>
      <c r="I33" s="15">
        <v>18877.01665835721</v>
      </c>
      <c r="J33" s="15">
        <v>13374.941176470596</v>
      </c>
      <c r="K33" s="15">
        <f t="shared" si="0"/>
        <v>5502.0754818866135</v>
      </c>
      <c r="M33" s="23">
        <f t="shared" si="1"/>
        <v>0.36398402525306905</v>
      </c>
      <c r="N33" s="16">
        <f t="shared" si="2"/>
        <v>0.10999682829720998</v>
      </c>
    </row>
    <row r="34" spans="1:26" x14ac:dyDescent="0.2">
      <c r="A34" s="3">
        <v>44075</v>
      </c>
      <c r="B34" s="9">
        <v>23.013698630136986</v>
      </c>
      <c r="C34" s="9">
        <v>1200</v>
      </c>
      <c r="D34" s="9">
        <v>1714.2857142857144</v>
      </c>
      <c r="E34" s="9">
        <v>21.699819168173601</v>
      </c>
      <c r="F34" s="10">
        <v>682.28571428571445</v>
      </c>
      <c r="H34" s="15">
        <v>411.6643664838586</v>
      </c>
      <c r="I34" s="15">
        <v>18712.01665835721</v>
      </c>
      <c r="J34" s="15">
        <v>13377.941176470596</v>
      </c>
      <c r="K34" s="15">
        <f t="shared" si="0"/>
        <v>5334.0754818866135</v>
      </c>
      <c r="M34" s="23">
        <f t="shared" si="1"/>
        <v>0.10861643960156511</v>
      </c>
      <c r="N34" s="16">
        <f t="shared" si="2"/>
        <v>5.2712405869659973E-2</v>
      </c>
    </row>
    <row r="35" spans="1:26" x14ac:dyDescent="0.2">
      <c r="A35" s="3">
        <v>44105</v>
      </c>
      <c r="B35" s="9">
        <v>106.84931506849315</v>
      </c>
      <c r="C35" s="9">
        <v>3000</v>
      </c>
      <c r="D35" s="9">
        <v>4411.7647058823532</v>
      </c>
      <c r="E35" s="9">
        <v>55.147058823529413</v>
      </c>
      <c r="F35" s="10">
        <v>1844.1176470588239</v>
      </c>
      <c r="H35" s="15">
        <v>438.75992921233774</v>
      </c>
      <c r="I35" s="15">
        <v>18281.663717180738</v>
      </c>
      <c r="J35" s="15">
        <v>13379.941176470595</v>
      </c>
      <c r="K35" s="15">
        <f t="shared" si="0"/>
        <v>4901.7225407101432</v>
      </c>
      <c r="M35" s="23">
        <f t="shared" si="1"/>
        <v>0.36921414902869237</v>
      </c>
      <c r="N35" s="16">
        <f t="shared" si="2"/>
        <v>0.12568845774619727</v>
      </c>
    </row>
    <row r="36" spans="1:26" x14ac:dyDescent="0.2">
      <c r="A36" s="3">
        <v>44136</v>
      </c>
      <c r="B36" s="9">
        <v>184.93150684931507</v>
      </c>
      <c r="C36" s="9">
        <v>4500</v>
      </c>
      <c r="D36" s="9">
        <v>6250</v>
      </c>
      <c r="E36" s="9">
        <v>105.93220338983051</v>
      </c>
      <c r="F36" s="10">
        <v>968.75</v>
      </c>
      <c r="H36" s="15">
        <v>476.62284292951847</v>
      </c>
      <c r="I36" s="15">
        <v>19064.913717180738</v>
      </c>
      <c r="J36" s="15">
        <v>13381.941176470595</v>
      </c>
      <c r="K36" s="15">
        <f t="shared" si="0"/>
        <v>5682.9725407101432</v>
      </c>
      <c r="M36" s="23">
        <f t="shared" si="1"/>
        <v>0.61025969391516888</v>
      </c>
      <c r="N36" s="16">
        <f t="shared" si="2"/>
        <v>0.222255825463018</v>
      </c>
    </row>
    <row r="37" spans="1:26" x14ac:dyDescent="0.2">
      <c r="A37" s="3">
        <v>44166</v>
      </c>
      <c r="B37" s="9">
        <v>287.67123287671234</v>
      </c>
      <c r="C37" s="9">
        <v>7500</v>
      </c>
      <c r="D37" s="9">
        <v>10563.380281690141</v>
      </c>
      <c r="E37" s="9">
        <v>157.66239226403195</v>
      </c>
      <c r="F37" s="10">
        <v>2218.3098591549297</v>
      </c>
      <c r="H37" s="15">
        <v>577.50554005176252</v>
      </c>
      <c r="I37" s="15">
        <v>19913.984139715947</v>
      </c>
      <c r="J37" s="15">
        <v>13785.941176470593</v>
      </c>
      <c r="K37" s="15">
        <f t="shared" si="0"/>
        <v>6128.0429632453543</v>
      </c>
      <c r="L37">
        <v>400</v>
      </c>
      <c r="M37" s="23">
        <f t="shared" si="1"/>
        <v>0.77113307882869575</v>
      </c>
      <c r="N37" s="16">
        <f t="shared" si="2"/>
        <v>0.27300585246316506</v>
      </c>
    </row>
    <row r="38" spans="1:26" x14ac:dyDescent="0.2">
      <c r="A38" s="3">
        <v>44197</v>
      </c>
      <c r="B38" s="9">
        <v>284.9315068493151</v>
      </c>
      <c r="C38" s="9">
        <v>8000</v>
      </c>
      <c r="D38" s="9">
        <v>11940.298507462689</v>
      </c>
      <c r="E38" s="9">
        <v>170.57569296375269</v>
      </c>
      <c r="F38" s="10">
        <v>3044.7761194029872</v>
      </c>
      <c r="H38" s="15">
        <v>375.56111749996165</v>
      </c>
      <c r="I38" s="15">
        <v>20864.506527775648</v>
      </c>
      <c r="J38" s="15">
        <v>13840.941176470591</v>
      </c>
      <c r="K38" s="15">
        <f t="shared" si="0"/>
        <v>7023.5653513050565</v>
      </c>
      <c r="M38" s="23">
        <f t="shared" si="1"/>
        <v>1.2128710310728967</v>
      </c>
      <c r="N38" s="16">
        <f t="shared" si="2"/>
        <v>0.45418890565467046</v>
      </c>
    </row>
    <row r="39" spans="1:26" x14ac:dyDescent="0.2">
      <c r="A39" s="3">
        <v>44228</v>
      </c>
      <c r="B39" s="9">
        <v>246.57534246575341</v>
      </c>
      <c r="C39" s="9">
        <v>10000</v>
      </c>
      <c r="D39" s="9">
        <v>13888.888888888889</v>
      </c>
      <c r="E39" s="9">
        <v>190.25875190258751</v>
      </c>
      <c r="F39" s="10">
        <v>2638.8888888888887</v>
      </c>
      <c r="H39" s="15">
        <v>398.16911749996154</v>
      </c>
      <c r="I39" s="15">
        <v>22120.506527775644</v>
      </c>
      <c r="J39" s="15">
        <v>13846.941176470587</v>
      </c>
      <c r="K39" s="15">
        <f t="shared" si="0"/>
        <v>8273.5653513050565</v>
      </c>
      <c r="M39" s="23">
        <f t="shared" si="1"/>
        <v>1.0971069205747306</v>
      </c>
      <c r="N39" s="16">
        <f t="shared" si="2"/>
        <v>0.47783402464056213</v>
      </c>
    </row>
    <row r="40" spans="1:26" x14ac:dyDescent="0.2">
      <c r="A40" s="3">
        <v>44256</v>
      </c>
      <c r="B40" s="9">
        <v>164.38356164383561</v>
      </c>
      <c r="C40" s="9">
        <v>7500</v>
      </c>
      <c r="D40" s="9">
        <v>10563.380281690141</v>
      </c>
      <c r="E40" s="9">
        <v>155.34382767191383</v>
      </c>
      <c r="F40" s="10">
        <v>2133.8028169014083</v>
      </c>
      <c r="H40" s="15">
        <v>569.42601582154509</v>
      </c>
      <c r="I40" s="15">
        <v>23726.083992564378</v>
      </c>
      <c r="J40" s="15">
        <v>14522.941176470589</v>
      </c>
      <c r="K40" s="15">
        <f t="shared" si="0"/>
        <v>9203.1428160937885</v>
      </c>
      <c r="M40" s="23">
        <f t="shared" si="1"/>
        <v>0.56149065977335</v>
      </c>
      <c r="N40" s="16">
        <f t="shared" si="2"/>
        <v>0.27280774561694371</v>
      </c>
    </row>
    <row r="41" spans="1:26" x14ac:dyDescent="0.2">
      <c r="A41" s="3">
        <v>44287</v>
      </c>
      <c r="B41" s="9">
        <v>160.27397260273972</v>
      </c>
      <c r="C41" s="9">
        <v>4500</v>
      </c>
      <c r="D41" s="9">
        <v>6428.5714285714294</v>
      </c>
      <c r="E41" s="9">
        <v>89.285714285714292</v>
      </c>
      <c r="F41" s="10">
        <v>1285.7142857142862</v>
      </c>
      <c r="H41" s="15">
        <v>732.38823406264567</v>
      </c>
      <c r="I41" s="15">
        <v>24412.941135421523</v>
      </c>
      <c r="J41" s="15">
        <v>14566.941176470591</v>
      </c>
      <c r="K41" s="15">
        <f t="shared" si="0"/>
        <v>9845.9999589509316</v>
      </c>
      <c r="M41" s="23">
        <f t="shared" si="1"/>
        <v>0.34074781008443622</v>
      </c>
      <c r="N41" s="16">
        <f t="shared" si="2"/>
        <v>0.12191036138092455</v>
      </c>
    </row>
    <row r="42" spans="1:26" x14ac:dyDescent="0.2">
      <c r="A42" s="3">
        <v>44317</v>
      </c>
      <c r="B42" s="9">
        <v>164.38356164383561</v>
      </c>
      <c r="C42" s="9">
        <v>5000</v>
      </c>
      <c r="D42" s="9">
        <v>7142.8571428571431</v>
      </c>
      <c r="E42" s="9">
        <v>100.6036217303823</v>
      </c>
      <c r="F42" s="10">
        <v>1357.1428571428573</v>
      </c>
      <c r="H42" s="15">
        <v>479.42045300158031</v>
      </c>
      <c r="I42" s="15">
        <v>25232.655421135805</v>
      </c>
      <c r="J42" s="15">
        <v>14600.941176470587</v>
      </c>
      <c r="K42" s="15">
        <f t="shared" si="0"/>
        <v>10631.714244665218</v>
      </c>
      <c r="M42" s="23">
        <f t="shared" si="1"/>
        <v>0.55272398521000199</v>
      </c>
      <c r="N42" s="16">
        <f t="shared" si="2"/>
        <v>0.20984424235661611</v>
      </c>
    </row>
    <row r="43" spans="1:26" x14ac:dyDescent="0.2">
      <c r="A43" s="3">
        <v>44348</v>
      </c>
      <c r="B43" s="9">
        <v>49.315068493150683</v>
      </c>
      <c r="C43" s="9">
        <v>2000</v>
      </c>
      <c r="D43" s="9">
        <v>2941.1764705882356</v>
      </c>
      <c r="E43" s="9">
        <v>33.422459893048135</v>
      </c>
      <c r="F43" s="10">
        <v>676.47058823529437</v>
      </c>
      <c r="H43" s="15">
        <v>586.94530998024118</v>
      </c>
      <c r="I43" s="15">
        <v>25519.361303488746</v>
      </c>
      <c r="J43" s="15">
        <v>15022.941176470587</v>
      </c>
      <c r="K43" s="15">
        <f t="shared" si="0"/>
        <v>10496.420127018158</v>
      </c>
      <c r="L43">
        <v>400</v>
      </c>
      <c r="M43" s="23">
        <f t="shared" si="1"/>
        <v>0.14096292615232597</v>
      </c>
      <c r="N43" s="16">
        <f t="shared" si="2"/>
        <v>5.6943056405328908E-2</v>
      </c>
    </row>
    <row r="44" spans="1:26" x14ac:dyDescent="0.2">
      <c r="A44" s="3">
        <v>44378</v>
      </c>
      <c r="B44" s="9">
        <v>150.68493150684932</v>
      </c>
      <c r="C44" s="9">
        <v>5000</v>
      </c>
      <c r="D44" s="9">
        <v>6944.4444444444443</v>
      </c>
      <c r="E44" s="9">
        <v>80.749354005167959</v>
      </c>
      <c r="F44" s="10">
        <v>2638.8888888888887</v>
      </c>
      <c r="H44" s="15">
        <v>801.88533948941767</v>
      </c>
      <c r="I44" s="15">
        <v>25058.916859044301</v>
      </c>
      <c r="J44" s="15">
        <v>15256.941176470587</v>
      </c>
      <c r="K44" s="15">
        <f t="shared" si="0"/>
        <v>9801.9756825737131</v>
      </c>
      <c r="M44" s="23">
        <f t="shared" si="1"/>
        <v>0.28861269076122259</v>
      </c>
      <c r="N44" s="16">
        <f t="shared" si="2"/>
        <v>0.10069937686675165</v>
      </c>
    </row>
    <row r="45" spans="1:26" x14ac:dyDescent="0.2">
      <c r="A45" s="3">
        <v>44409</v>
      </c>
      <c r="B45" s="9">
        <v>263.01369863013701</v>
      </c>
      <c r="C45" s="9">
        <v>6000</v>
      </c>
      <c r="D45" s="9">
        <v>8450.704225352114</v>
      </c>
      <c r="E45" s="9">
        <v>106.97093956141916</v>
      </c>
      <c r="F45" s="10">
        <v>2957.7464788732409</v>
      </c>
      <c r="H45" s="15">
        <v>547.73124132150986</v>
      </c>
      <c r="I45" s="15">
        <v>24896.874605523175</v>
      </c>
      <c r="J45" s="15">
        <v>15601.941176470589</v>
      </c>
      <c r="K45" s="15">
        <f t="shared" si="0"/>
        <v>9294.9334290525858</v>
      </c>
      <c r="M45" s="23">
        <f t="shared" si="1"/>
        <v>0.67548573146730717</v>
      </c>
      <c r="N45" s="16">
        <f t="shared" si="2"/>
        <v>0.19529822564681654</v>
      </c>
    </row>
    <row r="46" spans="1:26" x14ac:dyDescent="0.2">
      <c r="A46" s="3">
        <v>44440</v>
      </c>
      <c r="B46" s="9">
        <v>104.1095890410959</v>
      </c>
      <c r="C46" s="9">
        <v>2000</v>
      </c>
      <c r="D46" s="9">
        <v>2985.0746268656721</v>
      </c>
      <c r="E46" s="9">
        <v>37.313432835820905</v>
      </c>
      <c r="F46" s="10">
        <v>1277.611940298508</v>
      </c>
      <c r="H46" s="15">
        <v>223.54503562881303</v>
      </c>
      <c r="I46" s="15">
        <v>24838.337292090338</v>
      </c>
      <c r="J46" s="15">
        <v>15835.941176470589</v>
      </c>
      <c r="K46" s="15">
        <f t="shared" si="0"/>
        <v>9002.3961156197493</v>
      </c>
      <c r="M46" s="23">
        <f t="shared" si="1"/>
        <v>0.63263772098139404</v>
      </c>
      <c r="N46" s="16">
        <f t="shared" si="2"/>
        <v>0.16691684845902041</v>
      </c>
    </row>
    <row r="47" spans="1:26" x14ac:dyDescent="0.2">
      <c r="A47" s="3">
        <v>44470</v>
      </c>
      <c r="B47" s="9">
        <v>54.246575342465754</v>
      </c>
      <c r="C47" s="9">
        <v>900</v>
      </c>
      <c r="D47" s="9">
        <v>1250</v>
      </c>
      <c r="E47" s="9">
        <v>21.1864406779661</v>
      </c>
      <c r="F47" s="10">
        <v>472.5</v>
      </c>
      <c r="H47" s="15">
        <v>523.94658313389709</v>
      </c>
      <c r="I47" s="15">
        <v>24949.837292090338</v>
      </c>
      <c r="J47" s="15">
        <v>16069.941176470589</v>
      </c>
      <c r="K47" s="15">
        <f t="shared" si="0"/>
        <v>8879.8961156197493</v>
      </c>
      <c r="M47" s="23">
        <f t="shared" si="1"/>
        <v>0.14397081391244529</v>
      </c>
      <c r="N47" s="16">
        <f t="shared" si="2"/>
        <v>4.0436260794455461E-2</v>
      </c>
    </row>
    <row r="48" spans="1:26" x14ac:dyDescent="0.2">
      <c r="A48" s="3">
        <v>44501</v>
      </c>
      <c r="B48" s="9">
        <v>213.69863013698631</v>
      </c>
      <c r="C48" s="9">
        <v>6000</v>
      </c>
      <c r="D48" s="9">
        <v>8450.704225352114</v>
      </c>
      <c r="E48" s="9">
        <v>126.12991381122558</v>
      </c>
      <c r="F48" s="10">
        <v>1394.3661971830998</v>
      </c>
      <c r="H48" s="15">
        <v>524.80350640518714</v>
      </c>
      <c r="I48" s="15">
        <v>26240.175320259357</v>
      </c>
      <c r="J48" s="15">
        <v>16303.941176470595</v>
      </c>
      <c r="K48" s="15">
        <f t="shared" si="0"/>
        <v>9936.2341437887626</v>
      </c>
      <c r="M48" s="23">
        <f t="shared" si="1"/>
        <v>0.64753481979565719</v>
      </c>
      <c r="N48" s="16">
        <f t="shared" si="2"/>
        <v>0.24033740680429821</v>
      </c>
      <c r="O48" s="32" t="s">
        <v>17</v>
      </c>
      <c r="P48" s="32"/>
      <c r="Q48" s="32"/>
      <c r="R48" s="32"/>
      <c r="S48" s="32"/>
      <c r="T48" s="32"/>
      <c r="U48" s="32"/>
      <c r="V48" s="32"/>
      <c r="W48" s="32"/>
      <c r="X48" s="32"/>
      <c r="Y48" s="32"/>
      <c r="Z48" s="32"/>
    </row>
    <row r="49" spans="1:26" x14ac:dyDescent="0.2">
      <c r="A49" s="3">
        <v>44531</v>
      </c>
      <c r="B49" s="9">
        <v>287.67123287671234</v>
      </c>
      <c r="C49" s="9">
        <v>7500</v>
      </c>
      <c r="D49" s="9">
        <v>10714.285714285716</v>
      </c>
      <c r="E49" s="9">
        <v>153.06122448979593</v>
      </c>
      <c r="F49" s="10">
        <v>2357.1428571428582</v>
      </c>
      <c r="H49" s="15">
        <v>596.64699990284873</v>
      </c>
      <c r="I49" s="15">
        <v>27120.318177402216</v>
      </c>
      <c r="J49" s="15">
        <v>16826.941176470595</v>
      </c>
      <c r="K49" s="15">
        <f t="shared" si="0"/>
        <v>10293.377000931621</v>
      </c>
      <c r="L49">
        <v>500</v>
      </c>
      <c r="M49" s="23">
        <f t="shared" si="1"/>
        <v>0.73868209751875424</v>
      </c>
      <c r="N49" s="16">
        <f t="shared" si="2"/>
        <v>0.256535647568359</v>
      </c>
      <c r="O49" s="32"/>
      <c r="P49" s="32"/>
      <c r="Q49" s="32"/>
      <c r="R49" s="32"/>
      <c r="S49" s="32"/>
      <c r="T49" s="32"/>
      <c r="U49" s="32"/>
      <c r="V49" s="32"/>
      <c r="W49" s="32"/>
      <c r="X49" s="32"/>
      <c r="Y49" s="32"/>
      <c r="Z49" s="32"/>
    </row>
    <row r="50" spans="1:26" x14ac:dyDescent="0.2">
      <c r="A50" s="3">
        <v>44562</v>
      </c>
      <c r="B50" s="9">
        <v>143.83561643835617</v>
      </c>
      <c r="C50" s="9">
        <v>7500</v>
      </c>
      <c r="D50" s="9">
        <v>10714.285714285716</v>
      </c>
      <c r="E50" s="9">
        <v>146.77103718199609</v>
      </c>
      <c r="F50" s="10">
        <v>2410.7142857142871</v>
      </c>
      <c r="H50" s="15">
        <v>670.72535054336743</v>
      </c>
      <c r="I50" s="15">
        <v>27946.889605973643</v>
      </c>
      <c r="J50" s="15">
        <v>16849.941176470595</v>
      </c>
      <c r="K50" s="15">
        <f t="shared" si="0"/>
        <v>11096.948429503049</v>
      </c>
      <c r="M50" s="23">
        <f t="shared" si="1"/>
        <v>0.43327220804301836</v>
      </c>
      <c r="N50" s="16">
        <f t="shared" si="2"/>
        <v>0.21882434749647389</v>
      </c>
      <c r="O50" s="32"/>
      <c r="P50" s="32"/>
      <c r="Q50" s="32"/>
      <c r="R50" s="32"/>
      <c r="S50" s="32"/>
      <c r="T50" s="32"/>
      <c r="U50" s="32"/>
      <c r="V50" s="32"/>
      <c r="W50" s="32"/>
      <c r="X50" s="32"/>
      <c r="Y50" s="32"/>
      <c r="Z50" s="32"/>
    </row>
    <row r="51" spans="1:26" x14ac:dyDescent="0.2">
      <c r="A51" s="3">
        <v>44593</v>
      </c>
      <c r="B51" s="9">
        <v>231.50684931506851</v>
      </c>
      <c r="C51" s="9">
        <v>6500</v>
      </c>
      <c r="D51" s="9">
        <v>9558.8235294117658</v>
      </c>
      <c r="E51" s="9">
        <v>140.57093425605538</v>
      </c>
      <c r="F51" s="10">
        <v>2198.5294117647068</v>
      </c>
      <c r="H51" s="15">
        <v>720.45459309051751</v>
      </c>
      <c r="I51" s="15">
        <v>28818.183723620699</v>
      </c>
      <c r="J51" s="15">
        <v>16860.941176470591</v>
      </c>
      <c r="K51" s="15">
        <f t="shared" si="0"/>
        <v>11957.242547150108</v>
      </c>
      <c r="M51" s="23">
        <f t="shared" si="1"/>
        <v>0.51644862443728801</v>
      </c>
      <c r="N51" s="16">
        <f t="shared" si="2"/>
        <v>0.1951142176123154</v>
      </c>
      <c r="O51" s="32"/>
      <c r="P51" s="32"/>
      <c r="Q51" s="32"/>
      <c r="R51" s="32"/>
      <c r="S51" s="32"/>
      <c r="T51" s="32"/>
      <c r="U51" s="32"/>
      <c r="V51" s="32"/>
      <c r="W51" s="32"/>
      <c r="X51" s="32"/>
      <c r="Y51" s="32"/>
      <c r="Z51" s="32"/>
    </row>
    <row r="52" spans="1:26" x14ac:dyDescent="0.2">
      <c r="A52" s="3">
        <v>44621</v>
      </c>
      <c r="B52" s="9">
        <v>184.93150684931507</v>
      </c>
      <c r="C52" s="9">
        <v>4500</v>
      </c>
      <c r="D52" s="9">
        <v>6250</v>
      </c>
      <c r="E52" s="9">
        <v>86.805555555555557</v>
      </c>
      <c r="F52" s="10">
        <v>1200</v>
      </c>
      <c r="H52" s="15">
        <v>851.79332798500036</v>
      </c>
      <c r="I52" s="15">
        <v>29372.183723620699</v>
      </c>
      <c r="J52" s="15">
        <v>16864.941176470591</v>
      </c>
      <c r="K52" s="15">
        <f t="shared" si="0"/>
        <v>12507.242547150108</v>
      </c>
      <c r="M52" s="23">
        <f t="shared" si="1"/>
        <v>0.3190175990785124</v>
      </c>
      <c r="N52" s="16">
        <f t="shared" si="2"/>
        <v>0.10190917527013567</v>
      </c>
      <c r="O52" s="32"/>
      <c r="P52" s="32"/>
      <c r="Q52" s="32"/>
      <c r="R52" s="32"/>
      <c r="S52" s="32"/>
      <c r="T52" s="32"/>
      <c r="U52" s="32"/>
      <c r="V52" s="32"/>
      <c r="W52" s="32"/>
      <c r="X52" s="32"/>
      <c r="Y52" s="32"/>
      <c r="Z52" s="32"/>
    </row>
    <row r="53" spans="1:26" x14ac:dyDescent="0.2">
      <c r="A53" s="3">
        <v>44652</v>
      </c>
      <c r="B53" s="9">
        <v>115.06849315068493</v>
      </c>
      <c r="C53" s="9">
        <v>3000</v>
      </c>
      <c r="D53" s="9">
        <v>4225.352112676057</v>
      </c>
      <c r="E53" s="9">
        <v>59.51200158698672</v>
      </c>
      <c r="F53" s="10">
        <v>802.81690140845126</v>
      </c>
      <c r="H53" s="15">
        <v>537.70894082798941</v>
      </c>
      <c r="I53" s="15">
        <v>29872.718934888304</v>
      </c>
      <c r="J53" s="15">
        <v>16942.941176470587</v>
      </c>
      <c r="K53" s="15">
        <f t="shared" si="0"/>
        <v>12929.777758417717</v>
      </c>
      <c r="M53" s="23">
        <f t="shared" si="1"/>
        <v>0.32467471057640296</v>
      </c>
      <c r="N53" s="16">
        <f t="shared" si="2"/>
        <v>0.11067697980871836</v>
      </c>
      <c r="O53" s="32"/>
      <c r="P53" s="32"/>
      <c r="Q53" s="32"/>
      <c r="R53" s="32"/>
      <c r="S53" s="32"/>
      <c r="T53" s="32"/>
      <c r="U53" s="32"/>
      <c r="V53" s="32"/>
      <c r="W53" s="32"/>
      <c r="X53" s="32"/>
      <c r="Y53" s="32"/>
      <c r="Z53" s="32"/>
    </row>
    <row r="54" spans="1:26" x14ac:dyDescent="0.2">
      <c r="A54" s="3">
        <v>44682</v>
      </c>
      <c r="B54" s="9">
        <v>178.08219178082192</v>
      </c>
      <c r="C54" s="9">
        <v>5000</v>
      </c>
      <c r="D54" s="9">
        <v>7462.6865671641799</v>
      </c>
      <c r="E54" s="9">
        <v>126.4862130027827</v>
      </c>
      <c r="F54" s="10">
        <v>1641.7910447761201</v>
      </c>
      <c r="H54" s="15">
        <v>562.69106023097459</v>
      </c>
      <c r="I54" s="15">
        <v>31260.614457276366</v>
      </c>
      <c r="J54" s="15">
        <v>17509.941176470591</v>
      </c>
      <c r="K54" s="15">
        <f t="shared" si="0"/>
        <v>13750.673280805775</v>
      </c>
      <c r="M54" s="23">
        <f t="shared" si="1"/>
        <v>0.54127109227323555</v>
      </c>
      <c r="N54" s="16">
        <f t="shared" si="2"/>
        <v>0.22478802657867425</v>
      </c>
      <c r="O54" s="32"/>
      <c r="P54" s="32"/>
      <c r="Q54" s="32"/>
      <c r="R54" s="32"/>
      <c r="S54" s="32"/>
      <c r="T54" s="32"/>
      <c r="U54" s="32"/>
      <c r="V54" s="32"/>
      <c r="W54" s="32"/>
      <c r="X54" s="32"/>
      <c r="Y54" s="32"/>
      <c r="Z54" s="32"/>
    </row>
    <row r="55" spans="1:26" x14ac:dyDescent="0.2">
      <c r="A55" s="3">
        <v>44713</v>
      </c>
      <c r="B55" s="9">
        <v>61.643835616438352</v>
      </c>
      <c r="C55" s="9">
        <v>2500</v>
      </c>
      <c r="D55" s="9">
        <v>3472.2222222222222</v>
      </c>
      <c r="E55" s="9">
        <v>51.824212271973465</v>
      </c>
      <c r="F55" s="10">
        <v>659.72222222222217</v>
      </c>
      <c r="H55" s="15">
        <v>765.74674697463286</v>
      </c>
      <c r="I55" s="15">
        <v>31906.114457276366</v>
      </c>
      <c r="J55" s="15">
        <v>18392.941176470591</v>
      </c>
      <c r="K55" s="15">
        <f t="shared" si="0"/>
        <v>13513.173280805775</v>
      </c>
      <c r="L55">
        <v>550</v>
      </c>
      <c r="M55" s="23">
        <f t="shared" si="1"/>
        <v>0.14817960159375082</v>
      </c>
      <c r="N55" s="16">
        <f t="shared" si="2"/>
        <v>6.767800513253798E-2</v>
      </c>
      <c r="O55" s="32"/>
      <c r="P55" s="32"/>
      <c r="Q55" s="32"/>
      <c r="R55" s="32"/>
      <c r="S55" s="32"/>
      <c r="T55" s="32"/>
      <c r="U55" s="32"/>
      <c r="V55" s="32"/>
      <c r="W55" s="32"/>
      <c r="X55" s="32"/>
      <c r="Y55" s="32"/>
      <c r="Z55" s="32"/>
    </row>
    <row r="56" spans="1:26" x14ac:dyDescent="0.2">
      <c r="A56" s="3">
        <v>44743</v>
      </c>
      <c r="B56" s="9">
        <v>98.630136986301366</v>
      </c>
      <c r="C56" s="9">
        <v>4500</v>
      </c>
      <c r="D56" s="9">
        <v>6338.0281690140846</v>
      </c>
      <c r="E56" s="9">
        <v>90.543259557344072</v>
      </c>
      <c r="F56" s="10">
        <v>2471.8309859154933</v>
      </c>
      <c r="H56" s="15">
        <v>939.18934921124878</v>
      </c>
      <c r="I56" s="15">
        <v>31306.311640374959</v>
      </c>
      <c r="J56" s="15">
        <v>18426.941176470595</v>
      </c>
      <c r="K56" s="15">
        <f t="shared" si="0"/>
        <v>12879.370463904364</v>
      </c>
      <c r="M56" s="23">
        <f t="shared" si="1"/>
        <v>0.20142199941099978</v>
      </c>
      <c r="N56" s="16">
        <f t="shared" si="2"/>
        <v>9.6405756340171692E-2</v>
      </c>
      <c r="O56" s="32"/>
      <c r="P56" s="32"/>
      <c r="Q56" s="32"/>
      <c r="R56" s="32"/>
      <c r="S56" s="32"/>
      <c r="T56" s="32"/>
      <c r="U56" s="32"/>
      <c r="V56" s="32"/>
      <c r="W56" s="32"/>
      <c r="X56" s="32"/>
      <c r="Y56" s="32"/>
      <c r="Z56" s="32"/>
    </row>
    <row r="57" spans="1:26" x14ac:dyDescent="0.2">
      <c r="A57" s="3">
        <v>44774</v>
      </c>
      <c r="B57" s="9">
        <v>498.63013698630135</v>
      </c>
      <c r="C57" s="9">
        <v>14000</v>
      </c>
      <c r="D57" s="9">
        <v>20000</v>
      </c>
      <c r="E57" s="9">
        <v>273.97260273972603</v>
      </c>
      <c r="F57" s="10">
        <v>7200</v>
      </c>
      <c r="H57" s="15">
        <v>573.08392116712423</v>
      </c>
      <c r="I57" s="15">
        <v>30162.311640374959</v>
      </c>
      <c r="J57" s="15">
        <v>18482.941176470595</v>
      </c>
      <c r="K57" s="15">
        <f t="shared" si="0"/>
        <v>11679.370463904364</v>
      </c>
      <c r="M57" s="23">
        <f t="shared" si="1"/>
        <v>1.3481493917200984</v>
      </c>
      <c r="N57" s="16">
        <f t="shared" si="2"/>
        <v>0.47806716018443207</v>
      </c>
    </row>
    <row r="58" spans="1:26" x14ac:dyDescent="0.2">
      <c r="A58" s="3">
        <v>44805</v>
      </c>
      <c r="B58" s="9">
        <v>246.57534246575341</v>
      </c>
      <c r="C58" s="9">
        <v>7500</v>
      </c>
      <c r="D58" s="9">
        <v>10714.285714285716</v>
      </c>
      <c r="E58" s="9">
        <v>157.56302521008405</v>
      </c>
      <c r="F58" s="10">
        <v>4264.2857142857156</v>
      </c>
      <c r="H58" s="15">
        <v>671.37716772862404</v>
      </c>
      <c r="I58" s="15">
        <v>29190.311640374959</v>
      </c>
      <c r="J58" s="15">
        <v>18560.941176470595</v>
      </c>
      <c r="K58" s="15">
        <f t="shared" si="0"/>
        <v>10629.370463904364</v>
      </c>
      <c r="M58" s="23">
        <f t="shared" si="1"/>
        <v>0.60195429201606898</v>
      </c>
      <c r="N58" s="16">
        <f t="shared" si="2"/>
        <v>0.23468630269799742</v>
      </c>
    </row>
    <row r="59" spans="1:26" x14ac:dyDescent="0.2">
      <c r="A59" s="3">
        <v>44835</v>
      </c>
      <c r="B59" s="9">
        <v>246.57534246575341</v>
      </c>
      <c r="C59" s="9">
        <v>10000</v>
      </c>
      <c r="D59" s="9">
        <v>14705.882352941178</v>
      </c>
      <c r="E59" s="9">
        <v>204.24836601307192</v>
      </c>
      <c r="F59" s="10">
        <v>6147.0588235294144</v>
      </c>
      <c r="H59" s="15">
        <v>890.72432543317507</v>
      </c>
      <c r="I59" s="15">
        <v>27835.135169786721</v>
      </c>
      <c r="J59" s="15">
        <v>18646.941176470591</v>
      </c>
      <c r="K59" s="15">
        <f t="shared" si="0"/>
        <v>9188.1939933161302</v>
      </c>
      <c r="M59" s="23">
        <f t="shared" si="1"/>
        <v>0.50613157809469478</v>
      </c>
      <c r="N59" s="16">
        <f t="shared" si="2"/>
        <v>0.22930592572931283</v>
      </c>
    </row>
    <row r="60" spans="1:26" x14ac:dyDescent="0.2">
      <c r="A60" s="3">
        <v>44866</v>
      </c>
      <c r="B60" s="9">
        <v>331.50684931506851</v>
      </c>
      <c r="C60" s="9">
        <v>11000</v>
      </c>
      <c r="D60" s="9">
        <v>15277.777777777779</v>
      </c>
      <c r="E60" s="9">
        <v>215.17996870109548</v>
      </c>
      <c r="F60" s="10">
        <v>2368.0555555555566</v>
      </c>
      <c r="H60" s="15">
        <v>666.57486262419684</v>
      </c>
      <c r="I60" s="15">
        <v>30298.857392008947</v>
      </c>
      <c r="J60" s="15">
        <v>19200.941176470595</v>
      </c>
      <c r="K60" s="15">
        <f t="shared" si="0"/>
        <v>11097.916215538353</v>
      </c>
      <c r="M60" s="23">
        <f t="shared" si="1"/>
        <v>0.82014316571127044</v>
      </c>
      <c r="N60" s="16">
        <f t="shared" si="2"/>
        <v>0.3228144065528768</v>
      </c>
    </row>
    <row r="61" spans="1:26" x14ac:dyDescent="0.2">
      <c r="A61" s="3">
        <v>44896</v>
      </c>
      <c r="B61" s="9">
        <v>657.53424657534242</v>
      </c>
      <c r="C61" s="9">
        <v>15000</v>
      </c>
      <c r="D61" s="9">
        <v>21126.760563380281</v>
      </c>
      <c r="E61" s="9">
        <v>240.07682458386682</v>
      </c>
      <c r="F61" s="10">
        <v>4436.6197183098593</v>
      </c>
      <c r="H61" s="15">
        <v>288.21598413371436</v>
      </c>
      <c r="I61" s="15">
        <v>32023.998237079373</v>
      </c>
      <c r="J61" s="15">
        <v>19835.941176470598</v>
      </c>
      <c r="K61" s="15">
        <f t="shared" si="0"/>
        <v>12188.057060608775</v>
      </c>
      <c r="L61">
        <v>600</v>
      </c>
      <c r="M61" s="23">
        <f t="shared" si="1"/>
        <v>3.1143695026392892</v>
      </c>
      <c r="N61" s="16">
        <f t="shared" si="2"/>
        <v>0.83297539970054557</v>
      </c>
    </row>
  </sheetData>
  <mergeCells count="2">
    <mergeCell ref="O18:Z26"/>
    <mergeCell ref="O48:Z56"/>
  </mergeCells>
  <phoneticPr fontId="5"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4284-66F3-B448-B14A-65F6925E0781}">
  <dimension ref="A1:X62"/>
  <sheetViews>
    <sheetView tabSelected="1" topLeftCell="B6" zoomScale="74" workbookViewId="0">
      <selection activeCell="Z42" sqref="Z42"/>
    </sheetView>
  </sheetViews>
  <sheetFormatPr baseColWidth="10" defaultColWidth="8.83203125" defaultRowHeight="15" x14ac:dyDescent="0.2"/>
  <cols>
    <col min="1" max="1" width="10.83203125" style="2" customWidth="1"/>
    <col min="2" max="2" width="12" customWidth="1"/>
    <col min="3" max="3" width="10.33203125" customWidth="1"/>
    <col min="4" max="4" width="11" style="9" bestFit="1" customWidth="1"/>
    <col min="5" max="5" width="8.83203125" style="9"/>
    <col min="8" max="8" width="10" style="15" customWidth="1"/>
    <col min="9" max="9" width="10" style="15" bestFit="1" customWidth="1"/>
    <col min="10" max="10" width="11.1640625" style="15" bestFit="1" customWidth="1"/>
    <col min="11" max="11" width="10.1640625" style="15" bestFit="1" customWidth="1"/>
    <col min="13" max="13" width="37.1640625" customWidth="1"/>
  </cols>
  <sheetData>
    <row r="1" spans="1:14" s="4" customFormat="1" ht="48" x14ac:dyDescent="0.2">
      <c r="A1" s="8" t="s">
        <v>0</v>
      </c>
      <c r="B1" s="11" t="s">
        <v>2</v>
      </c>
      <c r="C1" s="11" t="s">
        <v>1</v>
      </c>
      <c r="D1" s="12" t="s">
        <v>7</v>
      </c>
      <c r="E1" s="13" t="s">
        <v>8</v>
      </c>
      <c r="F1" s="11" t="s">
        <v>9</v>
      </c>
      <c r="H1" s="14" t="s">
        <v>14</v>
      </c>
      <c r="I1" s="14" t="s">
        <v>10</v>
      </c>
      <c r="J1" s="14" t="s">
        <v>11</v>
      </c>
      <c r="K1" s="14" t="s">
        <v>12</v>
      </c>
      <c r="L1" s="11" t="s">
        <v>13</v>
      </c>
      <c r="M1" s="26" t="s">
        <v>26</v>
      </c>
      <c r="N1" s="25"/>
    </row>
    <row r="2" spans="1:14" x14ac:dyDescent="0.2">
      <c r="A2" s="3">
        <v>43101</v>
      </c>
      <c r="B2" s="9">
        <v>9.5890410958904102</v>
      </c>
      <c r="C2" s="9">
        <v>500</v>
      </c>
      <c r="D2" s="9">
        <v>714.28571428571433</v>
      </c>
      <c r="E2" s="9">
        <v>11.337868480725625</v>
      </c>
      <c r="F2" s="10">
        <v>157.1428571428572</v>
      </c>
      <c r="H2" s="15">
        <v>21</v>
      </c>
      <c r="I2" s="15">
        <v>1000</v>
      </c>
      <c r="J2" s="15">
        <v>600</v>
      </c>
      <c r="K2" s="15">
        <f>+I2-J2</f>
        <v>400</v>
      </c>
      <c r="M2" s="23">
        <f>D2/I2</f>
        <v>0.7142857142857143</v>
      </c>
      <c r="N2" s="23"/>
    </row>
    <row r="3" spans="1:14" x14ac:dyDescent="0.2">
      <c r="A3" s="3">
        <v>43132</v>
      </c>
      <c r="B3" s="9">
        <v>14.95890410958904</v>
      </c>
      <c r="C3" s="9">
        <v>420</v>
      </c>
      <c r="D3" s="9">
        <v>617.64705882352951</v>
      </c>
      <c r="E3" s="9">
        <v>11.229946524064173</v>
      </c>
      <c r="F3" s="10">
        <v>160.58823529411774</v>
      </c>
      <c r="H3" s="15">
        <v>22.2</v>
      </c>
      <c r="I3" s="15">
        <v>1110</v>
      </c>
      <c r="J3" s="15">
        <v>672.94117647058829</v>
      </c>
      <c r="K3" s="15">
        <f t="shared" ref="K3:K61" si="0">+I3-J3</f>
        <v>437.05882352941171</v>
      </c>
      <c r="M3" s="23">
        <f t="shared" ref="M3:M61" si="1">D3/I3</f>
        <v>0.55643879173290944</v>
      </c>
      <c r="N3" s="23"/>
    </row>
    <row r="4" spans="1:14" x14ac:dyDescent="0.2">
      <c r="A4" s="3">
        <v>43160</v>
      </c>
      <c r="B4" s="9">
        <v>36.986301369863014</v>
      </c>
      <c r="C4" s="9">
        <v>900</v>
      </c>
      <c r="D4" s="9">
        <v>1250</v>
      </c>
      <c r="E4" s="9">
        <v>21.1864406779661</v>
      </c>
      <c r="F4" s="10">
        <v>237.5</v>
      </c>
      <c r="H4" s="15">
        <v>26.895</v>
      </c>
      <c r="I4" s="15">
        <v>1222.5</v>
      </c>
      <c r="J4" s="15">
        <v>672.94117647058829</v>
      </c>
      <c r="K4" s="15">
        <f t="shared" si="0"/>
        <v>549.55882352941171</v>
      </c>
      <c r="M4" s="23">
        <f t="shared" si="1"/>
        <v>1.0224948875255624</v>
      </c>
      <c r="N4" s="23"/>
    </row>
    <row r="5" spans="1:14" x14ac:dyDescent="0.2">
      <c r="A5" s="3">
        <v>43191</v>
      </c>
      <c r="B5" s="9">
        <v>61.369863013698627</v>
      </c>
      <c r="C5" s="9">
        <v>1600</v>
      </c>
      <c r="D5" s="9">
        <v>2253.5211267605637</v>
      </c>
      <c r="E5" s="9">
        <v>33.634643682993485</v>
      </c>
      <c r="F5" s="10">
        <v>878.87323943662</v>
      </c>
      <c r="H5" s="15">
        <v>47.931549295774651</v>
      </c>
      <c r="I5" s="15">
        <v>1997.1478873239439</v>
      </c>
      <c r="J5" s="15">
        <v>1072.9411764705901</v>
      </c>
      <c r="K5" s="15">
        <f t="shared" si="0"/>
        <v>924.2067108533538</v>
      </c>
      <c r="M5" s="23">
        <f t="shared" si="1"/>
        <v>1.1283696821171036</v>
      </c>
      <c r="N5" s="23"/>
    </row>
    <row r="6" spans="1:14" x14ac:dyDescent="0.2">
      <c r="A6" s="3">
        <v>43221</v>
      </c>
      <c r="B6" s="9">
        <v>124.65753424657534</v>
      </c>
      <c r="C6" s="9">
        <v>3500</v>
      </c>
      <c r="D6" s="9">
        <v>5223.880597014926</v>
      </c>
      <c r="E6" s="9">
        <v>74.626865671641795</v>
      </c>
      <c r="F6" s="10">
        <v>1567</v>
      </c>
      <c r="H6" s="15">
        <v>49.592876287576253</v>
      </c>
      <c r="I6" s="15">
        <v>1983.7150515030501</v>
      </c>
      <c r="J6" s="15">
        <v>1472.9411764705901</v>
      </c>
      <c r="K6" s="15">
        <f t="shared" si="0"/>
        <v>510.77387503245996</v>
      </c>
      <c r="M6" s="23">
        <f t="shared" si="1"/>
        <v>2.6333825480916828</v>
      </c>
      <c r="N6" s="23"/>
    </row>
    <row r="7" spans="1:14" x14ac:dyDescent="0.2">
      <c r="A7" s="3">
        <v>43252</v>
      </c>
      <c r="B7" s="9">
        <v>120.82191780821917</v>
      </c>
      <c r="C7" s="9">
        <v>4900</v>
      </c>
      <c r="D7" s="9">
        <v>6805.5555555555602</v>
      </c>
      <c r="E7" s="9">
        <v>106.92541856925425</v>
      </c>
      <c r="F7" s="10">
        <v>3670.500000000005</v>
      </c>
      <c r="H7" s="15">
        <v>62.024347604699408</v>
      </c>
      <c r="I7" s="15">
        <v>2138.7706070586</v>
      </c>
      <c r="J7" s="15">
        <v>1892.9411764705878</v>
      </c>
      <c r="K7" s="15">
        <f t="shared" si="0"/>
        <v>245.8294305880122</v>
      </c>
      <c r="M7" s="23">
        <f t="shared" si="1"/>
        <v>3.1819941479909701</v>
      </c>
      <c r="N7" s="23"/>
    </row>
    <row r="8" spans="1:14" x14ac:dyDescent="0.2">
      <c r="A8" s="3">
        <v>43282</v>
      </c>
      <c r="B8" s="9">
        <v>127.12328767123287</v>
      </c>
      <c r="C8" s="9">
        <v>5800</v>
      </c>
      <c r="D8" s="9">
        <v>8169.01408450704</v>
      </c>
      <c r="E8" s="9">
        <v>134.83844241922117</v>
      </c>
      <c r="F8" s="10">
        <v>3267.5774647887301</v>
      </c>
      <c r="H8" s="15">
        <v>42.735730081984379</v>
      </c>
      <c r="I8" s="15">
        <v>2374.2072267769099</v>
      </c>
      <c r="J8" s="15">
        <v>2026.9411764705878</v>
      </c>
      <c r="K8" s="15">
        <f t="shared" si="0"/>
        <v>347.26605030632209</v>
      </c>
      <c r="M8" s="23">
        <f t="shared" si="1"/>
        <v>3.4407333919191347</v>
      </c>
      <c r="N8" s="23"/>
    </row>
    <row r="9" spans="1:14" x14ac:dyDescent="0.2">
      <c r="A9" s="3">
        <v>43313</v>
      </c>
      <c r="B9" s="9">
        <v>56.986301369863014</v>
      </c>
      <c r="C9" s="9">
        <v>1600</v>
      </c>
      <c r="D9" s="9">
        <v>2285.7142857142858</v>
      </c>
      <c r="E9" s="9">
        <v>31.746031746031747</v>
      </c>
      <c r="F9" s="10">
        <v>1400</v>
      </c>
      <c r="H9" s="15">
        <v>31.876587224841419</v>
      </c>
      <c r="I9" s="15">
        <v>1770.92151249119</v>
      </c>
      <c r="J9" s="15">
        <v>2137.9411764705878</v>
      </c>
      <c r="K9" s="15">
        <f t="shared" si="0"/>
        <v>-367.01966397939782</v>
      </c>
      <c r="M9" s="23">
        <f t="shared" si="1"/>
        <v>1.2906920321380742</v>
      </c>
      <c r="N9" s="23"/>
    </row>
    <row r="10" spans="1:14" x14ac:dyDescent="0.2">
      <c r="A10" s="3">
        <v>43344</v>
      </c>
      <c r="B10" s="9">
        <v>16.43835616438356</v>
      </c>
      <c r="C10" s="9">
        <v>800</v>
      </c>
      <c r="D10" s="9">
        <v>1714.2857142857099</v>
      </c>
      <c r="E10" s="9">
        <v>24.144869215291688</v>
      </c>
      <c r="F10" s="10">
        <v>1077.142857142853</v>
      </c>
      <c r="H10" s="15">
        <v>24.745544871217323</v>
      </c>
      <c r="I10" s="15">
        <v>1031.0643696340551</v>
      </c>
      <c r="J10" s="15">
        <v>2260.9411764705874</v>
      </c>
      <c r="K10" s="15">
        <f t="shared" si="0"/>
        <v>-1229.8768068365323</v>
      </c>
      <c r="M10" s="23">
        <f t="shared" si="1"/>
        <v>1.6626369456391392</v>
      </c>
      <c r="N10" s="23"/>
    </row>
    <row r="11" spans="1:14" x14ac:dyDescent="0.2">
      <c r="A11" s="3">
        <v>43374</v>
      </c>
      <c r="B11" s="9">
        <v>73.972602739726028</v>
      </c>
      <c r="C11" s="9">
        <v>3000</v>
      </c>
      <c r="D11" s="9">
        <v>4411.7647058823532</v>
      </c>
      <c r="E11" s="9">
        <v>50.133689839572192</v>
      </c>
      <c r="F11" s="10">
        <v>1080.8823529411766</v>
      </c>
      <c r="H11" s="15">
        <v>57.178401677256943</v>
      </c>
      <c r="I11" s="15">
        <v>1905.9467225752314</v>
      </c>
      <c r="J11" s="15">
        <v>2804.9411764705874</v>
      </c>
      <c r="K11" s="15">
        <f t="shared" si="0"/>
        <v>-898.99445389535595</v>
      </c>
      <c r="M11" s="23">
        <f t="shared" si="1"/>
        <v>2.3147366364582167</v>
      </c>
      <c r="N11" s="23"/>
    </row>
    <row r="12" spans="1:14" x14ac:dyDescent="0.2">
      <c r="A12" s="3">
        <v>43405</v>
      </c>
      <c r="B12" s="9">
        <v>150.68493150684932</v>
      </c>
      <c r="C12" s="9">
        <v>5000</v>
      </c>
      <c r="D12" s="9">
        <v>6944.4444444444443</v>
      </c>
      <c r="E12" s="9">
        <v>110.22927689594356</v>
      </c>
      <c r="F12" s="10">
        <v>1319.4444444444443</v>
      </c>
      <c r="H12" s="15">
        <v>66.042987728929376</v>
      </c>
      <c r="I12" s="15">
        <v>3475.9467225752301</v>
      </c>
      <c r="J12" s="15">
        <v>2449.9411764705901</v>
      </c>
      <c r="K12" s="15">
        <f t="shared" si="0"/>
        <v>1026.00554610464</v>
      </c>
      <c r="M12" s="23">
        <f t="shared" si="1"/>
        <v>1.9978569865131601</v>
      </c>
      <c r="N12" s="23"/>
    </row>
    <row r="13" spans="1:14" x14ac:dyDescent="0.2">
      <c r="A13" s="3">
        <v>43435</v>
      </c>
      <c r="B13" s="9">
        <v>337.53424657534248</v>
      </c>
      <c r="C13" s="9">
        <v>7700</v>
      </c>
      <c r="D13" s="9">
        <v>10845.070422535211</v>
      </c>
      <c r="E13" s="9">
        <v>197.18309859154928</v>
      </c>
      <c r="F13" s="10">
        <v>2190.7042253521126</v>
      </c>
      <c r="H13" s="15">
        <v>91.156197154441585</v>
      </c>
      <c r="I13" s="15">
        <v>3963.3129197583298</v>
      </c>
      <c r="J13" s="15">
        <v>2782.9411764705901</v>
      </c>
      <c r="K13" s="15">
        <f t="shared" si="0"/>
        <v>1180.3717432877397</v>
      </c>
      <c r="L13">
        <v>300</v>
      </c>
      <c r="M13" s="23">
        <f t="shared" si="1"/>
        <v>2.7363649154396086</v>
      </c>
      <c r="N13" s="23"/>
    </row>
    <row r="14" spans="1:14" x14ac:dyDescent="0.2">
      <c r="A14" s="3">
        <v>43466</v>
      </c>
      <c r="B14" s="9">
        <v>312.32876712328766</v>
      </c>
      <c r="C14" s="9">
        <v>6000</v>
      </c>
      <c r="D14" s="9">
        <v>8955.2238805970155</v>
      </c>
      <c r="E14" s="9">
        <v>151.78345560333923</v>
      </c>
      <c r="F14" s="10">
        <v>2238.8059701492543</v>
      </c>
      <c r="H14" s="15">
        <v>156.88738656659496</v>
      </c>
      <c r="I14" s="15">
        <v>4902.7308302060919</v>
      </c>
      <c r="J14" s="15">
        <v>3805.9411764705883</v>
      </c>
      <c r="K14" s="15">
        <f t="shared" si="0"/>
        <v>1096.7896537355036</v>
      </c>
      <c r="M14" s="23">
        <f t="shared" si="1"/>
        <v>1.8265787355535021</v>
      </c>
      <c r="N14" s="23"/>
    </row>
    <row r="15" spans="1:14" x14ac:dyDescent="0.2">
      <c r="A15" s="3">
        <v>43497</v>
      </c>
      <c r="B15" s="9">
        <v>120.54794520547946</v>
      </c>
      <c r="C15" s="9">
        <v>2000</v>
      </c>
      <c r="D15" s="9">
        <v>2777.7777777777778</v>
      </c>
      <c r="E15" s="9">
        <v>41.459369817578775</v>
      </c>
      <c r="F15" s="10">
        <v>1611.1111111111099</v>
      </c>
      <c r="H15" s="15">
        <v>140.63274493120068</v>
      </c>
      <c r="I15" s="15">
        <v>6392.397496872758</v>
      </c>
      <c r="J15" s="15">
        <v>5128.9411764705874</v>
      </c>
      <c r="K15" s="15">
        <f t="shared" si="0"/>
        <v>1263.4563204021706</v>
      </c>
      <c r="M15" s="23">
        <f t="shared" si="1"/>
        <v>0.43454396869667478</v>
      </c>
      <c r="N15" s="23"/>
    </row>
    <row r="16" spans="1:14" x14ac:dyDescent="0.2">
      <c r="A16" s="3">
        <v>43525</v>
      </c>
      <c r="B16" s="9">
        <v>32.054794520547944</v>
      </c>
      <c r="C16" s="9">
        <v>900</v>
      </c>
      <c r="D16" s="9">
        <v>1267.605633802817</v>
      </c>
      <c r="E16" s="9">
        <v>18.108651911468815</v>
      </c>
      <c r="F16" s="10">
        <v>1253.52112676056</v>
      </c>
      <c r="H16" s="15">
        <v>61.654338035235099</v>
      </c>
      <c r="I16" s="15">
        <v>6850.4820039150118</v>
      </c>
      <c r="J16" s="15">
        <v>5472.9411764705874</v>
      </c>
      <c r="K16" s="15">
        <f t="shared" si="0"/>
        <v>1377.5408274444244</v>
      </c>
      <c r="M16" s="23">
        <f t="shared" si="1"/>
        <v>0.18503889698248788</v>
      </c>
      <c r="N16" s="23"/>
    </row>
    <row r="17" spans="1:21" x14ac:dyDescent="0.2">
      <c r="A17" s="3">
        <v>43556</v>
      </c>
      <c r="B17" s="9">
        <v>230.13698630136986</v>
      </c>
      <c r="C17" s="9">
        <v>6000</v>
      </c>
      <c r="D17" s="9">
        <v>9230.7692307692305</v>
      </c>
      <c r="E17" s="9">
        <v>126.44889357218123</v>
      </c>
      <c r="F17" s="10">
        <v>2307.6923076923076</v>
      </c>
      <c r="H17" s="15">
        <v>170.23773746683059</v>
      </c>
      <c r="I17" s="15">
        <v>8106.5589269919328</v>
      </c>
      <c r="J17" s="15">
        <v>5805.9411764705856</v>
      </c>
      <c r="K17" s="15">
        <f t="shared" si="0"/>
        <v>2300.6177505213473</v>
      </c>
      <c r="M17" s="23">
        <f t="shared" si="1"/>
        <v>1.1386791009480091</v>
      </c>
      <c r="N17" s="23"/>
    </row>
    <row r="18" spans="1:21" x14ac:dyDescent="0.2">
      <c r="A18" s="3">
        <v>43586</v>
      </c>
      <c r="B18" s="9">
        <v>143.83561643835617</v>
      </c>
      <c r="C18" s="9">
        <v>7500</v>
      </c>
      <c r="D18" s="9">
        <v>10714.285714285716</v>
      </c>
      <c r="E18" s="9">
        <v>157.56302521008405</v>
      </c>
      <c r="F18" s="10">
        <v>2035.7142857142869</v>
      </c>
      <c r="H18" s="15">
        <v>190.14260711126721</v>
      </c>
      <c r="I18" s="15">
        <v>9507.1303555633604</v>
      </c>
      <c r="J18" s="15">
        <v>6027.9411764705847</v>
      </c>
      <c r="K18" s="15">
        <f t="shared" si="0"/>
        <v>3479.1891790927757</v>
      </c>
      <c r="M18" s="23">
        <f t="shared" si="1"/>
        <v>1.1269736832856148</v>
      </c>
      <c r="N18" s="23"/>
    </row>
    <row r="19" spans="1:21" x14ac:dyDescent="0.2">
      <c r="A19" s="3">
        <v>43617</v>
      </c>
      <c r="B19" s="9">
        <v>124.65753424657534</v>
      </c>
      <c r="C19" s="9">
        <v>3500</v>
      </c>
      <c r="D19" s="9">
        <v>5147.0588235294126</v>
      </c>
      <c r="E19" s="9">
        <v>71.486928104575171</v>
      </c>
      <c r="F19" s="10">
        <v>1183.8235294117655</v>
      </c>
      <c r="H19" s="15">
        <v>234.00004429298215</v>
      </c>
      <c r="I19" s="15">
        <v>10636.365649681007</v>
      </c>
      <c r="J19" s="15">
        <v>6993.9411764705837</v>
      </c>
      <c r="K19" s="15">
        <f t="shared" si="0"/>
        <v>3642.4244732104235</v>
      </c>
      <c r="L19">
        <v>300</v>
      </c>
      <c r="M19" s="23">
        <f t="shared" si="1"/>
        <v>0.48391142172550045</v>
      </c>
      <c r="N19" s="23"/>
    </row>
    <row r="20" spans="1:21" x14ac:dyDescent="0.2">
      <c r="A20" s="3">
        <v>43647</v>
      </c>
      <c r="B20" s="9">
        <v>267.1232876712329</v>
      </c>
      <c r="C20" s="9">
        <v>6500</v>
      </c>
      <c r="D20" s="9">
        <v>9027.7777777777774</v>
      </c>
      <c r="E20" s="9">
        <v>127.15179968701095</v>
      </c>
      <c r="F20" s="10">
        <v>3430.5555555555552</v>
      </c>
      <c r="H20" s="15">
        <v>244.26210892567752</v>
      </c>
      <c r="I20" s="15">
        <v>10177.58787190323</v>
      </c>
      <c r="J20" s="15">
        <v>7437.9411764705847</v>
      </c>
      <c r="K20" s="15">
        <f t="shared" si="0"/>
        <v>2739.6466954326452</v>
      </c>
      <c r="M20" s="23">
        <f t="shared" si="1"/>
        <v>0.8870252845175941</v>
      </c>
      <c r="N20" s="23"/>
    </row>
    <row r="21" spans="1:21" x14ac:dyDescent="0.2">
      <c r="A21" s="3">
        <v>43678</v>
      </c>
      <c r="B21" s="9">
        <v>287.67123287671234</v>
      </c>
      <c r="C21" s="9">
        <v>7500</v>
      </c>
      <c r="D21" s="9">
        <v>10563.380281690141</v>
      </c>
      <c r="E21" s="9">
        <v>120.03841229193341</v>
      </c>
      <c r="F21" s="10">
        <v>3697.183098591549</v>
      </c>
      <c r="H21" s="15">
        <v>268.59462637504561</v>
      </c>
      <c r="I21" s="15">
        <v>10743.785055001823</v>
      </c>
      <c r="J21" s="15">
        <v>8637.9411764705856</v>
      </c>
      <c r="K21" s="15">
        <f t="shared" si="0"/>
        <v>2105.8438785312374</v>
      </c>
      <c r="M21" s="23">
        <f t="shared" si="1"/>
        <v>0.98320845285082337</v>
      </c>
      <c r="N21" s="23"/>
    </row>
    <row r="22" spans="1:21" x14ac:dyDescent="0.2">
      <c r="A22" s="3">
        <v>43709</v>
      </c>
      <c r="B22" s="9">
        <v>71.232876712328775</v>
      </c>
      <c r="C22" s="9">
        <v>2000</v>
      </c>
      <c r="D22" s="9">
        <v>2985.0746268656721</v>
      </c>
      <c r="E22" s="9">
        <v>34.710170079833397</v>
      </c>
      <c r="F22" s="10">
        <v>1277.611940298508</v>
      </c>
      <c r="H22" s="15">
        <v>305.00018450550067</v>
      </c>
      <c r="I22" s="15">
        <v>10517.247741568988</v>
      </c>
      <c r="J22" s="15">
        <v>8703.9411764705874</v>
      </c>
      <c r="K22" s="15">
        <f t="shared" si="0"/>
        <v>1813.3065650984008</v>
      </c>
      <c r="M22" s="23">
        <f t="shared" si="1"/>
        <v>0.28382659610339761</v>
      </c>
      <c r="N22" s="23"/>
    </row>
    <row r="23" spans="1:21" x14ac:dyDescent="0.2">
      <c r="A23" s="3">
        <v>43739</v>
      </c>
      <c r="B23" s="9">
        <v>29.589041095890408</v>
      </c>
      <c r="C23" s="9">
        <v>1200</v>
      </c>
      <c r="D23" s="9">
        <v>1666.6666666666667</v>
      </c>
      <c r="E23" s="9">
        <v>21.09704641350211</v>
      </c>
      <c r="F23" s="10">
        <v>1630</v>
      </c>
      <c r="H23" s="15">
        <v>196.37845934824176</v>
      </c>
      <c r="I23" s="15">
        <v>10909.914408235654</v>
      </c>
      <c r="J23" s="15">
        <v>9259.9411764705874</v>
      </c>
      <c r="K23" s="15">
        <f t="shared" si="0"/>
        <v>1649.9732317650669</v>
      </c>
      <c r="M23" s="23">
        <f t="shared" si="1"/>
        <v>0.15276624584777099</v>
      </c>
      <c r="N23" s="23"/>
    </row>
    <row r="24" spans="1:21" x14ac:dyDescent="0.2">
      <c r="A24" s="3">
        <v>43770</v>
      </c>
      <c r="B24" s="9">
        <v>200</v>
      </c>
      <c r="C24" s="9">
        <v>5900</v>
      </c>
      <c r="D24" s="9">
        <v>9140.8450704225306</v>
      </c>
      <c r="E24" s="9">
        <v>125</v>
      </c>
      <c r="F24" s="10">
        <v>2023.23943661971</v>
      </c>
      <c r="H24" s="15">
        <v>204.92136075669248</v>
      </c>
      <c r="I24" s="15">
        <v>11384.520042038472</v>
      </c>
      <c r="J24" s="15">
        <v>9716.9411764705874</v>
      </c>
      <c r="K24" s="15">
        <f t="shared" si="0"/>
        <v>1667.5788655678843</v>
      </c>
      <c r="M24" s="23">
        <f t="shared" si="1"/>
        <v>0.80291879118918075</v>
      </c>
      <c r="N24" s="23"/>
    </row>
    <row r="25" spans="1:21" x14ac:dyDescent="0.2">
      <c r="A25" s="3">
        <v>43800</v>
      </c>
      <c r="B25" s="9">
        <v>356.16438356164383</v>
      </c>
      <c r="C25" s="9">
        <v>4000</v>
      </c>
      <c r="D25" s="9">
        <v>6285.7142857142999</v>
      </c>
      <c r="E25" s="9">
        <v>104.13075060532699</v>
      </c>
      <c r="F25" s="10">
        <v>3142.8571428571431</v>
      </c>
      <c r="H25" s="15">
        <v>309.20105243749481</v>
      </c>
      <c r="I25" s="15">
        <v>12883.377184895617</v>
      </c>
      <c r="J25" s="15">
        <v>10422.941176470589</v>
      </c>
      <c r="K25" s="15">
        <f t="shared" si="0"/>
        <v>2460.4360084250275</v>
      </c>
      <c r="L25">
        <v>350</v>
      </c>
      <c r="M25" s="23">
        <f t="shared" si="1"/>
        <v>0.48789336798146593</v>
      </c>
      <c r="N25" s="23"/>
    </row>
    <row r="26" spans="1:21" x14ac:dyDescent="0.2">
      <c r="A26" s="3">
        <v>43831</v>
      </c>
      <c r="B26" s="9">
        <v>312.32876712328766</v>
      </c>
      <c r="C26" s="9">
        <v>9500</v>
      </c>
      <c r="D26" s="9">
        <v>13571.428571428572</v>
      </c>
      <c r="E26" s="9">
        <v>202.5586353944563</v>
      </c>
      <c r="F26" s="10">
        <v>3053.5714285714294</v>
      </c>
      <c r="H26" s="15">
        <v>423.69702983258281</v>
      </c>
      <c r="I26" s="15">
        <v>14123.234327752762</v>
      </c>
      <c r="J26" s="15">
        <v>10644.941176470591</v>
      </c>
      <c r="K26" s="15">
        <f t="shared" si="0"/>
        <v>3478.2931512821706</v>
      </c>
      <c r="M26" s="23">
        <f t="shared" si="1"/>
        <v>0.96092922176899187</v>
      </c>
      <c r="N26" s="23"/>
    </row>
    <row r="27" spans="1:21" x14ac:dyDescent="0.2">
      <c r="A27" s="3">
        <v>43862</v>
      </c>
      <c r="B27" s="9">
        <v>36.986301369863014</v>
      </c>
      <c r="C27" s="9">
        <v>1500</v>
      </c>
      <c r="D27" s="9">
        <v>2205.8823529411766</v>
      </c>
      <c r="E27" s="9">
        <v>31.512605042016808</v>
      </c>
      <c r="F27" s="10">
        <v>1507.35294117647</v>
      </c>
      <c r="H27" s="15">
        <v>278.87751105083186</v>
      </c>
      <c r="I27" s="15">
        <v>14677.763739517468</v>
      </c>
      <c r="J27" s="15">
        <v>11000.941176470591</v>
      </c>
      <c r="K27" s="15">
        <f t="shared" si="0"/>
        <v>3676.8225630468769</v>
      </c>
      <c r="M27" s="23">
        <f t="shared" si="1"/>
        <v>0.15028735930679962</v>
      </c>
      <c r="N27" s="23"/>
    </row>
    <row r="28" spans="1:21" x14ac:dyDescent="0.2">
      <c r="A28" s="3">
        <v>43891</v>
      </c>
      <c r="B28" s="9">
        <v>75.342465753424662</v>
      </c>
      <c r="C28" s="9">
        <v>2500</v>
      </c>
      <c r="D28" s="9">
        <v>3472.2222222222222</v>
      </c>
      <c r="E28" s="9">
        <v>47.564687975646876</v>
      </c>
      <c r="F28" s="10">
        <v>1666.6666666666599</v>
      </c>
      <c r="H28" s="15">
        <v>352.27534378667951</v>
      </c>
      <c r="I28" s="15">
        <v>15316.319295073023</v>
      </c>
      <c r="J28" s="15">
        <v>11333.941176470591</v>
      </c>
      <c r="K28" s="15">
        <f t="shared" si="0"/>
        <v>3982.3781186024316</v>
      </c>
      <c r="M28" s="23">
        <f t="shared" si="1"/>
        <v>0.22670082513487244</v>
      </c>
      <c r="N28" s="23"/>
    </row>
    <row r="29" spans="1:21" ht="14" customHeight="1" x14ac:dyDescent="0.2">
      <c r="A29" s="3">
        <v>43922</v>
      </c>
      <c r="B29" s="9">
        <v>284.93150684931504</v>
      </c>
      <c r="C29" s="9">
        <v>6500</v>
      </c>
      <c r="D29" s="9">
        <v>9154.929577464789</v>
      </c>
      <c r="E29" s="9">
        <v>134.63131731565866</v>
      </c>
      <c r="F29" s="10">
        <v>1739.4366197183099</v>
      </c>
      <c r="H29" s="15">
        <v>537.52999209022403</v>
      </c>
      <c r="I29" s="15">
        <v>16797.812252819502</v>
      </c>
      <c r="J29" s="15">
        <v>11899.941176470591</v>
      </c>
      <c r="K29" s="15">
        <f t="shared" si="0"/>
        <v>4897.8710763489107</v>
      </c>
      <c r="M29" s="23">
        <f t="shared" si="1"/>
        <v>0.54500725687823659</v>
      </c>
      <c r="N29" s="23"/>
      <c r="O29" s="24"/>
      <c r="P29" s="24"/>
      <c r="Q29" s="24"/>
      <c r="R29" s="24"/>
      <c r="S29" s="24"/>
      <c r="T29" s="24"/>
      <c r="U29" s="24"/>
    </row>
    <row r="30" spans="1:21" ht="14" customHeight="1" x14ac:dyDescent="0.2">
      <c r="A30" s="3">
        <v>43952</v>
      </c>
      <c r="B30" s="9">
        <v>312.32876712328766</v>
      </c>
      <c r="C30" s="9">
        <v>6000</v>
      </c>
      <c r="D30" s="9">
        <v>8955.2238805970155</v>
      </c>
      <c r="E30" s="9">
        <v>124.37810945273633</v>
      </c>
      <c r="F30" s="10">
        <v>1970.1492537313438</v>
      </c>
      <c r="H30" s="15">
        <v>398.5495113530738</v>
      </c>
      <c r="I30" s="15">
        <v>18115.886879685175</v>
      </c>
      <c r="J30" s="15">
        <v>12232.941176470593</v>
      </c>
      <c r="K30" s="15">
        <f t="shared" si="0"/>
        <v>5882.945703214582</v>
      </c>
      <c r="M30" s="23">
        <f t="shared" si="1"/>
        <v>0.49432986306837895</v>
      </c>
      <c r="N30" s="23"/>
      <c r="O30" s="24"/>
      <c r="P30" s="24"/>
      <c r="Q30" s="24"/>
      <c r="R30" s="24"/>
      <c r="S30" s="24"/>
      <c r="T30" s="24"/>
      <c r="U30" s="24"/>
    </row>
    <row r="31" spans="1:21" ht="14" customHeight="1" x14ac:dyDescent="0.2">
      <c r="A31" s="3">
        <v>43983</v>
      </c>
      <c r="B31" s="9">
        <v>90.410958904109592</v>
      </c>
      <c r="C31" s="9">
        <v>1500</v>
      </c>
      <c r="D31" s="9">
        <v>2083.3333333333335</v>
      </c>
      <c r="E31" s="9">
        <v>29.34272300469484</v>
      </c>
      <c r="F31" s="10">
        <v>1395.8333333333301</v>
      </c>
      <c r="H31" s="15">
        <v>164.92848191716655</v>
      </c>
      <c r="I31" s="15">
        <v>18325.386879685175</v>
      </c>
      <c r="J31" s="15">
        <v>12594.941176470593</v>
      </c>
      <c r="K31" s="15">
        <f t="shared" si="0"/>
        <v>5730.445703214582</v>
      </c>
      <c r="L31">
        <v>340</v>
      </c>
      <c r="M31" s="23">
        <f t="shared" si="1"/>
        <v>0.11368563987278421</v>
      </c>
      <c r="N31" s="23"/>
      <c r="O31" s="24"/>
      <c r="P31" s="24"/>
      <c r="Q31" s="24"/>
      <c r="R31" s="24"/>
      <c r="S31" s="24"/>
      <c r="T31" s="24"/>
      <c r="U31" s="24"/>
    </row>
    <row r="32" spans="1:21" ht="14" customHeight="1" x14ac:dyDescent="0.2">
      <c r="A32" s="3">
        <v>44013</v>
      </c>
      <c r="B32" s="9">
        <v>393.561643835616</v>
      </c>
      <c r="C32" s="9">
        <v>6000</v>
      </c>
      <c r="D32" s="9">
        <v>8140.8450704225297</v>
      </c>
      <c r="E32" s="9">
        <v>161.60051216389201</v>
      </c>
      <c r="F32" s="10">
        <v>2054.9295774647799</v>
      </c>
      <c r="H32" s="15">
        <v>400.8543498255014</v>
      </c>
      <c r="I32" s="15">
        <v>19088.302372642924</v>
      </c>
      <c r="J32" s="15">
        <v>13371.941176470595</v>
      </c>
      <c r="K32" s="15">
        <f t="shared" si="0"/>
        <v>5716.3611961723291</v>
      </c>
      <c r="M32" s="23">
        <f t="shared" si="1"/>
        <v>0.42648345104223989</v>
      </c>
      <c r="N32" s="23"/>
      <c r="O32" s="24"/>
      <c r="P32" s="24"/>
      <c r="Q32" s="24"/>
      <c r="R32" s="24"/>
      <c r="S32" s="24"/>
      <c r="T32" s="24"/>
      <c r="U32" s="24"/>
    </row>
    <row r="33" spans="1:24" ht="14" customHeight="1" x14ac:dyDescent="0.2">
      <c r="A33" s="3">
        <v>44044</v>
      </c>
      <c r="B33" s="9">
        <v>95.890410958904098</v>
      </c>
      <c r="C33" s="9">
        <v>2500</v>
      </c>
      <c r="D33" s="9">
        <v>3571.4285714285716</v>
      </c>
      <c r="E33" s="9">
        <v>41.528239202657808</v>
      </c>
      <c r="F33" s="10">
        <v>1285.7142857142858</v>
      </c>
      <c r="H33" s="15">
        <v>377.54033316714418</v>
      </c>
      <c r="I33" s="15">
        <v>18877.01665835721</v>
      </c>
      <c r="J33" s="15">
        <v>13374.941176470596</v>
      </c>
      <c r="K33" s="15">
        <f t="shared" si="0"/>
        <v>5502.0754818866135</v>
      </c>
      <c r="M33" s="23">
        <f t="shared" si="1"/>
        <v>0.18919454467120117</v>
      </c>
      <c r="N33" s="23"/>
      <c r="O33" s="24"/>
      <c r="P33" s="24"/>
      <c r="Q33" s="24"/>
      <c r="R33" s="24"/>
      <c r="S33" s="24"/>
      <c r="T33" s="24"/>
      <c r="U33" s="24"/>
    </row>
    <row r="34" spans="1:24" ht="14" customHeight="1" x14ac:dyDescent="0.2">
      <c r="A34" s="3">
        <v>44075</v>
      </c>
      <c r="B34" s="9">
        <v>23.013698630136986</v>
      </c>
      <c r="C34" s="9">
        <v>1200</v>
      </c>
      <c r="D34" s="9">
        <v>1714.2857142857144</v>
      </c>
      <c r="E34" s="9">
        <v>21.699819168173601</v>
      </c>
      <c r="F34" s="10">
        <v>682.28571428571445</v>
      </c>
      <c r="H34" s="15">
        <v>411.6643664838586</v>
      </c>
      <c r="I34" s="15">
        <v>18712.01665835721</v>
      </c>
      <c r="J34" s="15">
        <v>13377.941176470596</v>
      </c>
      <c r="K34" s="15">
        <f t="shared" si="0"/>
        <v>5334.0754818866135</v>
      </c>
      <c r="M34" s="23">
        <f t="shared" si="1"/>
        <v>9.1614161401469024E-2</v>
      </c>
      <c r="N34" s="23"/>
      <c r="O34" s="24"/>
      <c r="P34" s="24"/>
      <c r="Q34" s="24"/>
      <c r="R34" s="24"/>
      <c r="S34" s="24"/>
      <c r="T34" s="24"/>
      <c r="U34" s="24"/>
    </row>
    <row r="35" spans="1:24" ht="14" customHeight="1" x14ac:dyDescent="0.2">
      <c r="A35" s="3">
        <v>44105</v>
      </c>
      <c r="B35" s="9">
        <v>106.84931506849315</v>
      </c>
      <c r="C35" s="9">
        <v>3000</v>
      </c>
      <c r="D35" s="9">
        <v>4411.7647058823532</v>
      </c>
      <c r="E35" s="9">
        <v>55.147058823529413</v>
      </c>
      <c r="F35" s="10">
        <v>1844.1176470588239</v>
      </c>
      <c r="H35" s="15">
        <v>438.75992921233774</v>
      </c>
      <c r="I35" s="15">
        <v>18281.663717180738</v>
      </c>
      <c r="J35" s="15">
        <v>13379.941176470595</v>
      </c>
      <c r="K35" s="15">
        <f t="shared" si="0"/>
        <v>4901.7225407101432</v>
      </c>
      <c r="M35" s="23">
        <f t="shared" si="1"/>
        <v>0.24132183887269876</v>
      </c>
      <c r="N35" s="23"/>
      <c r="O35" s="24"/>
      <c r="P35" s="24"/>
      <c r="Q35" s="33" t="s">
        <v>27</v>
      </c>
      <c r="R35" s="33"/>
      <c r="S35" s="33"/>
      <c r="T35" s="33"/>
      <c r="U35" s="33"/>
      <c r="V35" s="33"/>
      <c r="W35" s="33"/>
      <c r="X35" s="33"/>
    </row>
    <row r="36" spans="1:24" ht="14" customHeight="1" x14ac:dyDescent="0.2">
      <c r="A36" s="3">
        <v>44136</v>
      </c>
      <c r="B36" s="9">
        <v>184.93150684931507</v>
      </c>
      <c r="C36" s="9">
        <v>4500</v>
      </c>
      <c r="D36" s="9">
        <v>6250</v>
      </c>
      <c r="E36" s="9">
        <v>105.93220338983051</v>
      </c>
      <c r="F36" s="10">
        <v>968.75</v>
      </c>
      <c r="H36" s="15">
        <v>476.62284292951847</v>
      </c>
      <c r="I36" s="15">
        <v>19064.913717180738</v>
      </c>
      <c r="J36" s="15">
        <v>13381.941176470595</v>
      </c>
      <c r="K36" s="15">
        <f t="shared" si="0"/>
        <v>5682.9725407101432</v>
      </c>
      <c r="M36" s="23">
        <f t="shared" si="1"/>
        <v>0.3278273425579516</v>
      </c>
      <c r="N36" s="23"/>
      <c r="O36" s="24"/>
      <c r="P36" s="24"/>
      <c r="Q36" s="33"/>
      <c r="R36" s="33"/>
      <c r="S36" s="33"/>
      <c r="T36" s="33"/>
      <c r="U36" s="33"/>
      <c r="V36" s="33"/>
      <c r="W36" s="33"/>
      <c r="X36" s="33"/>
    </row>
    <row r="37" spans="1:24" ht="14" customHeight="1" x14ac:dyDescent="0.2">
      <c r="A37" s="3">
        <v>44166</v>
      </c>
      <c r="B37" s="9">
        <v>287.67123287671234</v>
      </c>
      <c r="C37" s="9">
        <v>7500</v>
      </c>
      <c r="D37" s="9">
        <v>10563.380281690141</v>
      </c>
      <c r="E37" s="9">
        <v>157.66239226403195</v>
      </c>
      <c r="F37" s="10">
        <v>2218.3098591549297</v>
      </c>
      <c r="H37" s="15">
        <v>577.50554005176252</v>
      </c>
      <c r="I37" s="15">
        <v>19913.984139715947</v>
      </c>
      <c r="J37" s="15">
        <v>13785.941176470593</v>
      </c>
      <c r="K37" s="15">
        <f t="shared" si="0"/>
        <v>6128.0429632453543</v>
      </c>
      <c r="L37">
        <v>400</v>
      </c>
      <c r="M37" s="23">
        <f t="shared" si="1"/>
        <v>0.53045037133592976</v>
      </c>
      <c r="N37" s="23"/>
      <c r="O37" s="24"/>
      <c r="P37" s="24"/>
      <c r="Q37" s="33"/>
      <c r="R37" s="33"/>
      <c r="S37" s="33"/>
      <c r="T37" s="33"/>
      <c r="U37" s="33"/>
      <c r="V37" s="33"/>
      <c r="W37" s="33"/>
      <c r="X37" s="33"/>
    </row>
    <row r="38" spans="1:24" ht="14" customHeight="1" x14ac:dyDescent="0.2">
      <c r="A38" s="3">
        <v>44197</v>
      </c>
      <c r="B38" s="9">
        <v>284.9315068493151</v>
      </c>
      <c r="C38" s="9">
        <v>8000</v>
      </c>
      <c r="D38" s="9">
        <v>11940.298507462689</v>
      </c>
      <c r="E38" s="9">
        <v>170.57569296375269</v>
      </c>
      <c r="F38" s="10">
        <v>3044.7761194029872</v>
      </c>
      <c r="H38" s="15">
        <v>375.56111749996165</v>
      </c>
      <c r="I38" s="15">
        <v>20864.506527775648</v>
      </c>
      <c r="J38" s="15">
        <v>13840.941176470591</v>
      </c>
      <c r="K38" s="15">
        <f t="shared" si="0"/>
        <v>7023.5653513050565</v>
      </c>
      <c r="M38" s="23">
        <f t="shared" si="1"/>
        <v>0.57227802112488479</v>
      </c>
      <c r="N38" s="23"/>
      <c r="O38" s="24"/>
      <c r="P38" s="24"/>
      <c r="Q38" s="33"/>
      <c r="R38" s="33"/>
      <c r="S38" s="33"/>
      <c r="T38" s="33"/>
      <c r="U38" s="33"/>
      <c r="V38" s="33"/>
      <c r="W38" s="33"/>
      <c r="X38" s="33"/>
    </row>
    <row r="39" spans="1:24" ht="14" customHeight="1" x14ac:dyDescent="0.2">
      <c r="A39" s="3">
        <v>44228</v>
      </c>
      <c r="B39" s="9">
        <v>246.57534246575341</v>
      </c>
      <c r="C39" s="9">
        <v>10000</v>
      </c>
      <c r="D39" s="9">
        <v>13888.888888888889</v>
      </c>
      <c r="E39" s="9">
        <v>190.25875190258751</v>
      </c>
      <c r="F39" s="10">
        <v>2638.8888888888887</v>
      </c>
      <c r="H39" s="15">
        <v>398.16911749996154</v>
      </c>
      <c r="I39" s="15">
        <v>22120.506527775644</v>
      </c>
      <c r="J39" s="15">
        <v>13846.941176470587</v>
      </c>
      <c r="K39" s="15">
        <f t="shared" si="0"/>
        <v>8273.5653513050565</v>
      </c>
      <c r="M39" s="23">
        <f t="shared" si="1"/>
        <v>0.62787390837769863</v>
      </c>
      <c r="N39" s="23"/>
      <c r="O39" s="24"/>
      <c r="P39" s="24"/>
      <c r="Q39" s="33"/>
      <c r="R39" s="33"/>
      <c r="S39" s="33"/>
      <c r="T39" s="33"/>
      <c r="U39" s="33"/>
      <c r="V39" s="33"/>
      <c r="W39" s="33"/>
      <c r="X39" s="33"/>
    </row>
    <row r="40" spans="1:24" x14ac:dyDescent="0.2">
      <c r="A40" s="3">
        <v>44256</v>
      </c>
      <c r="B40" s="9">
        <v>164.38356164383561</v>
      </c>
      <c r="C40" s="9">
        <v>7500</v>
      </c>
      <c r="D40" s="9">
        <v>10563.380281690141</v>
      </c>
      <c r="E40" s="9">
        <v>155.34382767191383</v>
      </c>
      <c r="F40" s="10">
        <v>2133.8028169014083</v>
      </c>
      <c r="H40" s="15">
        <v>569.42601582154509</v>
      </c>
      <c r="I40" s="15">
        <v>23726.083992564378</v>
      </c>
      <c r="J40" s="15">
        <v>14522.941176470589</v>
      </c>
      <c r="K40" s="15">
        <f t="shared" si="0"/>
        <v>9203.1428160937885</v>
      </c>
      <c r="M40" s="23">
        <f t="shared" si="1"/>
        <v>0.44522224084685214</v>
      </c>
      <c r="N40" s="23"/>
      <c r="Q40" s="33"/>
      <c r="R40" s="33"/>
      <c r="S40" s="33"/>
      <c r="T40" s="33"/>
      <c r="U40" s="33"/>
      <c r="V40" s="33"/>
      <c r="W40" s="33"/>
      <c r="X40" s="33"/>
    </row>
    <row r="41" spans="1:24" x14ac:dyDescent="0.2">
      <c r="A41" s="3">
        <v>44287</v>
      </c>
      <c r="B41" s="9">
        <v>160.27397260273972</v>
      </c>
      <c r="C41" s="9">
        <v>4500</v>
      </c>
      <c r="D41" s="9">
        <v>6428.5714285714294</v>
      </c>
      <c r="E41" s="9">
        <v>89.285714285714292</v>
      </c>
      <c r="F41" s="10">
        <v>1285.7142857142862</v>
      </c>
      <c r="H41" s="15">
        <v>732.38823406264567</v>
      </c>
      <c r="I41" s="15">
        <v>24412.941135421523</v>
      </c>
      <c r="J41" s="15">
        <v>14566.941176470591</v>
      </c>
      <c r="K41" s="15">
        <f t="shared" si="0"/>
        <v>9845.9999589509316</v>
      </c>
      <c r="M41" s="23">
        <f t="shared" si="1"/>
        <v>0.26332638058279706</v>
      </c>
      <c r="N41" s="23"/>
      <c r="Q41" s="33"/>
      <c r="R41" s="33"/>
      <c r="S41" s="33"/>
      <c r="T41" s="33"/>
      <c r="U41" s="33"/>
      <c r="V41" s="33"/>
      <c r="W41" s="33"/>
      <c r="X41" s="33"/>
    </row>
    <row r="42" spans="1:24" x14ac:dyDescent="0.2">
      <c r="A42" s="3">
        <v>44317</v>
      </c>
      <c r="B42" s="9">
        <v>164.38356164383561</v>
      </c>
      <c r="C42" s="9">
        <v>5000</v>
      </c>
      <c r="D42" s="9">
        <v>7142.8571428571431</v>
      </c>
      <c r="E42" s="9">
        <v>100.6036217303823</v>
      </c>
      <c r="F42" s="10">
        <v>1357.1428571428573</v>
      </c>
      <c r="H42" s="15">
        <v>479.42045300158031</v>
      </c>
      <c r="I42" s="15">
        <v>25232.655421135805</v>
      </c>
      <c r="J42" s="15">
        <v>14600.941176470587</v>
      </c>
      <c r="K42" s="15">
        <f t="shared" si="0"/>
        <v>10631.714244665218</v>
      </c>
      <c r="M42" s="23">
        <f t="shared" si="1"/>
        <v>0.2830798829390751</v>
      </c>
      <c r="N42" s="23"/>
      <c r="Q42" s="33"/>
      <c r="R42" s="33"/>
      <c r="S42" s="33"/>
      <c r="T42" s="33"/>
      <c r="U42" s="33"/>
      <c r="V42" s="33"/>
      <c r="W42" s="33"/>
      <c r="X42" s="33"/>
    </row>
    <row r="43" spans="1:24" x14ac:dyDescent="0.2">
      <c r="A43" s="3">
        <v>44348</v>
      </c>
      <c r="B43" s="9">
        <v>49.315068493150683</v>
      </c>
      <c r="C43" s="9">
        <v>2000</v>
      </c>
      <c r="D43" s="9">
        <v>2941.1764705882356</v>
      </c>
      <c r="E43" s="9">
        <v>33.422459893048135</v>
      </c>
      <c r="F43" s="10">
        <v>676.47058823529437</v>
      </c>
      <c r="H43" s="15">
        <v>586.94530998024118</v>
      </c>
      <c r="I43" s="15">
        <v>25519.361303488746</v>
      </c>
      <c r="J43" s="15">
        <v>15022.941176470587</v>
      </c>
      <c r="K43" s="15">
        <f t="shared" si="0"/>
        <v>10496.420127018158</v>
      </c>
      <c r="L43">
        <v>400</v>
      </c>
      <c r="M43" s="23">
        <f t="shared" si="1"/>
        <v>0.1152527461643857</v>
      </c>
      <c r="N43" s="23"/>
      <c r="Q43" s="33"/>
      <c r="R43" s="33"/>
      <c r="S43" s="33"/>
      <c r="T43" s="33"/>
      <c r="U43" s="33"/>
      <c r="V43" s="33"/>
      <c r="W43" s="33"/>
      <c r="X43" s="33"/>
    </row>
    <row r="44" spans="1:24" x14ac:dyDescent="0.2">
      <c r="A44" s="3">
        <v>44378</v>
      </c>
      <c r="B44" s="9">
        <v>150.68493150684932</v>
      </c>
      <c r="C44" s="9">
        <v>5000</v>
      </c>
      <c r="D44" s="9">
        <v>6944.4444444444443</v>
      </c>
      <c r="E44" s="9">
        <v>80.749354005167959</v>
      </c>
      <c r="F44" s="10">
        <v>2638.8888888888887</v>
      </c>
      <c r="H44" s="15">
        <v>801.88533948941767</v>
      </c>
      <c r="I44" s="15">
        <v>25058.916859044301</v>
      </c>
      <c r="J44" s="15">
        <v>15256.941176470587</v>
      </c>
      <c r="K44" s="15">
        <f t="shared" si="0"/>
        <v>9801.9756825737131</v>
      </c>
      <c r="M44" s="23">
        <f t="shared" si="1"/>
        <v>0.27712468513730054</v>
      </c>
      <c r="N44" s="23"/>
      <c r="Q44" s="33"/>
      <c r="R44" s="33"/>
      <c r="S44" s="33"/>
      <c r="T44" s="33"/>
      <c r="U44" s="33"/>
      <c r="V44" s="33"/>
      <c r="W44" s="33"/>
      <c r="X44" s="33"/>
    </row>
    <row r="45" spans="1:24" x14ac:dyDescent="0.2">
      <c r="A45" s="3">
        <v>44409</v>
      </c>
      <c r="B45" s="9">
        <v>263.01369863013701</v>
      </c>
      <c r="C45" s="9">
        <v>6000</v>
      </c>
      <c r="D45" s="9">
        <v>8450.704225352114</v>
      </c>
      <c r="E45" s="9">
        <v>106.97093956141916</v>
      </c>
      <c r="F45" s="10">
        <v>2957.7464788732409</v>
      </c>
      <c r="H45" s="15">
        <v>547.73124132150986</v>
      </c>
      <c r="I45" s="15">
        <v>24896.874605523175</v>
      </c>
      <c r="J45" s="15">
        <v>15601.941176470589</v>
      </c>
      <c r="K45" s="15">
        <f t="shared" si="0"/>
        <v>9294.9334290525858</v>
      </c>
      <c r="M45" s="23">
        <f t="shared" si="1"/>
        <v>0.33942831617416719</v>
      </c>
      <c r="N45" s="23"/>
      <c r="Q45" s="33"/>
      <c r="R45" s="33"/>
      <c r="S45" s="33"/>
      <c r="T45" s="33"/>
      <c r="U45" s="33"/>
      <c r="V45" s="33"/>
      <c r="W45" s="33"/>
      <c r="X45" s="33"/>
    </row>
    <row r="46" spans="1:24" x14ac:dyDescent="0.2">
      <c r="A46" s="3">
        <v>44440</v>
      </c>
      <c r="B46" s="9">
        <v>104.1095890410959</v>
      </c>
      <c r="C46" s="9">
        <v>2000</v>
      </c>
      <c r="D46" s="9">
        <v>2985.0746268656721</v>
      </c>
      <c r="E46" s="9">
        <v>37.313432835820905</v>
      </c>
      <c r="F46" s="10">
        <v>1277.611940298508</v>
      </c>
      <c r="H46" s="15">
        <v>223.54503562881303</v>
      </c>
      <c r="I46" s="15">
        <v>24838.337292090338</v>
      </c>
      <c r="J46" s="15">
        <v>15835.941176470589</v>
      </c>
      <c r="K46" s="15">
        <f t="shared" si="0"/>
        <v>9002.3961156197493</v>
      </c>
      <c r="M46" s="23">
        <f t="shared" si="1"/>
        <v>0.12018013089049469</v>
      </c>
      <c r="N46" s="23"/>
    </row>
    <row r="47" spans="1:24" x14ac:dyDescent="0.2">
      <c r="A47" s="3">
        <v>44470</v>
      </c>
      <c r="B47" s="9">
        <v>54.246575342465754</v>
      </c>
      <c r="C47" s="9">
        <v>900</v>
      </c>
      <c r="D47" s="9">
        <v>1250</v>
      </c>
      <c r="E47" s="9">
        <v>21.1864406779661</v>
      </c>
      <c r="F47" s="10">
        <v>472.5</v>
      </c>
      <c r="H47" s="15">
        <v>523.94658313389709</v>
      </c>
      <c r="I47" s="15">
        <v>24949.837292090338</v>
      </c>
      <c r="J47" s="15">
        <v>16069.941176470589</v>
      </c>
      <c r="K47" s="15">
        <f t="shared" si="0"/>
        <v>8879.8961156197493</v>
      </c>
      <c r="M47" s="23">
        <f t="shared" si="1"/>
        <v>5.0100527124330316E-2</v>
      </c>
      <c r="N47" s="23"/>
    </row>
    <row r="48" spans="1:24" x14ac:dyDescent="0.2">
      <c r="A48" s="3">
        <v>44501</v>
      </c>
      <c r="B48" s="9">
        <v>213.69863013698631</v>
      </c>
      <c r="C48" s="9">
        <v>6000</v>
      </c>
      <c r="D48" s="9">
        <v>8450.704225352114</v>
      </c>
      <c r="E48" s="9">
        <v>126.12991381122558</v>
      </c>
      <c r="F48" s="10">
        <v>1394.3661971830998</v>
      </c>
      <c r="H48" s="15">
        <v>524.80350640518714</v>
      </c>
      <c r="I48" s="15">
        <v>26240.175320259357</v>
      </c>
      <c r="J48" s="15">
        <v>16303.941176470595</v>
      </c>
      <c r="K48" s="15">
        <f t="shared" si="0"/>
        <v>9936.2341437887626</v>
      </c>
      <c r="M48" s="23">
        <f t="shared" si="1"/>
        <v>0.3220521251177596</v>
      </c>
      <c r="N48" s="23"/>
    </row>
    <row r="49" spans="1:14" x14ac:dyDescent="0.2">
      <c r="A49" s="3">
        <v>44531</v>
      </c>
      <c r="B49" s="9">
        <v>287.67123287671234</v>
      </c>
      <c r="C49" s="9">
        <v>7500</v>
      </c>
      <c r="D49" s="9">
        <v>10714.285714285716</v>
      </c>
      <c r="E49" s="9">
        <v>153.06122448979593</v>
      </c>
      <c r="F49" s="10">
        <v>2357.1428571428582</v>
      </c>
      <c r="H49" s="15">
        <v>596.64699990284873</v>
      </c>
      <c r="I49" s="15">
        <v>27120.318177402216</v>
      </c>
      <c r="J49" s="15">
        <v>16826.941176470595</v>
      </c>
      <c r="K49" s="15">
        <f t="shared" si="0"/>
        <v>10293.377000931621</v>
      </c>
      <c r="L49">
        <v>500</v>
      </c>
      <c r="M49" s="23">
        <f t="shared" si="1"/>
        <v>0.39506489725527288</v>
      </c>
      <c r="N49" s="23"/>
    </row>
    <row r="50" spans="1:14" x14ac:dyDescent="0.2">
      <c r="A50" s="3">
        <v>44562</v>
      </c>
      <c r="B50" s="9">
        <v>143.83561643835617</v>
      </c>
      <c r="C50" s="9">
        <v>7500</v>
      </c>
      <c r="D50" s="9">
        <v>10714.285714285716</v>
      </c>
      <c r="E50" s="9">
        <v>146.77103718199609</v>
      </c>
      <c r="F50" s="10">
        <v>2410.7142857142871</v>
      </c>
      <c r="H50" s="15">
        <v>670.72535054336743</v>
      </c>
      <c r="I50" s="15">
        <v>27946.889605973643</v>
      </c>
      <c r="J50" s="15">
        <v>16849.941176470595</v>
      </c>
      <c r="K50" s="15">
        <f t="shared" si="0"/>
        <v>11096.948429503049</v>
      </c>
      <c r="M50" s="23">
        <f t="shared" si="1"/>
        <v>0.38338025681382226</v>
      </c>
      <c r="N50" s="23"/>
    </row>
    <row r="51" spans="1:14" x14ac:dyDescent="0.2">
      <c r="A51" s="3">
        <v>44593</v>
      </c>
      <c r="B51" s="9">
        <v>231.50684931506851</v>
      </c>
      <c r="C51" s="9">
        <v>6500</v>
      </c>
      <c r="D51" s="9">
        <v>9558.8235294117658</v>
      </c>
      <c r="E51" s="9">
        <v>140.57093425605538</v>
      </c>
      <c r="F51" s="10">
        <v>2198.5294117647068</v>
      </c>
      <c r="H51" s="15">
        <v>720.45459309051751</v>
      </c>
      <c r="I51" s="15">
        <v>28818.183723620699</v>
      </c>
      <c r="J51" s="15">
        <v>16860.941176470591</v>
      </c>
      <c r="K51" s="15">
        <f t="shared" si="0"/>
        <v>11957.242547150108</v>
      </c>
      <c r="M51" s="23">
        <f t="shared" si="1"/>
        <v>0.3316941699409362</v>
      </c>
      <c r="N51" s="23"/>
    </row>
    <row r="52" spans="1:14" x14ac:dyDescent="0.2">
      <c r="A52" s="3">
        <v>44621</v>
      </c>
      <c r="B52" s="9">
        <v>184.93150684931507</v>
      </c>
      <c r="C52" s="9">
        <v>4500</v>
      </c>
      <c r="D52" s="9">
        <v>6250</v>
      </c>
      <c r="E52" s="9">
        <v>86.805555555555557</v>
      </c>
      <c r="F52" s="10">
        <v>1200</v>
      </c>
      <c r="H52" s="15">
        <v>851.79332798500036</v>
      </c>
      <c r="I52" s="15">
        <v>29372.183723620699</v>
      </c>
      <c r="J52" s="15">
        <v>16864.941176470591</v>
      </c>
      <c r="K52" s="15">
        <f t="shared" si="0"/>
        <v>12507.242547150108</v>
      </c>
      <c r="M52" s="23">
        <f t="shared" si="1"/>
        <v>0.2127863579640433</v>
      </c>
      <c r="N52" s="23"/>
    </row>
    <row r="53" spans="1:14" x14ac:dyDescent="0.2">
      <c r="A53" s="3">
        <v>44652</v>
      </c>
      <c r="B53" s="9">
        <v>115.06849315068493</v>
      </c>
      <c r="C53" s="9">
        <v>3000</v>
      </c>
      <c r="D53" s="9">
        <v>4225.352112676057</v>
      </c>
      <c r="E53" s="9">
        <v>59.51200158698672</v>
      </c>
      <c r="F53" s="10">
        <v>802.81690140845126</v>
      </c>
      <c r="H53" s="15">
        <v>537.70894082798941</v>
      </c>
      <c r="I53" s="15">
        <v>29872.718934888304</v>
      </c>
      <c r="J53" s="15">
        <v>16942.941176470587</v>
      </c>
      <c r="K53" s="15">
        <f t="shared" si="0"/>
        <v>12929.777758417717</v>
      </c>
      <c r="M53" s="23">
        <f t="shared" si="1"/>
        <v>0.14144518019554206</v>
      </c>
      <c r="N53" s="23"/>
    </row>
    <row r="54" spans="1:14" x14ac:dyDescent="0.2">
      <c r="A54" s="3">
        <v>44682</v>
      </c>
      <c r="B54" s="9">
        <v>178.08219178082192</v>
      </c>
      <c r="C54" s="9">
        <v>5000</v>
      </c>
      <c r="D54" s="9">
        <v>7462.6865671641799</v>
      </c>
      <c r="E54" s="9">
        <v>126.4862130027827</v>
      </c>
      <c r="F54" s="10">
        <v>1641.7910447761201</v>
      </c>
      <c r="H54" s="15">
        <v>562.69106023097459</v>
      </c>
      <c r="I54" s="15">
        <v>31260.614457276366</v>
      </c>
      <c r="J54" s="15">
        <v>17509.941176470591</v>
      </c>
      <c r="K54" s="15">
        <f t="shared" si="0"/>
        <v>13750.673280805775</v>
      </c>
      <c r="M54" s="23">
        <f t="shared" si="1"/>
        <v>0.23872488422655205</v>
      </c>
      <c r="N54" s="23"/>
    </row>
    <row r="55" spans="1:14" x14ac:dyDescent="0.2">
      <c r="A55" s="3">
        <v>44713</v>
      </c>
      <c r="B55" s="9">
        <v>61.643835616438352</v>
      </c>
      <c r="C55" s="9">
        <v>2500</v>
      </c>
      <c r="D55" s="9">
        <v>3472.2222222222222</v>
      </c>
      <c r="E55" s="9">
        <v>51.824212271973465</v>
      </c>
      <c r="F55" s="10">
        <v>659.72222222222217</v>
      </c>
      <c r="H55" s="15">
        <v>765.74674697463286</v>
      </c>
      <c r="I55" s="15">
        <v>31906.114457276366</v>
      </c>
      <c r="J55" s="15">
        <v>18392.941176470591</v>
      </c>
      <c r="K55" s="15">
        <f t="shared" si="0"/>
        <v>13513.173280805775</v>
      </c>
      <c r="L55">
        <v>550</v>
      </c>
      <c r="M55" s="23">
        <f t="shared" si="1"/>
        <v>0.10882623225312109</v>
      </c>
      <c r="N55" s="23"/>
    </row>
    <row r="56" spans="1:14" x14ac:dyDescent="0.2">
      <c r="A56" s="3">
        <v>44743</v>
      </c>
      <c r="B56" s="9">
        <v>98.630136986301366</v>
      </c>
      <c r="C56" s="9">
        <v>4500</v>
      </c>
      <c r="D56" s="9">
        <v>6338.0281690140846</v>
      </c>
      <c r="E56" s="9">
        <v>90.543259557344072</v>
      </c>
      <c r="F56" s="10">
        <v>2471.8309859154933</v>
      </c>
      <c r="H56" s="15">
        <v>939.18934921124878</v>
      </c>
      <c r="I56" s="15">
        <v>31306.311640374959</v>
      </c>
      <c r="J56" s="15">
        <v>18426.941176470595</v>
      </c>
      <c r="K56" s="15">
        <f t="shared" si="0"/>
        <v>12879.370463904364</v>
      </c>
      <c r="M56" s="23">
        <f t="shared" si="1"/>
        <v>0.20245208831436054</v>
      </c>
      <c r="N56" s="23"/>
    </row>
    <row r="57" spans="1:14" x14ac:dyDescent="0.2">
      <c r="A57" s="3">
        <v>44774</v>
      </c>
      <c r="B57" s="9">
        <v>498.63013698630135</v>
      </c>
      <c r="C57" s="9">
        <v>14000</v>
      </c>
      <c r="D57" s="9">
        <v>20000</v>
      </c>
      <c r="E57" s="9">
        <v>273.97260273972603</v>
      </c>
      <c r="F57" s="10">
        <v>7200</v>
      </c>
      <c r="H57" s="15">
        <v>573.08392116712423</v>
      </c>
      <c r="I57" s="15">
        <v>30162.311640374959</v>
      </c>
      <c r="J57" s="15">
        <v>18482.941176470595</v>
      </c>
      <c r="K57" s="15">
        <f t="shared" si="0"/>
        <v>11679.370463904364</v>
      </c>
      <c r="M57" s="23">
        <f t="shared" si="1"/>
        <v>0.66307915117580729</v>
      </c>
      <c r="N57" s="23"/>
    </row>
    <row r="58" spans="1:14" x14ac:dyDescent="0.2">
      <c r="A58" s="3">
        <v>44805</v>
      </c>
      <c r="B58" s="9">
        <v>246.57534246575341</v>
      </c>
      <c r="C58" s="9">
        <v>7500</v>
      </c>
      <c r="D58" s="9">
        <v>10714.285714285716</v>
      </c>
      <c r="E58" s="9">
        <v>157.56302521008405</v>
      </c>
      <c r="F58" s="10">
        <v>4264.2857142857156</v>
      </c>
      <c r="H58" s="15">
        <v>671.37716772862404</v>
      </c>
      <c r="I58" s="15">
        <v>29190.311640374959</v>
      </c>
      <c r="J58" s="15">
        <v>18560.941176470595</v>
      </c>
      <c r="K58" s="15">
        <f t="shared" si="0"/>
        <v>10629.370463904364</v>
      </c>
      <c r="M58" s="23">
        <f t="shared" si="1"/>
        <v>0.36704937741966798</v>
      </c>
      <c r="N58" s="23"/>
    </row>
    <row r="59" spans="1:14" x14ac:dyDescent="0.2">
      <c r="A59" s="3">
        <v>44835</v>
      </c>
      <c r="B59" s="9">
        <v>246.57534246575341</v>
      </c>
      <c r="C59" s="9">
        <v>10000</v>
      </c>
      <c r="D59" s="9">
        <v>14705.882352941178</v>
      </c>
      <c r="E59" s="9">
        <v>204.24836601307192</v>
      </c>
      <c r="F59" s="10">
        <v>6147.0588235294144</v>
      </c>
      <c r="H59" s="15">
        <v>890.72432543317507</v>
      </c>
      <c r="I59" s="15">
        <v>27835.135169786721</v>
      </c>
      <c r="J59" s="15">
        <v>18646.941176470591</v>
      </c>
      <c r="K59" s="15">
        <f t="shared" si="0"/>
        <v>9188.1939933161302</v>
      </c>
      <c r="M59" s="23">
        <f t="shared" si="1"/>
        <v>0.52832085288033681</v>
      </c>
      <c r="N59" s="23"/>
    </row>
    <row r="60" spans="1:14" x14ac:dyDescent="0.2">
      <c r="A60" s="3">
        <v>44866</v>
      </c>
      <c r="B60" s="9">
        <v>331.50684931506851</v>
      </c>
      <c r="C60" s="9">
        <v>11000</v>
      </c>
      <c r="D60" s="9">
        <v>15277.777777777779</v>
      </c>
      <c r="E60" s="9">
        <v>215.17996870109548</v>
      </c>
      <c r="F60" s="10">
        <v>2368.0555555555566</v>
      </c>
      <c r="H60" s="15">
        <v>666.57486262419684</v>
      </c>
      <c r="I60" s="15">
        <v>30298.857392008947</v>
      </c>
      <c r="J60" s="15">
        <v>19200.941176470595</v>
      </c>
      <c r="K60" s="15">
        <f t="shared" si="0"/>
        <v>11097.916215538353</v>
      </c>
      <c r="M60" s="23">
        <f t="shared" si="1"/>
        <v>0.50423610303559352</v>
      </c>
      <c r="N60" s="23"/>
    </row>
    <row r="61" spans="1:14" x14ac:dyDescent="0.2">
      <c r="A61" s="3">
        <v>44896</v>
      </c>
      <c r="B61" s="9">
        <v>657.53424657534242</v>
      </c>
      <c r="C61" s="9">
        <v>15000</v>
      </c>
      <c r="D61" s="9">
        <v>21126.760563380281</v>
      </c>
      <c r="E61" s="9">
        <v>240.07682458386682</v>
      </c>
      <c r="F61" s="10">
        <v>4436.6197183098593</v>
      </c>
      <c r="H61" s="15">
        <v>288.21598413371436</v>
      </c>
      <c r="I61" s="15">
        <v>32023.998237079373</v>
      </c>
      <c r="J61" s="15">
        <v>19835.941176470598</v>
      </c>
      <c r="K61" s="15">
        <f t="shared" si="0"/>
        <v>12188.057060608775</v>
      </c>
      <c r="L61">
        <v>600</v>
      </c>
      <c r="M61" s="23">
        <f t="shared" si="1"/>
        <v>0.65971651656283214</v>
      </c>
      <c r="N61" s="23"/>
    </row>
    <row r="62" spans="1:14" ht="20" x14ac:dyDescent="0.2">
      <c r="I62" s="20"/>
      <c r="M62" t="s">
        <v>15</v>
      </c>
    </row>
  </sheetData>
  <mergeCells count="1">
    <mergeCell ref="Q35:X45"/>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BA9F-C1EB-E846-AEC3-151B9AC270A1}">
  <dimension ref="A1:X61"/>
  <sheetViews>
    <sheetView topLeftCell="F35" workbookViewId="0">
      <selection activeCell="Z12" sqref="Z12"/>
    </sheetView>
  </sheetViews>
  <sheetFormatPr baseColWidth="10" defaultColWidth="8.83203125" defaultRowHeight="15" x14ac:dyDescent="0.2"/>
  <cols>
    <col min="1" max="1" width="10.83203125" style="2" customWidth="1"/>
    <col min="2" max="2" width="12" customWidth="1"/>
    <col min="3" max="3" width="10.33203125" customWidth="1"/>
    <col min="4" max="4" width="11" style="9" bestFit="1" customWidth="1"/>
    <col min="5" max="5" width="8.83203125" style="9"/>
    <col min="8" max="8" width="10" style="15" customWidth="1"/>
    <col min="9" max="9" width="10" style="15" bestFit="1" customWidth="1"/>
    <col min="10" max="10" width="11.1640625" style="15" bestFit="1" customWidth="1"/>
    <col min="11" max="11" width="10.1640625" style="15" bestFit="1" customWidth="1"/>
    <col min="13" max="13" width="48.83203125" customWidth="1"/>
    <col min="14" max="14" width="30.83203125" style="19" customWidth="1"/>
  </cols>
  <sheetData>
    <row r="1" spans="1:14" s="4" customFormat="1" ht="48" x14ac:dyDescent="0.2">
      <c r="A1" s="8" t="s">
        <v>0</v>
      </c>
      <c r="B1" s="11" t="s">
        <v>2</v>
      </c>
      <c r="C1" s="11" t="s">
        <v>1</v>
      </c>
      <c r="D1" s="12" t="s">
        <v>7</v>
      </c>
      <c r="E1" s="13" t="s">
        <v>8</v>
      </c>
      <c r="F1" s="11" t="s">
        <v>9</v>
      </c>
      <c r="H1" s="14" t="s">
        <v>14</v>
      </c>
      <c r="I1" s="14" t="s">
        <v>10</v>
      </c>
      <c r="J1" s="14" t="s">
        <v>11</v>
      </c>
      <c r="K1" s="14" t="s">
        <v>12</v>
      </c>
      <c r="L1" s="11" t="s">
        <v>13</v>
      </c>
      <c r="M1" s="27" t="s">
        <v>18</v>
      </c>
      <c r="N1" s="28" t="s">
        <v>19</v>
      </c>
    </row>
    <row r="2" spans="1:14" x14ac:dyDescent="0.2">
      <c r="A2" s="3">
        <v>43101</v>
      </c>
      <c r="B2" s="9">
        <v>9.5890410958904102</v>
      </c>
      <c r="C2" s="9">
        <v>500</v>
      </c>
      <c r="D2" s="9">
        <v>714.28571428571433</v>
      </c>
      <c r="E2" s="9">
        <v>11.337868480725625</v>
      </c>
      <c r="F2" s="10">
        <v>157.1428571428572</v>
      </c>
      <c r="H2" s="15">
        <v>21</v>
      </c>
      <c r="I2" s="15">
        <v>1000</v>
      </c>
      <c r="J2" s="15">
        <v>600</v>
      </c>
      <c r="K2" s="15">
        <f>+I2-J2</f>
        <v>400</v>
      </c>
      <c r="M2" s="18">
        <f>(D2-C2-F2)/D2</f>
        <v>7.9999999999999988E-2</v>
      </c>
      <c r="N2" s="17">
        <f>(D2-C2-F2)/I2</f>
        <v>5.7142857142857141E-2</v>
      </c>
    </row>
    <row r="3" spans="1:14" x14ac:dyDescent="0.2">
      <c r="A3" s="3">
        <v>43132</v>
      </c>
      <c r="B3" s="9">
        <v>14.95890410958904</v>
      </c>
      <c r="C3" s="9">
        <v>420</v>
      </c>
      <c r="D3" s="9">
        <v>617.64705882352951</v>
      </c>
      <c r="E3" s="9">
        <v>11.229946524064173</v>
      </c>
      <c r="F3" s="10">
        <v>160.58823529411774</v>
      </c>
      <c r="H3" s="15">
        <v>22.2</v>
      </c>
      <c r="I3" s="15">
        <v>1110</v>
      </c>
      <c r="J3" s="15">
        <v>672.94117647058829</v>
      </c>
      <c r="K3" s="15">
        <f t="shared" ref="K3:K61" si="0">+I3-J3</f>
        <v>437.05882352941171</v>
      </c>
      <c r="M3" s="18">
        <f t="shared" ref="M3:M61" si="1">(D3-C3-F3)/D3</f>
        <v>0.06</v>
      </c>
      <c r="N3" s="17">
        <f t="shared" ref="N3:N61" si="2">(D3-C3-F3)/I3</f>
        <v>3.3386327503974564E-2</v>
      </c>
    </row>
    <row r="4" spans="1:14" x14ac:dyDescent="0.2">
      <c r="A4" s="3">
        <v>43160</v>
      </c>
      <c r="B4" s="9">
        <v>36.986301369863014</v>
      </c>
      <c r="C4" s="9">
        <v>900</v>
      </c>
      <c r="D4" s="9">
        <v>1250</v>
      </c>
      <c r="E4" s="9">
        <v>21.1864406779661</v>
      </c>
      <c r="F4" s="10">
        <v>237.5</v>
      </c>
      <c r="H4" s="15">
        <v>26.895</v>
      </c>
      <c r="I4" s="15">
        <v>1222.5</v>
      </c>
      <c r="J4" s="15">
        <v>672.94117647058829</v>
      </c>
      <c r="K4" s="15">
        <f t="shared" si="0"/>
        <v>549.55882352941171</v>
      </c>
      <c r="M4" s="18">
        <f t="shared" si="1"/>
        <v>0.09</v>
      </c>
      <c r="N4" s="17">
        <f t="shared" si="2"/>
        <v>9.202453987730061E-2</v>
      </c>
    </row>
    <row r="5" spans="1:14" x14ac:dyDescent="0.2">
      <c r="A5" s="3">
        <v>43191</v>
      </c>
      <c r="B5" s="9">
        <v>61.369863013698627</v>
      </c>
      <c r="C5" s="9">
        <v>1600</v>
      </c>
      <c r="D5" s="9">
        <v>2253.5211267605637</v>
      </c>
      <c r="E5" s="9">
        <v>33.634643682993485</v>
      </c>
      <c r="F5" s="10">
        <v>878.87323943662</v>
      </c>
      <c r="H5" s="15">
        <v>47.931549295774651</v>
      </c>
      <c r="I5" s="15">
        <v>1997.1478873239439</v>
      </c>
      <c r="J5" s="15">
        <v>1072.9411764705901</v>
      </c>
      <c r="K5" s="15">
        <f t="shared" si="0"/>
        <v>924.2067108533538</v>
      </c>
      <c r="M5" s="18">
        <f t="shared" si="1"/>
        <v>-9.9999999999999978E-2</v>
      </c>
      <c r="N5" s="17">
        <f t="shared" si="2"/>
        <v>-0.11283696821171034</v>
      </c>
    </row>
    <row r="6" spans="1:14" x14ac:dyDescent="0.2">
      <c r="A6" s="3">
        <v>43221</v>
      </c>
      <c r="B6" s="9">
        <v>124.65753424657534</v>
      </c>
      <c r="C6" s="9">
        <v>3500</v>
      </c>
      <c r="D6" s="9">
        <v>5223.880597014926</v>
      </c>
      <c r="E6" s="9">
        <v>74.626865671641795</v>
      </c>
      <c r="F6" s="10">
        <v>1567</v>
      </c>
      <c r="H6" s="15">
        <v>49.592876287576253</v>
      </c>
      <c r="I6" s="15">
        <v>1983.7150515030501</v>
      </c>
      <c r="J6" s="15">
        <v>1472.9411764705901</v>
      </c>
      <c r="K6" s="15">
        <f t="shared" si="0"/>
        <v>510.77387503245996</v>
      </c>
      <c r="M6" s="18">
        <f t="shared" si="1"/>
        <v>3.0031428571428691E-2</v>
      </c>
      <c r="N6" s="17">
        <f t="shared" si="2"/>
        <v>7.9084239894262262E-2</v>
      </c>
    </row>
    <row r="7" spans="1:14" x14ac:dyDescent="0.2">
      <c r="A7" s="3">
        <v>43252</v>
      </c>
      <c r="B7" s="9">
        <v>120.82191780821917</v>
      </c>
      <c r="C7" s="9">
        <v>4900</v>
      </c>
      <c r="D7" s="9">
        <v>6805.5555555555602</v>
      </c>
      <c r="E7" s="9">
        <v>106.92541856925425</v>
      </c>
      <c r="F7" s="10">
        <v>3670.500000000005</v>
      </c>
      <c r="H7" s="15">
        <v>62.024347604699408</v>
      </c>
      <c r="I7" s="15">
        <v>2138.7706070586</v>
      </c>
      <c r="J7" s="15">
        <v>1892.9411764705878</v>
      </c>
      <c r="K7" s="15">
        <f t="shared" si="0"/>
        <v>245.8294305880122</v>
      </c>
      <c r="M7" s="18">
        <f t="shared" si="1"/>
        <v>-0.25933877551020396</v>
      </c>
      <c r="N7" s="17">
        <f t="shared" si="2"/>
        <v>-0.82521446602061288</v>
      </c>
    </row>
    <row r="8" spans="1:14" x14ac:dyDescent="0.2">
      <c r="A8" s="3">
        <v>43282</v>
      </c>
      <c r="B8" s="9">
        <v>127.12328767123287</v>
      </c>
      <c r="C8" s="9">
        <v>5800</v>
      </c>
      <c r="D8" s="9">
        <v>8169.01408450704</v>
      </c>
      <c r="E8" s="9">
        <v>134.83844241922117</v>
      </c>
      <c r="F8" s="10">
        <v>3267.5774647887301</v>
      </c>
      <c r="H8" s="15">
        <v>42.735730081984379</v>
      </c>
      <c r="I8" s="15">
        <v>2374.2072267769099</v>
      </c>
      <c r="J8" s="15">
        <v>2026.9411764705878</v>
      </c>
      <c r="K8" s="15">
        <f t="shared" si="0"/>
        <v>347.26605030632209</v>
      </c>
      <c r="M8" s="18">
        <f t="shared" si="1"/>
        <v>-0.10999655172413796</v>
      </c>
      <c r="N8" s="17">
        <f>(D8-C8-F8)/I8</f>
        <v>-0.37846880851320175</v>
      </c>
    </row>
    <row r="9" spans="1:14" x14ac:dyDescent="0.2">
      <c r="A9" s="3">
        <v>43313</v>
      </c>
      <c r="B9" s="9">
        <v>56.986301369863014</v>
      </c>
      <c r="C9" s="9">
        <v>1600</v>
      </c>
      <c r="D9" s="9">
        <v>2285.7142857142858</v>
      </c>
      <c r="E9" s="9">
        <v>31.746031746031747</v>
      </c>
      <c r="F9" s="10">
        <v>1400</v>
      </c>
      <c r="H9" s="15">
        <v>31.876587224841419</v>
      </c>
      <c r="I9" s="15">
        <v>1770.92151249119</v>
      </c>
      <c r="J9" s="15">
        <v>2137.9411764705878</v>
      </c>
      <c r="K9" s="15">
        <f t="shared" si="0"/>
        <v>-367.01966397939782</v>
      </c>
      <c r="M9" s="18">
        <f>(D9-C9-F9)/D9</f>
        <v>-0.31249999999999994</v>
      </c>
      <c r="N9" s="17">
        <f t="shared" si="2"/>
        <v>-0.40334126004314808</v>
      </c>
    </row>
    <row r="10" spans="1:14" x14ac:dyDescent="0.2">
      <c r="A10" s="3">
        <v>43344</v>
      </c>
      <c r="B10" s="9">
        <v>16.43835616438356</v>
      </c>
      <c r="C10" s="9">
        <v>800</v>
      </c>
      <c r="D10" s="9">
        <v>1714.2857142857099</v>
      </c>
      <c r="E10" s="9">
        <v>24.144869215291688</v>
      </c>
      <c r="F10" s="10">
        <v>1077.142857142853</v>
      </c>
      <c r="H10" s="15">
        <v>24.745544871217323</v>
      </c>
      <c r="I10" s="15">
        <v>1031.0643696340551</v>
      </c>
      <c r="J10" s="15">
        <v>2260.9411764705874</v>
      </c>
      <c r="K10" s="15">
        <f t="shared" si="0"/>
        <v>-1229.8768068365323</v>
      </c>
      <c r="M10" s="18">
        <f t="shared" si="1"/>
        <v>-9.500000000000039E-2</v>
      </c>
      <c r="N10" s="17">
        <f t="shared" si="2"/>
        <v>-0.1579505098357189</v>
      </c>
    </row>
    <row r="11" spans="1:14" x14ac:dyDescent="0.2">
      <c r="A11" s="3">
        <v>43374</v>
      </c>
      <c r="B11" s="9">
        <v>73.972602739726028</v>
      </c>
      <c r="C11" s="9">
        <v>3000</v>
      </c>
      <c r="D11" s="9">
        <v>4411.7647058823532</v>
      </c>
      <c r="E11" s="9">
        <v>50.133689839572192</v>
      </c>
      <c r="F11" s="10">
        <v>1080.8823529411766</v>
      </c>
      <c r="H11" s="15">
        <v>57.178401677256943</v>
      </c>
      <c r="I11" s="15">
        <v>1905.9467225752314</v>
      </c>
      <c r="J11" s="15">
        <v>2804.9411764705874</v>
      </c>
      <c r="K11" s="15">
        <f t="shared" si="0"/>
        <v>-898.99445389535595</v>
      </c>
      <c r="M11" s="18">
        <f t="shared" si="1"/>
        <v>7.5000000000000025E-2</v>
      </c>
      <c r="N11" s="17">
        <f t="shared" si="2"/>
        <v>0.17360524773436631</v>
      </c>
    </row>
    <row r="12" spans="1:14" x14ac:dyDescent="0.2">
      <c r="A12" s="3">
        <v>43405</v>
      </c>
      <c r="B12" s="9">
        <v>150.68493150684932</v>
      </c>
      <c r="C12" s="9">
        <v>5000</v>
      </c>
      <c r="D12" s="9">
        <v>6944.4444444444443</v>
      </c>
      <c r="E12" s="9">
        <v>110.22927689594356</v>
      </c>
      <c r="F12" s="10">
        <v>1319.4444444444443</v>
      </c>
      <c r="H12" s="15">
        <v>66.042987728929376</v>
      </c>
      <c r="I12" s="15">
        <v>3475.9467225752301</v>
      </c>
      <c r="J12" s="15">
        <v>2449.9411764705901</v>
      </c>
      <c r="K12" s="15">
        <f t="shared" si="0"/>
        <v>1026.00554610464</v>
      </c>
      <c r="M12" s="18">
        <f t="shared" si="1"/>
        <v>0.09</v>
      </c>
      <c r="N12" s="17">
        <f t="shared" si="2"/>
        <v>0.17980712878618441</v>
      </c>
    </row>
    <row r="13" spans="1:14" x14ac:dyDescent="0.2">
      <c r="A13" s="3">
        <v>43435</v>
      </c>
      <c r="B13" s="9">
        <v>337.53424657534248</v>
      </c>
      <c r="C13" s="9">
        <v>7700</v>
      </c>
      <c r="D13" s="9">
        <v>10845.070422535211</v>
      </c>
      <c r="E13" s="9">
        <v>197.18309859154928</v>
      </c>
      <c r="F13" s="10">
        <v>2190.7042253521126</v>
      </c>
      <c r="H13" s="15">
        <v>91.156197154441585</v>
      </c>
      <c r="I13" s="15">
        <v>3963.3129197583298</v>
      </c>
      <c r="J13" s="15">
        <v>2782.9411764705901</v>
      </c>
      <c r="K13" s="15">
        <f t="shared" si="0"/>
        <v>1180.3717432877397</v>
      </c>
      <c r="L13">
        <v>300</v>
      </c>
      <c r="M13" s="18">
        <f t="shared" si="1"/>
        <v>8.7999999999999981E-2</v>
      </c>
      <c r="N13" s="17">
        <f t="shared" si="2"/>
        <v>0.24080011255868553</v>
      </c>
    </row>
    <row r="14" spans="1:14" x14ac:dyDescent="0.2">
      <c r="A14" s="3">
        <v>43466</v>
      </c>
      <c r="B14" s="9">
        <v>312.32876712328766</v>
      </c>
      <c r="C14" s="9">
        <v>6000</v>
      </c>
      <c r="D14" s="9">
        <v>8955.2238805970155</v>
      </c>
      <c r="E14" s="9">
        <v>151.78345560333923</v>
      </c>
      <c r="F14" s="10">
        <v>2238.8059701492543</v>
      </c>
      <c r="H14" s="15">
        <v>156.88738656659496</v>
      </c>
      <c r="I14" s="15">
        <v>4902.7308302060919</v>
      </c>
      <c r="J14" s="15">
        <v>3805.9411764705883</v>
      </c>
      <c r="K14" s="15">
        <f t="shared" si="0"/>
        <v>1096.7896537355036</v>
      </c>
      <c r="M14" s="18">
        <f t="shared" si="1"/>
        <v>7.9999999999999988E-2</v>
      </c>
      <c r="N14" s="17">
        <f t="shared" si="2"/>
        <v>0.14612629884428016</v>
      </c>
    </row>
    <row r="15" spans="1:14" x14ac:dyDescent="0.2">
      <c r="A15" s="3">
        <v>43497</v>
      </c>
      <c r="B15" s="9">
        <v>120.54794520547946</v>
      </c>
      <c r="C15" s="9">
        <v>2000</v>
      </c>
      <c r="D15" s="9">
        <v>2777.7777777777778</v>
      </c>
      <c r="E15" s="9">
        <v>41.459369817578775</v>
      </c>
      <c r="F15" s="10">
        <v>1611.1111111111099</v>
      </c>
      <c r="H15" s="15">
        <v>140.63274493120068</v>
      </c>
      <c r="I15" s="15">
        <v>6392.397496872758</v>
      </c>
      <c r="J15" s="15">
        <v>5128.9411764705874</v>
      </c>
      <c r="K15" s="15">
        <f t="shared" si="0"/>
        <v>1263.4563204021706</v>
      </c>
      <c r="M15" s="18">
        <f t="shared" si="1"/>
        <v>-0.29999999999999954</v>
      </c>
      <c r="N15" s="17">
        <f t="shared" si="2"/>
        <v>-0.13036319060900223</v>
      </c>
    </row>
    <row r="16" spans="1:14" x14ac:dyDescent="0.2">
      <c r="A16" s="3">
        <v>43525</v>
      </c>
      <c r="B16" s="9">
        <v>32.054794520547944</v>
      </c>
      <c r="C16" s="9">
        <v>900</v>
      </c>
      <c r="D16" s="9">
        <v>1267.605633802817</v>
      </c>
      <c r="E16" s="9">
        <v>18.108651911468815</v>
      </c>
      <c r="F16" s="10">
        <v>1253.52112676056</v>
      </c>
      <c r="H16" s="15">
        <v>61.654338035235099</v>
      </c>
      <c r="I16" s="15">
        <v>6850.4820039150118</v>
      </c>
      <c r="J16" s="15">
        <v>5472.9411764705874</v>
      </c>
      <c r="K16" s="15">
        <f t="shared" si="0"/>
        <v>1377.5408274444244</v>
      </c>
      <c r="M16" s="18">
        <f t="shared" si="1"/>
        <v>-0.69888888888888612</v>
      </c>
      <c r="N16" s="17">
        <f t="shared" si="2"/>
        <v>-0.12932162911331602</v>
      </c>
    </row>
    <row r="17" spans="1:24" ht="14" customHeight="1" x14ac:dyDescent="0.2">
      <c r="A17" s="3">
        <v>43556</v>
      </c>
      <c r="B17" s="9">
        <v>230.13698630136986</v>
      </c>
      <c r="C17" s="9">
        <v>6000</v>
      </c>
      <c r="D17" s="9">
        <v>9230.7692307692305</v>
      </c>
      <c r="E17" s="9">
        <v>126.44889357218123</v>
      </c>
      <c r="F17" s="10">
        <v>2307.6923076923076</v>
      </c>
      <c r="H17" s="15">
        <v>170.23773746683059</v>
      </c>
      <c r="I17" s="15">
        <v>8106.5589269919328</v>
      </c>
      <c r="J17" s="15">
        <v>5805.9411764705856</v>
      </c>
      <c r="K17" s="15">
        <f t="shared" si="0"/>
        <v>2300.6177505213473</v>
      </c>
      <c r="M17" s="18">
        <f t="shared" si="1"/>
        <v>9.9999999999999978E-2</v>
      </c>
      <c r="N17" s="17">
        <f t="shared" si="2"/>
        <v>0.11386791009480088</v>
      </c>
      <c r="P17" s="34" t="s">
        <v>20</v>
      </c>
      <c r="Q17" s="34"/>
      <c r="R17" s="34"/>
      <c r="S17" s="34"/>
      <c r="T17" s="34"/>
      <c r="U17" s="34"/>
      <c r="V17" s="34"/>
      <c r="W17" s="34"/>
      <c r="X17" s="34"/>
    </row>
    <row r="18" spans="1:24" ht="14" customHeight="1" x14ac:dyDescent="0.2">
      <c r="A18" s="3">
        <v>43586</v>
      </c>
      <c r="B18" s="9">
        <v>143.83561643835617</v>
      </c>
      <c r="C18" s="9">
        <v>7500</v>
      </c>
      <c r="D18" s="9">
        <v>10714.285714285716</v>
      </c>
      <c r="E18" s="9">
        <v>157.56302521008405</v>
      </c>
      <c r="F18" s="10">
        <v>2035.7142857142869</v>
      </c>
      <c r="H18" s="15">
        <v>190.14260711126721</v>
      </c>
      <c r="I18" s="15">
        <v>9507.1303555633604</v>
      </c>
      <c r="J18" s="15">
        <v>6027.9411764705847</v>
      </c>
      <c r="K18" s="15">
        <f t="shared" si="0"/>
        <v>3479.1891790927757</v>
      </c>
      <c r="M18" s="18">
        <f t="shared" si="1"/>
        <v>0.11</v>
      </c>
      <c r="N18" s="17">
        <f t="shared" si="2"/>
        <v>0.12396710516141761</v>
      </c>
      <c r="P18" s="34"/>
      <c r="Q18" s="34"/>
      <c r="R18" s="34"/>
      <c r="S18" s="34"/>
      <c r="T18" s="34"/>
      <c r="U18" s="34"/>
      <c r="V18" s="34"/>
      <c r="W18" s="34"/>
      <c r="X18" s="34"/>
    </row>
    <row r="19" spans="1:24" ht="14" customHeight="1" x14ac:dyDescent="0.2">
      <c r="A19" s="3">
        <v>43617</v>
      </c>
      <c r="B19" s="9">
        <v>124.65753424657534</v>
      </c>
      <c r="C19" s="9">
        <v>3500</v>
      </c>
      <c r="D19" s="9">
        <v>5147.0588235294126</v>
      </c>
      <c r="E19" s="9">
        <v>71.486928104575171</v>
      </c>
      <c r="F19" s="10">
        <v>1183.8235294117655</v>
      </c>
      <c r="H19" s="15">
        <v>234.00004429298215</v>
      </c>
      <c r="I19" s="15">
        <v>10636.365649681007</v>
      </c>
      <c r="J19" s="15">
        <v>6993.9411764705837</v>
      </c>
      <c r="K19" s="15">
        <f t="shared" si="0"/>
        <v>3642.4244732104235</v>
      </c>
      <c r="L19">
        <v>300</v>
      </c>
      <c r="M19" s="18">
        <f t="shared" si="1"/>
        <v>8.9999999999999983E-2</v>
      </c>
      <c r="N19" s="17">
        <f t="shared" si="2"/>
        <v>4.3552027955295038E-2</v>
      </c>
      <c r="P19" s="34"/>
      <c r="Q19" s="34"/>
      <c r="R19" s="34"/>
      <c r="S19" s="34"/>
      <c r="T19" s="34"/>
      <c r="U19" s="34"/>
      <c r="V19" s="34"/>
      <c r="W19" s="34"/>
      <c r="X19" s="34"/>
    </row>
    <row r="20" spans="1:24" ht="14" customHeight="1" x14ac:dyDescent="0.2">
      <c r="A20" s="3">
        <v>43647</v>
      </c>
      <c r="B20" s="9">
        <v>267.1232876712329</v>
      </c>
      <c r="C20" s="9">
        <v>6500</v>
      </c>
      <c r="D20" s="9">
        <v>9027.7777777777774</v>
      </c>
      <c r="E20" s="9">
        <v>127.15179968701095</v>
      </c>
      <c r="F20" s="10">
        <v>3430.5555555555552</v>
      </c>
      <c r="H20" s="15">
        <v>244.26210892567752</v>
      </c>
      <c r="I20" s="15">
        <v>10177.58787190323</v>
      </c>
      <c r="J20" s="15">
        <v>7437.9411764705847</v>
      </c>
      <c r="K20" s="15">
        <f t="shared" si="0"/>
        <v>2739.6466954326452</v>
      </c>
      <c r="M20" s="18">
        <f t="shared" si="1"/>
        <v>-0.1</v>
      </c>
      <c r="N20" s="17">
        <f t="shared" si="2"/>
        <v>-8.8702528451759424E-2</v>
      </c>
      <c r="P20" s="34"/>
      <c r="Q20" s="34"/>
      <c r="R20" s="34"/>
      <c r="S20" s="34"/>
      <c r="T20" s="34"/>
      <c r="U20" s="34"/>
      <c r="V20" s="34"/>
      <c r="W20" s="34"/>
      <c r="X20" s="34"/>
    </row>
    <row r="21" spans="1:24" ht="14" customHeight="1" x14ac:dyDescent="0.2">
      <c r="A21" s="3">
        <v>43678</v>
      </c>
      <c r="B21" s="9">
        <v>287.67123287671234</v>
      </c>
      <c r="C21" s="9">
        <v>7500</v>
      </c>
      <c r="D21" s="9">
        <v>10563.380281690141</v>
      </c>
      <c r="E21" s="9">
        <v>120.03841229193341</v>
      </c>
      <c r="F21" s="10">
        <v>3697.183098591549</v>
      </c>
      <c r="H21" s="15">
        <v>268.59462637504561</v>
      </c>
      <c r="I21" s="15">
        <v>10743.785055001823</v>
      </c>
      <c r="J21" s="15">
        <v>8637.9411764705856</v>
      </c>
      <c r="K21" s="15">
        <f t="shared" si="0"/>
        <v>2105.8438785312374</v>
      </c>
      <c r="M21" s="18">
        <f t="shared" si="1"/>
        <v>-5.9999999999999984E-2</v>
      </c>
      <c r="N21" s="17">
        <f t="shared" si="2"/>
        <v>-5.899250717104939E-2</v>
      </c>
      <c r="P21" s="34"/>
      <c r="Q21" s="34"/>
      <c r="R21" s="34"/>
      <c r="S21" s="34"/>
      <c r="T21" s="34"/>
      <c r="U21" s="34"/>
      <c r="V21" s="34"/>
      <c r="W21" s="34"/>
      <c r="X21" s="34"/>
    </row>
    <row r="22" spans="1:24" ht="14" customHeight="1" x14ac:dyDescent="0.2">
      <c r="A22" s="3">
        <v>43709</v>
      </c>
      <c r="B22" s="9">
        <v>71.232876712328775</v>
      </c>
      <c r="C22" s="9">
        <v>2000</v>
      </c>
      <c r="D22" s="9">
        <v>2985.0746268656721</v>
      </c>
      <c r="E22" s="9">
        <v>34.710170079833397</v>
      </c>
      <c r="F22" s="10">
        <v>1277.611940298508</v>
      </c>
      <c r="H22" s="15">
        <v>305.00018450550067</v>
      </c>
      <c r="I22" s="15">
        <v>10517.247741568988</v>
      </c>
      <c r="J22" s="15">
        <v>8703.9411764705874</v>
      </c>
      <c r="K22" s="15">
        <f t="shared" si="0"/>
        <v>1813.3065650984008</v>
      </c>
      <c r="M22" s="18">
        <f t="shared" si="1"/>
        <v>-9.799999999999999E-2</v>
      </c>
      <c r="N22" s="17">
        <f t="shared" si="2"/>
        <v>-2.7815006418132966E-2</v>
      </c>
      <c r="P22" s="34"/>
      <c r="Q22" s="34"/>
      <c r="R22" s="34"/>
      <c r="S22" s="34"/>
      <c r="T22" s="34"/>
      <c r="U22" s="34"/>
      <c r="V22" s="34"/>
      <c r="W22" s="34"/>
      <c r="X22" s="34"/>
    </row>
    <row r="23" spans="1:24" ht="14" customHeight="1" x14ac:dyDescent="0.2">
      <c r="A23" s="3">
        <v>43739</v>
      </c>
      <c r="B23" s="9">
        <v>29.589041095890408</v>
      </c>
      <c r="C23" s="9">
        <v>1200</v>
      </c>
      <c r="D23" s="9">
        <v>1666.6666666666667</v>
      </c>
      <c r="E23" s="9">
        <v>21.09704641350211</v>
      </c>
      <c r="F23" s="10">
        <v>1630</v>
      </c>
      <c r="H23" s="15">
        <v>196.37845934824176</v>
      </c>
      <c r="I23" s="15">
        <v>10909.914408235654</v>
      </c>
      <c r="J23" s="15">
        <v>9259.9411764705874</v>
      </c>
      <c r="K23" s="15">
        <f t="shared" si="0"/>
        <v>1649.9732317650669</v>
      </c>
      <c r="M23" s="18">
        <f t="shared" si="1"/>
        <v>-0.69799999999999995</v>
      </c>
      <c r="N23" s="17">
        <f t="shared" si="2"/>
        <v>-0.10663083960174413</v>
      </c>
      <c r="P23" s="34"/>
      <c r="Q23" s="34"/>
      <c r="R23" s="34"/>
      <c r="S23" s="34"/>
      <c r="T23" s="34"/>
      <c r="U23" s="34"/>
      <c r="V23" s="34"/>
      <c r="W23" s="34"/>
      <c r="X23" s="34"/>
    </row>
    <row r="24" spans="1:24" ht="14" customHeight="1" x14ac:dyDescent="0.2">
      <c r="A24" s="3">
        <v>43770</v>
      </c>
      <c r="B24" s="9">
        <v>200</v>
      </c>
      <c r="C24" s="9">
        <v>5900</v>
      </c>
      <c r="D24" s="9">
        <v>9140.8450704225306</v>
      </c>
      <c r="E24" s="9">
        <v>125</v>
      </c>
      <c r="F24" s="10">
        <v>2023.23943661971</v>
      </c>
      <c r="H24" s="15">
        <v>204.92136075669248</v>
      </c>
      <c r="I24" s="15">
        <v>11384.520042038472</v>
      </c>
      <c r="J24" s="15">
        <v>9716.9411764705874</v>
      </c>
      <c r="K24" s="15">
        <f t="shared" si="0"/>
        <v>1667.5788655678843</v>
      </c>
      <c r="M24" s="18">
        <f t="shared" si="1"/>
        <v>0.13320493066255826</v>
      </c>
      <c r="N24" s="17">
        <f t="shared" si="2"/>
        <v>0.10695274190801991</v>
      </c>
      <c r="P24" s="34"/>
      <c r="Q24" s="34"/>
      <c r="R24" s="34"/>
      <c r="S24" s="34"/>
      <c r="T24" s="34"/>
      <c r="U24" s="34"/>
      <c r="V24" s="34"/>
      <c r="W24" s="34"/>
      <c r="X24" s="34"/>
    </row>
    <row r="25" spans="1:24" ht="14" customHeight="1" x14ac:dyDescent="0.2">
      <c r="A25" s="3">
        <v>43800</v>
      </c>
      <c r="B25" s="9">
        <v>356.16438356164383</v>
      </c>
      <c r="C25" s="9">
        <v>4000</v>
      </c>
      <c r="D25" s="9">
        <v>6285.7142857142999</v>
      </c>
      <c r="E25" s="9">
        <v>104.13075060532699</v>
      </c>
      <c r="F25" s="10">
        <v>3142.8571428571431</v>
      </c>
      <c r="H25" s="15">
        <v>309.20105243749481</v>
      </c>
      <c r="I25" s="15">
        <v>12883.377184895617</v>
      </c>
      <c r="J25" s="15">
        <v>10422.941176470589</v>
      </c>
      <c r="K25" s="15">
        <f t="shared" si="0"/>
        <v>2460.4360084250275</v>
      </c>
      <c r="L25">
        <v>350</v>
      </c>
      <c r="M25" s="18">
        <f t="shared" si="1"/>
        <v>-0.13636363636363386</v>
      </c>
      <c r="N25" s="17">
        <f t="shared" si="2"/>
        <v>-6.6530913815653223E-2</v>
      </c>
      <c r="P25" s="34"/>
      <c r="Q25" s="34"/>
      <c r="R25" s="34"/>
      <c r="S25" s="34"/>
      <c r="T25" s="34"/>
      <c r="U25" s="34"/>
      <c r="V25" s="34"/>
      <c r="W25" s="34"/>
      <c r="X25" s="34"/>
    </row>
    <row r="26" spans="1:24" ht="14" customHeight="1" x14ac:dyDescent="0.2">
      <c r="A26" s="3">
        <v>43831</v>
      </c>
      <c r="B26" s="9">
        <v>312.32876712328766</v>
      </c>
      <c r="C26" s="9">
        <v>9500</v>
      </c>
      <c r="D26" s="9">
        <v>13571.428571428572</v>
      </c>
      <c r="E26" s="9">
        <v>202.5586353944563</v>
      </c>
      <c r="F26" s="10">
        <v>3053.5714285714294</v>
      </c>
      <c r="H26" s="15">
        <v>423.69702983258281</v>
      </c>
      <c r="I26" s="15">
        <v>14123.234327752762</v>
      </c>
      <c r="J26" s="15">
        <v>10644.941176470591</v>
      </c>
      <c r="K26" s="15">
        <f t="shared" si="0"/>
        <v>3478.2931512821706</v>
      </c>
      <c r="M26" s="18">
        <f t="shared" si="1"/>
        <v>7.5000000000000011E-2</v>
      </c>
      <c r="N26" s="17">
        <f t="shared" si="2"/>
        <v>7.2069691632674404E-2</v>
      </c>
      <c r="P26" s="34"/>
      <c r="Q26" s="34"/>
      <c r="R26" s="34"/>
      <c r="S26" s="34"/>
      <c r="T26" s="34"/>
      <c r="U26" s="34"/>
      <c r="V26" s="34"/>
      <c r="W26" s="34"/>
      <c r="X26" s="34"/>
    </row>
    <row r="27" spans="1:24" ht="14" customHeight="1" x14ac:dyDescent="0.2">
      <c r="A27" s="3">
        <v>43862</v>
      </c>
      <c r="B27" s="9">
        <v>36.986301369863014</v>
      </c>
      <c r="C27" s="9">
        <v>1500</v>
      </c>
      <c r="D27" s="9">
        <v>2205.8823529411766</v>
      </c>
      <c r="E27" s="9">
        <v>31.512605042016808</v>
      </c>
      <c r="F27" s="10">
        <v>1507.35294117647</v>
      </c>
      <c r="H27" s="15">
        <v>278.87751105083186</v>
      </c>
      <c r="I27" s="15">
        <v>14677.763739517468</v>
      </c>
      <c r="J27" s="15">
        <v>11000.941176470591</v>
      </c>
      <c r="K27" s="15">
        <f t="shared" si="0"/>
        <v>3676.8225630468769</v>
      </c>
      <c r="M27" s="18">
        <f t="shared" si="1"/>
        <v>-0.36333333333333301</v>
      </c>
      <c r="N27" s="17">
        <f t="shared" si="2"/>
        <v>-5.4604407214803814E-2</v>
      </c>
      <c r="P27" s="34"/>
      <c r="Q27" s="34"/>
      <c r="R27" s="34"/>
      <c r="S27" s="34"/>
      <c r="T27" s="34"/>
      <c r="U27" s="34"/>
      <c r="V27" s="34"/>
      <c r="W27" s="34"/>
      <c r="X27" s="34"/>
    </row>
    <row r="28" spans="1:24" ht="14" customHeight="1" x14ac:dyDescent="0.2">
      <c r="A28" s="3">
        <v>43891</v>
      </c>
      <c r="B28" s="9">
        <v>75.342465753424662</v>
      </c>
      <c r="C28" s="9">
        <v>2500</v>
      </c>
      <c r="D28" s="9">
        <v>3472.2222222222222</v>
      </c>
      <c r="E28" s="9">
        <v>47.564687975646876</v>
      </c>
      <c r="F28" s="10">
        <v>1666.6666666666599</v>
      </c>
      <c r="H28" s="15">
        <v>352.27534378667951</v>
      </c>
      <c r="I28" s="15">
        <v>15316.319295073023</v>
      </c>
      <c r="J28" s="15">
        <v>11333.941176470591</v>
      </c>
      <c r="K28" s="15">
        <f t="shared" si="0"/>
        <v>3982.3781186024316</v>
      </c>
      <c r="M28" s="18">
        <f t="shared" si="1"/>
        <v>-0.19999999999999807</v>
      </c>
      <c r="N28" s="17">
        <f t="shared" si="2"/>
        <v>-4.5340165026974057E-2</v>
      </c>
      <c r="P28" s="34"/>
      <c r="Q28" s="34"/>
      <c r="R28" s="34"/>
      <c r="S28" s="34"/>
      <c r="T28" s="34"/>
      <c r="U28" s="34"/>
      <c r="V28" s="34"/>
      <c r="W28" s="34"/>
      <c r="X28" s="34"/>
    </row>
    <row r="29" spans="1:24" x14ac:dyDescent="0.2">
      <c r="A29" s="3">
        <v>43922</v>
      </c>
      <c r="B29" s="9">
        <v>284.93150684931504</v>
      </c>
      <c r="C29" s="9">
        <v>6500</v>
      </c>
      <c r="D29" s="9">
        <v>9154.929577464789</v>
      </c>
      <c r="E29" s="9">
        <v>134.63131731565866</v>
      </c>
      <c r="F29" s="10">
        <v>1739.4366197183099</v>
      </c>
      <c r="H29" s="15">
        <v>537.52999209022403</v>
      </c>
      <c r="I29" s="15">
        <v>16797.812252819502</v>
      </c>
      <c r="J29" s="15">
        <v>11899.941176470591</v>
      </c>
      <c r="K29" s="15">
        <f t="shared" si="0"/>
        <v>4897.8710763489107</v>
      </c>
      <c r="M29" s="18">
        <f t="shared" si="1"/>
        <v>0.10000000000000002</v>
      </c>
      <c r="N29" s="17">
        <f t="shared" si="2"/>
        <v>5.4500725687823673E-2</v>
      </c>
      <c r="P29" s="34"/>
      <c r="Q29" s="34"/>
      <c r="R29" s="34"/>
      <c r="S29" s="34"/>
      <c r="T29" s="34"/>
      <c r="U29" s="34"/>
      <c r="V29" s="34"/>
      <c r="W29" s="34"/>
      <c r="X29" s="34"/>
    </row>
    <row r="30" spans="1:24" x14ac:dyDescent="0.2">
      <c r="A30" s="3">
        <v>43952</v>
      </c>
      <c r="B30" s="9">
        <v>312.32876712328766</v>
      </c>
      <c r="C30" s="9">
        <v>6000</v>
      </c>
      <c r="D30" s="9">
        <v>8955.2238805970155</v>
      </c>
      <c r="E30" s="9">
        <v>124.37810945273633</v>
      </c>
      <c r="F30" s="10">
        <v>1970.1492537313438</v>
      </c>
      <c r="H30" s="15">
        <v>398.5495113530738</v>
      </c>
      <c r="I30" s="15">
        <v>18115.886879685175</v>
      </c>
      <c r="J30" s="15">
        <v>12232.941176470593</v>
      </c>
      <c r="K30" s="15">
        <f t="shared" si="0"/>
        <v>5882.945703214582</v>
      </c>
      <c r="M30" s="18">
        <f t="shared" si="1"/>
        <v>0.11</v>
      </c>
      <c r="N30" s="17">
        <f t="shared" si="2"/>
        <v>5.4376284937521682E-2</v>
      </c>
      <c r="P30" s="34"/>
      <c r="Q30" s="34"/>
      <c r="R30" s="34"/>
      <c r="S30" s="34"/>
      <c r="T30" s="34"/>
      <c r="U30" s="34"/>
      <c r="V30" s="34"/>
      <c r="W30" s="34"/>
      <c r="X30" s="34"/>
    </row>
    <row r="31" spans="1:24" x14ac:dyDescent="0.2">
      <c r="A31" s="3">
        <v>43983</v>
      </c>
      <c r="B31" s="9">
        <v>90.410958904109592</v>
      </c>
      <c r="C31" s="9">
        <v>1500</v>
      </c>
      <c r="D31" s="9">
        <v>2083.3333333333335</v>
      </c>
      <c r="E31" s="9">
        <v>29.34272300469484</v>
      </c>
      <c r="F31" s="10">
        <v>1395.8333333333301</v>
      </c>
      <c r="H31" s="15">
        <v>164.92848191716655</v>
      </c>
      <c r="I31" s="15">
        <v>18325.386879685175</v>
      </c>
      <c r="J31" s="15">
        <v>12594.941176470593</v>
      </c>
      <c r="K31" s="15">
        <f t="shared" si="0"/>
        <v>5730.445703214582</v>
      </c>
      <c r="L31">
        <v>340</v>
      </c>
      <c r="M31" s="18">
        <f t="shared" si="1"/>
        <v>-0.38999999999999835</v>
      </c>
      <c r="N31" s="17">
        <f t="shared" si="2"/>
        <v>-4.4337399550385653E-2</v>
      </c>
    </row>
    <row r="32" spans="1:24" x14ac:dyDescent="0.2">
      <c r="A32" s="3">
        <v>44013</v>
      </c>
      <c r="B32" s="9">
        <v>393.561643835616</v>
      </c>
      <c r="C32" s="9">
        <v>6000</v>
      </c>
      <c r="D32" s="9">
        <v>8140.8450704225297</v>
      </c>
      <c r="E32" s="9">
        <v>161.60051216389201</v>
      </c>
      <c r="F32" s="10">
        <v>2054.9295774647799</v>
      </c>
      <c r="H32" s="15">
        <v>400.8543498255014</v>
      </c>
      <c r="I32" s="15">
        <v>19088.302372642924</v>
      </c>
      <c r="J32" s="15">
        <v>13371.941176470595</v>
      </c>
      <c r="K32" s="15">
        <f t="shared" si="0"/>
        <v>5716.3611961723291</v>
      </c>
      <c r="M32" s="18">
        <f t="shared" si="1"/>
        <v>1.05536332179935E-2</v>
      </c>
      <c r="N32" s="17">
        <f t="shared" si="2"/>
        <v>4.5009499158438875E-3</v>
      </c>
    </row>
    <row r="33" spans="1:14" x14ac:dyDescent="0.2">
      <c r="A33" s="3">
        <v>44044</v>
      </c>
      <c r="B33" s="9">
        <v>95.890410958904098</v>
      </c>
      <c r="C33" s="9">
        <v>2500</v>
      </c>
      <c r="D33" s="9">
        <v>3571.4285714285716</v>
      </c>
      <c r="E33" s="9">
        <v>41.528239202657808</v>
      </c>
      <c r="F33" s="10">
        <v>1285.7142857142858</v>
      </c>
      <c r="H33" s="15">
        <v>377.54033316714418</v>
      </c>
      <c r="I33" s="15">
        <v>18877.01665835721</v>
      </c>
      <c r="J33" s="15">
        <v>13374.941176470596</v>
      </c>
      <c r="K33" s="15">
        <f t="shared" si="0"/>
        <v>5502.0754818866135</v>
      </c>
      <c r="M33" s="18">
        <f t="shared" si="1"/>
        <v>-5.9999999999999977E-2</v>
      </c>
      <c r="N33" s="17">
        <f t="shared" si="2"/>
        <v>-1.1351672680272066E-2</v>
      </c>
    </row>
    <row r="34" spans="1:14" x14ac:dyDescent="0.2">
      <c r="A34" s="3">
        <v>44075</v>
      </c>
      <c r="B34" s="9">
        <v>23.013698630136986</v>
      </c>
      <c r="C34" s="9">
        <v>1200</v>
      </c>
      <c r="D34" s="9">
        <v>1714.2857142857144</v>
      </c>
      <c r="E34" s="9">
        <v>21.699819168173601</v>
      </c>
      <c r="F34" s="10">
        <v>682.28571428571445</v>
      </c>
      <c r="H34" s="15">
        <v>411.6643664838586</v>
      </c>
      <c r="I34" s="15">
        <v>18712.01665835721</v>
      </c>
      <c r="J34" s="15">
        <v>13377.941176470596</v>
      </c>
      <c r="K34" s="15">
        <f t="shared" si="0"/>
        <v>5334.0754818866135</v>
      </c>
      <c r="M34" s="18">
        <f t="shared" si="1"/>
        <v>-9.799999999999999E-2</v>
      </c>
      <c r="N34" s="17">
        <f t="shared" si="2"/>
        <v>-8.9781878173439637E-3</v>
      </c>
    </row>
    <row r="35" spans="1:14" x14ac:dyDescent="0.2">
      <c r="A35" s="3">
        <v>44105</v>
      </c>
      <c r="B35" s="9">
        <v>106.84931506849315</v>
      </c>
      <c r="C35" s="9">
        <v>3000</v>
      </c>
      <c r="D35" s="9">
        <v>4411.7647058823532</v>
      </c>
      <c r="E35" s="9">
        <v>55.147058823529413</v>
      </c>
      <c r="F35" s="10">
        <v>1844.1176470588239</v>
      </c>
      <c r="H35" s="15">
        <v>438.75992921233774</v>
      </c>
      <c r="I35" s="15">
        <v>18281.663717180738</v>
      </c>
      <c r="J35" s="15">
        <v>13379.941176470595</v>
      </c>
      <c r="K35" s="15">
        <f t="shared" si="0"/>
        <v>4901.7225407101432</v>
      </c>
      <c r="M35" s="18">
        <f t="shared" si="1"/>
        <v>-9.8000000000000032E-2</v>
      </c>
      <c r="N35" s="17">
        <f t="shared" si="2"/>
        <v>-2.3649540209524485E-2</v>
      </c>
    </row>
    <row r="36" spans="1:14" x14ac:dyDescent="0.2">
      <c r="A36" s="3">
        <v>44136</v>
      </c>
      <c r="B36" s="9">
        <v>184.93150684931507</v>
      </c>
      <c r="C36" s="9">
        <v>4500</v>
      </c>
      <c r="D36" s="9">
        <v>6250</v>
      </c>
      <c r="E36" s="9">
        <v>105.93220338983051</v>
      </c>
      <c r="F36" s="10">
        <v>968.75</v>
      </c>
      <c r="H36" s="15">
        <v>476.62284292951847</v>
      </c>
      <c r="I36" s="15">
        <v>19064.913717180738</v>
      </c>
      <c r="J36" s="15">
        <v>13381.941176470595</v>
      </c>
      <c r="K36" s="15">
        <f t="shared" si="0"/>
        <v>5682.9725407101432</v>
      </c>
      <c r="M36" s="18">
        <f t="shared" si="1"/>
        <v>0.125</v>
      </c>
      <c r="N36" s="17">
        <f t="shared" si="2"/>
        <v>4.0978417819743949E-2</v>
      </c>
    </row>
    <row r="37" spans="1:14" x14ac:dyDescent="0.2">
      <c r="A37" s="3">
        <v>44166</v>
      </c>
      <c r="B37" s="9">
        <v>287.67123287671234</v>
      </c>
      <c r="C37" s="9">
        <v>7500</v>
      </c>
      <c r="D37" s="9">
        <v>10563.380281690141</v>
      </c>
      <c r="E37" s="9">
        <v>157.66239226403195</v>
      </c>
      <c r="F37" s="10">
        <v>2218.3098591549297</v>
      </c>
      <c r="H37" s="15">
        <v>577.50554005176252</v>
      </c>
      <c r="I37" s="15">
        <v>19913.984139715947</v>
      </c>
      <c r="J37" s="15">
        <v>13785.941176470593</v>
      </c>
      <c r="K37" s="15">
        <f t="shared" si="0"/>
        <v>6128.0429632453543</v>
      </c>
      <c r="L37">
        <v>400</v>
      </c>
      <c r="M37" s="18">
        <f t="shared" si="1"/>
        <v>7.9999999999999974E-2</v>
      </c>
      <c r="N37" s="17">
        <f t="shared" si="2"/>
        <v>4.2436029706874372E-2</v>
      </c>
    </row>
    <row r="38" spans="1:14" x14ac:dyDescent="0.2">
      <c r="A38" s="3">
        <v>44197</v>
      </c>
      <c r="B38" s="9">
        <v>284.9315068493151</v>
      </c>
      <c r="C38" s="9">
        <v>8000</v>
      </c>
      <c r="D38" s="9">
        <v>11940.298507462689</v>
      </c>
      <c r="E38" s="9">
        <v>170.57569296375269</v>
      </c>
      <c r="F38" s="10">
        <v>3044.7761194029872</v>
      </c>
      <c r="H38" s="15">
        <v>375.56111749996165</v>
      </c>
      <c r="I38" s="15">
        <v>20864.506527775648</v>
      </c>
      <c r="J38" s="15">
        <v>13840.941176470591</v>
      </c>
      <c r="K38" s="15">
        <f t="shared" si="0"/>
        <v>7023.5653513050565</v>
      </c>
      <c r="M38" s="18">
        <f t="shared" si="1"/>
        <v>7.4999999999999983E-2</v>
      </c>
      <c r="N38" s="17">
        <f t="shared" si="2"/>
        <v>4.2920851584366343E-2</v>
      </c>
    </row>
    <row r="39" spans="1:14" x14ac:dyDescent="0.2">
      <c r="A39" s="3">
        <v>44228</v>
      </c>
      <c r="B39" s="9">
        <v>246.57534246575341</v>
      </c>
      <c r="C39" s="9">
        <v>10000</v>
      </c>
      <c r="D39" s="9">
        <v>13888.888888888889</v>
      </c>
      <c r="E39" s="9">
        <v>190.25875190258751</v>
      </c>
      <c r="F39" s="10">
        <v>2638.8888888888887</v>
      </c>
      <c r="H39" s="15">
        <v>398.16911749996154</v>
      </c>
      <c r="I39" s="15">
        <v>22120.506527775644</v>
      </c>
      <c r="J39" s="15">
        <v>13846.941176470587</v>
      </c>
      <c r="K39" s="15">
        <f t="shared" si="0"/>
        <v>8273.5653513050565</v>
      </c>
      <c r="M39" s="18">
        <f t="shared" si="1"/>
        <v>0.09</v>
      </c>
      <c r="N39" s="17">
        <f t="shared" si="2"/>
        <v>5.6508651753992875E-2</v>
      </c>
    </row>
    <row r="40" spans="1:14" x14ac:dyDescent="0.2">
      <c r="A40" s="3">
        <v>44256</v>
      </c>
      <c r="B40" s="9">
        <v>164.38356164383561</v>
      </c>
      <c r="C40" s="9">
        <v>7500</v>
      </c>
      <c r="D40" s="9">
        <v>10563.380281690141</v>
      </c>
      <c r="E40" s="9">
        <v>155.34382767191383</v>
      </c>
      <c r="F40" s="10">
        <v>2133.8028169014083</v>
      </c>
      <c r="H40" s="15">
        <v>569.42601582154509</v>
      </c>
      <c r="I40" s="15">
        <v>23726.083992564378</v>
      </c>
      <c r="J40" s="15">
        <v>14522.941176470589</v>
      </c>
      <c r="K40" s="15">
        <f t="shared" si="0"/>
        <v>9203.1428160937885</v>
      </c>
      <c r="M40" s="18">
        <f t="shared" si="1"/>
        <v>8.8000000000000009E-2</v>
      </c>
      <c r="N40" s="17">
        <f t="shared" si="2"/>
        <v>3.9179557194522992E-2</v>
      </c>
    </row>
    <row r="41" spans="1:14" x14ac:dyDescent="0.2">
      <c r="A41" s="3">
        <v>44287</v>
      </c>
      <c r="B41" s="9">
        <v>160.27397260273972</v>
      </c>
      <c r="C41" s="9">
        <v>4500</v>
      </c>
      <c r="D41" s="9">
        <v>6428.5714285714294</v>
      </c>
      <c r="E41" s="9">
        <v>89.285714285714292</v>
      </c>
      <c r="F41" s="10">
        <v>1285.7142857142862</v>
      </c>
      <c r="H41" s="15">
        <v>732.38823406264567</v>
      </c>
      <c r="I41" s="15">
        <v>24412.941135421523</v>
      </c>
      <c r="J41" s="15">
        <v>14566.941176470591</v>
      </c>
      <c r="K41" s="15">
        <f t="shared" si="0"/>
        <v>9845.9999589509316</v>
      </c>
      <c r="M41" s="18">
        <f t="shared" si="1"/>
        <v>0.10000000000000003</v>
      </c>
      <c r="N41" s="17">
        <f t="shared" si="2"/>
        <v>2.6332638058279713E-2</v>
      </c>
    </row>
    <row r="42" spans="1:14" x14ac:dyDescent="0.2">
      <c r="A42" s="3">
        <v>44317</v>
      </c>
      <c r="B42" s="9">
        <v>164.38356164383561</v>
      </c>
      <c r="C42" s="9">
        <v>5000</v>
      </c>
      <c r="D42" s="9">
        <v>7142.8571428571431</v>
      </c>
      <c r="E42" s="9">
        <v>100.6036217303823</v>
      </c>
      <c r="F42" s="10">
        <v>1357.1428571428573</v>
      </c>
      <c r="H42" s="15">
        <v>479.42045300158031</v>
      </c>
      <c r="I42" s="15">
        <v>25232.655421135805</v>
      </c>
      <c r="J42" s="15">
        <v>14600.941176470587</v>
      </c>
      <c r="K42" s="15">
        <f t="shared" si="0"/>
        <v>10631.714244665218</v>
      </c>
      <c r="M42" s="18">
        <f t="shared" si="1"/>
        <v>0.11</v>
      </c>
      <c r="N42" s="17">
        <f t="shared" si="2"/>
        <v>3.1138787123298265E-2</v>
      </c>
    </row>
    <row r="43" spans="1:14" x14ac:dyDescent="0.2">
      <c r="A43" s="3">
        <v>44348</v>
      </c>
      <c r="B43" s="9">
        <v>49.315068493150683</v>
      </c>
      <c r="C43" s="9">
        <v>2000</v>
      </c>
      <c r="D43" s="9">
        <v>2941.1764705882356</v>
      </c>
      <c r="E43" s="9">
        <v>33.422459893048135</v>
      </c>
      <c r="F43" s="10">
        <v>676.47058823529437</v>
      </c>
      <c r="H43" s="15">
        <v>586.94530998024118</v>
      </c>
      <c r="I43" s="15">
        <v>25519.361303488746</v>
      </c>
      <c r="J43" s="15">
        <v>15022.941176470587</v>
      </c>
      <c r="K43" s="15">
        <f t="shared" si="0"/>
        <v>10496.420127018158</v>
      </c>
      <c r="L43">
        <v>400</v>
      </c>
      <c r="M43" s="18">
        <f t="shared" si="1"/>
        <v>9.0000000000000011E-2</v>
      </c>
      <c r="N43" s="17">
        <f t="shared" si="2"/>
        <v>1.0372747154794713E-2</v>
      </c>
    </row>
    <row r="44" spans="1:14" x14ac:dyDescent="0.2">
      <c r="A44" s="3">
        <v>44378</v>
      </c>
      <c r="B44" s="9">
        <v>150.68493150684932</v>
      </c>
      <c r="C44" s="9">
        <v>5000</v>
      </c>
      <c r="D44" s="9">
        <v>6944.4444444444443</v>
      </c>
      <c r="E44" s="9">
        <v>80.749354005167959</v>
      </c>
      <c r="F44" s="10">
        <v>2638.8888888888887</v>
      </c>
      <c r="H44" s="15">
        <v>801.88533948941767</v>
      </c>
      <c r="I44" s="15">
        <v>25058.916859044301</v>
      </c>
      <c r="J44" s="15">
        <v>15256.941176470587</v>
      </c>
      <c r="K44" s="15">
        <f t="shared" si="0"/>
        <v>9801.9756825737131</v>
      </c>
      <c r="M44" s="18">
        <f t="shared" si="1"/>
        <v>-9.9999999999999992E-2</v>
      </c>
      <c r="N44" s="17">
        <f t="shared" si="2"/>
        <v>-2.7712468513730052E-2</v>
      </c>
    </row>
    <row r="45" spans="1:14" x14ac:dyDescent="0.2">
      <c r="A45" s="3">
        <v>44409</v>
      </c>
      <c r="B45" s="9">
        <v>263.01369863013701</v>
      </c>
      <c r="C45" s="9">
        <v>6000</v>
      </c>
      <c r="D45" s="9">
        <v>8450.704225352114</v>
      </c>
      <c r="E45" s="9">
        <v>106.97093956141916</v>
      </c>
      <c r="F45" s="10">
        <v>2957.7464788732409</v>
      </c>
      <c r="H45" s="15">
        <v>547.73124132150986</v>
      </c>
      <c r="I45" s="15">
        <v>24896.874605523175</v>
      </c>
      <c r="J45" s="15">
        <v>15601.941176470589</v>
      </c>
      <c r="K45" s="15">
        <f t="shared" si="0"/>
        <v>9294.9334290525858</v>
      </c>
      <c r="M45" s="18">
        <f t="shared" si="1"/>
        <v>-6.0000000000000005E-2</v>
      </c>
      <c r="N45" s="17">
        <f t="shared" si="2"/>
        <v>-2.0365698970450034E-2</v>
      </c>
    </row>
    <row r="46" spans="1:14" x14ac:dyDescent="0.2">
      <c r="A46" s="3">
        <v>44440</v>
      </c>
      <c r="B46" s="9">
        <v>104.1095890410959</v>
      </c>
      <c r="C46" s="9">
        <v>2000</v>
      </c>
      <c r="D46" s="9">
        <v>2985.0746268656721</v>
      </c>
      <c r="E46" s="9">
        <v>37.313432835820905</v>
      </c>
      <c r="F46" s="10">
        <v>1277.611940298508</v>
      </c>
      <c r="H46" s="15">
        <v>223.54503562881303</v>
      </c>
      <c r="I46" s="15">
        <v>24838.337292090338</v>
      </c>
      <c r="J46" s="15">
        <v>15835.941176470589</v>
      </c>
      <c r="K46" s="15">
        <f t="shared" si="0"/>
        <v>9002.3961156197493</v>
      </c>
      <c r="M46" s="18">
        <f t="shared" si="1"/>
        <v>-9.799999999999999E-2</v>
      </c>
      <c r="N46" s="17">
        <f t="shared" si="2"/>
        <v>-1.1777652827268477E-2</v>
      </c>
    </row>
    <row r="47" spans="1:14" x14ac:dyDescent="0.2">
      <c r="A47" s="3">
        <v>44470</v>
      </c>
      <c r="B47" s="9">
        <v>54.246575342465754</v>
      </c>
      <c r="C47" s="9">
        <v>900</v>
      </c>
      <c r="D47" s="9">
        <v>1250</v>
      </c>
      <c r="E47" s="9">
        <v>21.1864406779661</v>
      </c>
      <c r="F47" s="10">
        <v>472.5</v>
      </c>
      <c r="H47" s="15">
        <v>523.94658313389709</v>
      </c>
      <c r="I47" s="15">
        <v>24949.837292090338</v>
      </c>
      <c r="J47" s="15">
        <v>16069.941176470589</v>
      </c>
      <c r="K47" s="15">
        <f t="shared" si="0"/>
        <v>8879.8961156197493</v>
      </c>
      <c r="M47" s="18">
        <f t="shared" si="1"/>
        <v>-9.8000000000000004E-2</v>
      </c>
      <c r="N47" s="17">
        <f t="shared" si="2"/>
        <v>-4.9098516581843705E-3</v>
      </c>
    </row>
    <row r="48" spans="1:14" x14ac:dyDescent="0.2">
      <c r="A48" s="3">
        <v>44501</v>
      </c>
      <c r="B48" s="9">
        <v>213.69863013698631</v>
      </c>
      <c r="C48" s="9">
        <v>6000</v>
      </c>
      <c r="D48" s="9">
        <v>8450.704225352114</v>
      </c>
      <c r="E48" s="9">
        <v>126.12991381122558</v>
      </c>
      <c r="F48" s="10">
        <v>1394.3661971830998</v>
      </c>
      <c r="H48" s="15">
        <v>524.80350640518714</v>
      </c>
      <c r="I48" s="15">
        <v>26240.175320259357</v>
      </c>
      <c r="J48" s="15">
        <v>16303.941176470595</v>
      </c>
      <c r="K48" s="15">
        <f t="shared" si="0"/>
        <v>9936.2341437887626</v>
      </c>
      <c r="M48" s="18">
        <f t="shared" si="1"/>
        <v>0.125</v>
      </c>
      <c r="N48" s="17">
        <f t="shared" si="2"/>
        <v>4.025651563971995E-2</v>
      </c>
    </row>
    <row r="49" spans="1:24" x14ac:dyDescent="0.2">
      <c r="A49" s="3">
        <v>44531</v>
      </c>
      <c r="B49" s="9">
        <v>287.67123287671234</v>
      </c>
      <c r="C49" s="9">
        <v>7500</v>
      </c>
      <c r="D49" s="9">
        <v>10714.285714285716</v>
      </c>
      <c r="E49" s="9">
        <v>153.06122448979593</v>
      </c>
      <c r="F49" s="10">
        <v>2357.1428571428582</v>
      </c>
      <c r="H49" s="15">
        <v>596.64699990284873</v>
      </c>
      <c r="I49" s="15">
        <v>27120.318177402216</v>
      </c>
      <c r="J49" s="15">
        <v>16826.941176470595</v>
      </c>
      <c r="K49" s="15">
        <f t="shared" si="0"/>
        <v>10293.377000931621</v>
      </c>
      <c r="L49">
        <v>500</v>
      </c>
      <c r="M49" s="18">
        <f t="shared" si="1"/>
        <v>0.08</v>
      </c>
      <c r="N49" s="17">
        <f t="shared" si="2"/>
        <v>3.1605191780421836E-2</v>
      </c>
    </row>
    <row r="50" spans="1:24" x14ac:dyDescent="0.2">
      <c r="A50" s="3">
        <v>44562</v>
      </c>
      <c r="B50" s="9">
        <v>143.83561643835617</v>
      </c>
      <c r="C50" s="9">
        <v>7500</v>
      </c>
      <c r="D50" s="9">
        <v>10714.285714285716</v>
      </c>
      <c r="E50" s="9">
        <v>146.77103718199609</v>
      </c>
      <c r="F50" s="10">
        <v>2410.7142857142871</v>
      </c>
      <c r="H50" s="15">
        <v>670.72535054336743</v>
      </c>
      <c r="I50" s="15">
        <v>27946.889605973643</v>
      </c>
      <c r="J50" s="15">
        <v>16849.941176470595</v>
      </c>
      <c r="K50" s="15">
        <f t="shared" si="0"/>
        <v>11096.948429503049</v>
      </c>
      <c r="M50" s="18">
        <f t="shared" si="1"/>
        <v>7.4999999999999983E-2</v>
      </c>
      <c r="N50" s="17">
        <f t="shared" si="2"/>
        <v>2.8753519261036663E-2</v>
      </c>
    </row>
    <row r="51" spans="1:24" x14ac:dyDescent="0.2">
      <c r="A51" s="3">
        <v>44593</v>
      </c>
      <c r="B51" s="9">
        <v>231.50684931506851</v>
      </c>
      <c r="C51" s="9">
        <v>6500</v>
      </c>
      <c r="D51" s="9">
        <v>9558.8235294117658</v>
      </c>
      <c r="E51" s="9">
        <v>140.57093425605538</v>
      </c>
      <c r="F51" s="10">
        <v>2198.5294117647068</v>
      </c>
      <c r="H51" s="15">
        <v>720.45459309051751</v>
      </c>
      <c r="I51" s="15">
        <v>28818.183723620699</v>
      </c>
      <c r="J51" s="15">
        <v>16860.941176470591</v>
      </c>
      <c r="K51" s="15">
        <f t="shared" si="0"/>
        <v>11957.242547150108</v>
      </c>
      <c r="M51" s="18">
        <f t="shared" si="1"/>
        <v>9.0000000000000011E-2</v>
      </c>
      <c r="N51" s="17">
        <f t="shared" si="2"/>
        <v>2.9852475294684259E-2</v>
      </c>
      <c r="P51" s="34" t="s">
        <v>21</v>
      </c>
      <c r="Q51" s="34"/>
      <c r="R51" s="34"/>
      <c r="S51" s="34"/>
      <c r="T51" s="34"/>
      <c r="U51" s="34"/>
      <c r="V51" s="34"/>
      <c r="W51" s="34"/>
      <c r="X51" s="34"/>
    </row>
    <row r="52" spans="1:24" x14ac:dyDescent="0.2">
      <c r="A52" s="3">
        <v>44621</v>
      </c>
      <c r="B52" s="9">
        <v>184.93150684931507</v>
      </c>
      <c r="C52" s="9">
        <v>4500</v>
      </c>
      <c r="D52" s="9">
        <v>6250</v>
      </c>
      <c r="E52" s="9">
        <v>86.805555555555557</v>
      </c>
      <c r="F52" s="10">
        <v>1200</v>
      </c>
      <c r="H52" s="15">
        <v>851.79332798500036</v>
      </c>
      <c r="I52" s="15">
        <v>29372.183723620699</v>
      </c>
      <c r="J52" s="15">
        <v>16864.941176470591</v>
      </c>
      <c r="K52" s="15">
        <f t="shared" si="0"/>
        <v>12507.242547150108</v>
      </c>
      <c r="M52" s="18">
        <f t="shared" si="1"/>
        <v>8.7999999999999995E-2</v>
      </c>
      <c r="N52" s="17">
        <f t="shared" si="2"/>
        <v>1.8725199500835808E-2</v>
      </c>
      <c r="P52" s="34"/>
      <c r="Q52" s="34"/>
      <c r="R52" s="34"/>
      <c r="S52" s="34"/>
      <c r="T52" s="34"/>
      <c r="U52" s="34"/>
      <c r="V52" s="34"/>
      <c r="W52" s="34"/>
      <c r="X52" s="34"/>
    </row>
    <row r="53" spans="1:24" x14ac:dyDescent="0.2">
      <c r="A53" s="3">
        <v>44652</v>
      </c>
      <c r="B53" s="9">
        <v>115.06849315068493</v>
      </c>
      <c r="C53" s="9">
        <v>3000</v>
      </c>
      <c r="D53" s="9">
        <v>4225.352112676057</v>
      </c>
      <c r="E53" s="9">
        <v>59.51200158698672</v>
      </c>
      <c r="F53" s="10">
        <v>802.81690140845126</v>
      </c>
      <c r="H53" s="15">
        <v>537.70894082798941</v>
      </c>
      <c r="I53" s="15">
        <v>29872.718934888304</v>
      </c>
      <c r="J53" s="15">
        <v>16942.941176470587</v>
      </c>
      <c r="K53" s="15">
        <f t="shared" si="0"/>
        <v>12929.777758417717</v>
      </c>
      <c r="M53" s="18">
        <f t="shared" si="1"/>
        <v>0.1</v>
      </c>
      <c r="N53" s="17">
        <f t="shared" si="2"/>
        <v>1.4144518019554205E-2</v>
      </c>
      <c r="P53" s="34"/>
      <c r="Q53" s="34"/>
      <c r="R53" s="34"/>
      <c r="S53" s="34"/>
      <c r="T53" s="34"/>
      <c r="U53" s="34"/>
      <c r="V53" s="34"/>
      <c r="W53" s="34"/>
      <c r="X53" s="34"/>
    </row>
    <row r="54" spans="1:24" x14ac:dyDescent="0.2">
      <c r="A54" s="3">
        <v>44682</v>
      </c>
      <c r="B54" s="9">
        <v>178.08219178082192</v>
      </c>
      <c r="C54" s="9">
        <v>5000</v>
      </c>
      <c r="D54" s="9">
        <v>7462.6865671641799</v>
      </c>
      <c r="E54" s="9">
        <v>126.4862130027827</v>
      </c>
      <c r="F54" s="10">
        <v>1641.7910447761201</v>
      </c>
      <c r="H54" s="15">
        <v>562.69106023097459</v>
      </c>
      <c r="I54" s="15">
        <v>31260.614457276366</v>
      </c>
      <c r="J54" s="15">
        <v>17509.941176470591</v>
      </c>
      <c r="K54" s="15">
        <f t="shared" si="0"/>
        <v>13750.673280805775</v>
      </c>
      <c r="M54" s="18">
        <f t="shared" si="1"/>
        <v>0.11</v>
      </c>
      <c r="N54" s="17">
        <f t="shared" si="2"/>
        <v>2.6259737264920726E-2</v>
      </c>
      <c r="P54" s="34"/>
      <c r="Q54" s="34"/>
      <c r="R54" s="34"/>
      <c r="S54" s="34"/>
      <c r="T54" s="34"/>
      <c r="U54" s="34"/>
      <c r="V54" s="34"/>
      <c r="W54" s="34"/>
      <c r="X54" s="34"/>
    </row>
    <row r="55" spans="1:24" x14ac:dyDescent="0.2">
      <c r="A55" s="3">
        <v>44713</v>
      </c>
      <c r="B55" s="9">
        <v>61.643835616438352</v>
      </c>
      <c r="C55" s="9">
        <v>2500</v>
      </c>
      <c r="D55" s="9">
        <v>3472.2222222222222</v>
      </c>
      <c r="E55" s="9">
        <v>51.824212271973465</v>
      </c>
      <c r="F55" s="10">
        <v>659.72222222222217</v>
      </c>
      <c r="H55" s="15">
        <v>765.74674697463286</v>
      </c>
      <c r="I55" s="15">
        <v>31906.114457276366</v>
      </c>
      <c r="J55" s="15">
        <v>18392.941176470591</v>
      </c>
      <c r="K55" s="15">
        <f t="shared" si="0"/>
        <v>13513.173280805775</v>
      </c>
      <c r="L55">
        <v>550</v>
      </c>
      <c r="M55" s="18">
        <f t="shared" si="1"/>
        <v>0.09</v>
      </c>
      <c r="N55" s="17">
        <f t="shared" si="2"/>
        <v>9.7943609027808971E-3</v>
      </c>
      <c r="P55" s="34"/>
      <c r="Q55" s="34"/>
      <c r="R55" s="34"/>
      <c r="S55" s="34"/>
      <c r="T55" s="34"/>
      <c r="U55" s="34"/>
      <c r="V55" s="34"/>
      <c r="W55" s="34"/>
      <c r="X55" s="34"/>
    </row>
    <row r="56" spans="1:24" x14ac:dyDescent="0.2">
      <c r="A56" s="3">
        <v>44743</v>
      </c>
      <c r="B56" s="9">
        <v>98.630136986301366</v>
      </c>
      <c r="C56" s="9">
        <v>4500</v>
      </c>
      <c r="D56" s="9">
        <v>6338.0281690140846</v>
      </c>
      <c r="E56" s="9">
        <v>90.543259557344072</v>
      </c>
      <c r="F56" s="10">
        <v>2471.8309859154933</v>
      </c>
      <c r="H56" s="15">
        <v>939.18934921124878</v>
      </c>
      <c r="I56" s="15">
        <v>31306.311640374959</v>
      </c>
      <c r="J56" s="15">
        <v>18426.941176470595</v>
      </c>
      <c r="K56" s="15">
        <f t="shared" si="0"/>
        <v>12879.370463904364</v>
      </c>
      <c r="M56" s="18">
        <f t="shared" si="1"/>
        <v>-0.10000000000000005</v>
      </c>
      <c r="N56" s="17">
        <f t="shared" si="2"/>
        <v>-2.0245208831436063E-2</v>
      </c>
      <c r="P56" s="34"/>
      <c r="Q56" s="34"/>
      <c r="R56" s="34"/>
      <c r="S56" s="34"/>
      <c r="T56" s="34"/>
      <c r="U56" s="34"/>
      <c r="V56" s="34"/>
      <c r="W56" s="34"/>
      <c r="X56" s="34"/>
    </row>
    <row r="57" spans="1:24" x14ac:dyDescent="0.2">
      <c r="A57" s="3">
        <v>44774</v>
      </c>
      <c r="B57" s="9">
        <v>498.63013698630135</v>
      </c>
      <c r="C57" s="9">
        <v>14000</v>
      </c>
      <c r="D57" s="9">
        <v>20000</v>
      </c>
      <c r="E57" s="9">
        <v>273.97260273972603</v>
      </c>
      <c r="F57" s="10">
        <v>7200</v>
      </c>
      <c r="H57" s="15">
        <v>573.08392116712423</v>
      </c>
      <c r="I57" s="15">
        <v>30162.311640374959</v>
      </c>
      <c r="J57" s="15">
        <v>18482.941176470595</v>
      </c>
      <c r="K57" s="15">
        <f t="shared" si="0"/>
        <v>11679.370463904364</v>
      </c>
      <c r="M57" s="18">
        <f t="shared" si="1"/>
        <v>-0.06</v>
      </c>
      <c r="N57" s="17">
        <f t="shared" si="2"/>
        <v>-3.9784749070548436E-2</v>
      </c>
      <c r="P57" s="34"/>
      <c r="Q57" s="34"/>
      <c r="R57" s="34"/>
      <c r="S57" s="34"/>
      <c r="T57" s="34"/>
      <c r="U57" s="34"/>
      <c r="V57" s="34"/>
      <c r="W57" s="34"/>
      <c r="X57" s="34"/>
    </row>
    <row r="58" spans="1:24" x14ac:dyDescent="0.2">
      <c r="A58" s="3">
        <v>44805</v>
      </c>
      <c r="B58" s="9">
        <v>246.57534246575341</v>
      </c>
      <c r="C58" s="9">
        <v>7500</v>
      </c>
      <c r="D58" s="9">
        <v>10714.285714285716</v>
      </c>
      <c r="E58" s="9">
        <v>157.56302521008405</v>
      </c>
      <c r="F58" s="10">
        <v>4264.2857142857156</v>
      </c>
      <c r="H58" s="15">
        <v>671.37716772862404</v>
      </c>
      <c r="I58" s="15">
        <v>29190.311640374959</v>
      </c>
      <c r="J58" s="15">
        <v>18560.941176470595</v>
      </c>
      <c r="K58" s="15">
        <f t="shared" si="0"/>
        <v>10629.370463904364</v>
      </c>
      <c r="M58" s="18">
        <f t="shared" si="1"/>
        <v>-9.799999999999999E-2</v>
      </c>
      <c r="N58" s="17">
        <f t="shared" si="2"/>
        <v>-3.5970838987127454E-2</v>
      </c>
      <c r="P58" s="34"/>
      <c r="Q58" s="34"/>
      <c r="R58" s="34"/>
      <c r="S58" s="34"/>
      <c r="T58" s="34"/>
      <c r="U58" s="34"/>
      <c r="V58" s="34"/>
      <c r="W58" s="34"/>
      <c r="X58" s="34"/>
    </row>
    <row r="59" spans="1:24" x14ac:dyDescent="0.2">
      <c r="A59" s="3">
        <v>44835</v>
      </c>
      <c r="B59" s="9">
        <v>246.57534246575341</v>
      </c>
      <c r="C59" s="9">
        <v>10000</v>
      </c>
      <c r="D59" s="9">
        <v>14705.882352941178</v>
      </c>
      <c r="E59" s="9">
        <v>204.24836601307192</v>
      </c>
      <c r="F59" s="10">
        <v>6147.0588235294144</v>
      </c>
      <c r="H59" s="15">
        <v>890.72432543317507</v>
      </c>
      <c r="I59" s="15">
        <v>27835.135169786721</v>
      </c>
      <c r="J59" s="15">
        <v>18646.941176470591</v>
      </c>
      <c r="K59" s="15">
        <f t="shared" si="0"/>
        <v>9188.1939933161302</v>
      </c>
      <c r="M59" s="18">
        <f t="shared" si="1"/>
        <v>-9.8000000000000032E-2</v>
      </c>
      <c r="N59" s="17">
        <f t="shared" si="2"/>
        <v>-5.1775443582273026E-2</v>
      </c>
      <c r="P59" s="34"/>
      <c r="Q59" s="34"/>
      <c r="R59" s="34"/>
      <c r="S59" s="34"/>
      <c r="T59" s="34"/>
      <c r="U59" s="34"/>
      <c r="V59" s="34"/>
      <c r="W59" s="34"/>
      <c r="X59" s="34"/>
    </row>
    <row r="60" spans="1:24" x14ac:dyDescent="0.2">
      <c r="A60" s="3">
        <v>44866</v>
      </c>
      <c r="B60" s="9">
        <v>331.50684931506851</v>
      </c>
      <c r="C60" s="9">
        <v>11000</v>
      </c>
      <c r="D60" s="9">
        <v>15277.777777777779</v>
      </c>
      <c r="E60" s="9">
        <v>215.17996870109548</v>
      </c>
      <c r="F60" s="10">
        <v>2368.0555555555566</v>
      </c>
      <c r="H60" s="15">
        <v>666.57486262419684</v>
      </c>
      <c r="I60" s="15">
        <v>30298.857392008947</v>
      </c>
      <c r="J60" s="15">
        <v>19200.941176470595</v>
      </c>
      <c r="K60" s="15">
        <f t="shared" si="0"/>
        <v>11097.916215538353</v>
      </c>
      <c r="M60" s="18">
        <f t="shared" si="1"/>
        <v>0.12500000000000003</v>
      </c>
      <c r="N60" s="17">
        <f t="shared" si="2"/>
        <v>6.3029512879449204E-2</v>
      </c>
      <c r="P60" s="34"/>
      <c r="Q60" s="34"/>
      <c r="R60" s="34"/>
      <c r="S60" s="34"/>
      <c r="T60" s="34"/>
      <c r="U60" s="34"/>
      <c r="V60" s="34"/>
      <c r="W60" s="34"/>
      <c r="X60" s="34"/>
    </row>
    <row r="61" spans="1:24" x14ac:dyDescent="0.2">
      <c r="A61" s="3">
        <v>44896</v>
      </c>
      <c r="B61" s="9">
        <v>657.53424657534242</v>
      </c>
      <c r="C61" s="9">
        <v>15000</v>
      </c>
      <c r="D61" s="9">
        <v>21126.760563380281</v>
      </c>
      <c r="E61" s="9">
        <v>240.07682458386682</v>
      </c>
      <c r="F61" s="10">
        <v>4436.6197183098593</v>
      </c>
      <c r="H61" s="15">
        <v>288.21598413371436</v>
      </c>
      <c r="I61" s="15">
        <v>32023.998237079373</v>
      </c>
      <c r="J61" s="15">
        <v>19835.941176470598</v>
      </c>
      <c r="K61" s="15">
        <f t="shared" si="0"/>
        <v>12188.057060608775</v>
      </c>
      <c r="L61">
        <v>600</v>
      </c>
      <c r="M61" s="18">
        <f t="shared" si="1"/>
        <v>7.9999999999999974E-2</v>
      </c>
      <c r="N61" s="17">
        <f t="shared" si="2"/>
        <v>5.2777321325026556E-2</v>
      </c>
      <c r="P61" s="34"/>
      <c r="Q61" s="34"/>
      <c r="R61" s="34"/>
      <c r="S61" s="34"/>
      <c r="T61" s="34"/>
      <c r="U61" s="34"/>
      <c r="V61" s="34"/>
      <c r="W61" s="34"/>
      <c r="X61" s="34"/>
    </row>
  </sheetData>
  <mergeCells count="2">
    <mergeCell ref="P17:X30"/>
    <mergeCell ref="P51:X61"/>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0A46-86AA-704B-9FCB-F2E26968B556}">
  <dimension ref="A1:X61"/>
  <sheetViews>
    <sheetView topLeftCell="A5" workbookViewId="0">
      <selection activeCell="P53" sqref="P53"/>
    </sheetView>
  </sheetViews>
  <sheetFormatPr baseColWidth="10" defaultColWidth="8.83203125" defaultRowHeight="15" x14ac:dyDescent="0.2"/>
  <cols>
    <col min="1" max="1" width="10.83203125" style="2" customWidth="1"/>
    <col min="2" max="2" width="12" customWidth="1"/>
    <col min="3" max="3" width="10.33203125" customWidth="1"/>
    <col min="4" max="4" width="11" style="9" bestFit="1" customWidth="1"/>
    <col min="5" max="5" width="8.83203125" style="9"/>
    <col min="8" max="8" width="10" style="15" customWidth="1"/>
    <col min="9" max="9" width="10" style="15" bestFit="1" customWidth="1"/>
    <col min="10" max="10" width="11.1640625" style="15" bestFit="1" customWidth="1"/>
    <col min="11" max="11" width="10.1640625" style="15" bestFit="1" customWidth="1"/>
    <col min="13" max="13" width="53.83203125" style="19" customWidth="1"/>
    <col min="14" max="14" width="38.33203125" style="19" customWidth="1"/>
  </cols>
  <sheetData>
    <row r="1" spans="1:24" s="4" customFormat="1" ht="48" x14ac:dyDescent="0.2">
      <c r="A1" s="8" t="s">
        <v>0</v>
      </c>
      <c r="B1" s="11" t="s">
        <v>2</v>
      </c>
      <c r="C1" s="11" t="s">
        <v>1</v>
      </c>
      <c r="D1" s="12" t="s">
        <v>7</v>
      </c>
      <c r="E1" s="13" t="s">
        <v>8</v>
      </c>
      <c r="F1" s="11" t="s">
        <v>9</v>
      </c>
      <c r="H1" s="14" t="s">
        <v>14</v>
      </c>
      <c r="I1" s="14" t="s">
        <v>10</v>
      </c>
      <c r="J1" s="14" t="s">
        <v>11</v>
      </c>
      <c r="K1" s="14" t="s">
        <v>12</v>
      </c>
      <c r="L1" s="11" t="s">
        <v>13</v>
      </c>
      <c r="M1" s="28" t="s">
        <v>23</v>
      </c>
      <c r="N1" s="29" t="s">
        <v>22</v>
      </c>
    </row>
    <row r="2" spans="1:24" x14ac:dyDescent="0.2">
      <c r="A2" s="3">
        <v>43101</v>
      </c>
      <c r="B2" s="9">
        <v>9.5890410958904102</v>
      </c>
      <c r="C2" s="9">
        <v>500</v>
      </c>
      <c r="D2" s="9">
        <v>714.28571428571433</v>
      </c>
      <c r="E2" s="9">
        <v>11.337868480725625</v>
      </c>
      <c r="F2" s="10">
        <v>157.1428571428572</v>
      </c>
      <c r="H2" s="15">
        <v>21</v>
      </c>
      <c r="I2" s="15">
        <v>1000</v>
      </c>
      <c r="J2" s="15">
        <v>600</v>
      </c>
      <c r="K2" s="15">
        <f>+I2-J2</f>
        <v>400</v>
      </c>
      <c r="M2" s="17">
        <f>(D2-C2-F2)/J2</f>
        <v>9.5238095238095233E-2</v>
      </c>
      <c r="N2" s="21">
        <f>J2/K2</f>
        <v>1.5</v>
      </c>
    </row>
    <row r="3" spans="1:24" x14ac:dyDescent="0.2">
      <c r="A3" s="3">
        <v>43132</v>
      </c>
      <c r="B3" s="9">
        <v>14.95890410958904</v>
      </c>
      <c r="C3" s="9">
        <v>420</v>
      </c>
      <c r="D3" s="9">
        <v>617.64705882352951</v>
      </c>
      <c r="E3" s="9">
        <v>11.229946524064173</v>
      </c>
      <c r="F3" s="10">
        <v>160.58823529411774</v>
      </c>
      <c r="H3" s="15">
        <v>22.2</v>
      </c>
      <c r="I3" s="15">
        <v>1110</v>
      </c>
      <c r="J3" s="15">
        <v>672.94117647058829</v>
      </c>
      <c r="K3" s="15">
        <f t="shared" ref="K3:K61" si="0">+I3-J3</f>
        <v>437.05882352941171</v>
      </c>
      <c r="M3" s="17">
        <f t="shared" ref="M3:M61" si="1">(D3-C3-F3)/J3</f>
        <v>5.5069930069930072E-2</v>
      </c>
      <c r="N3" s="21">
        <f t="shared" ref="N3:N61" si="2">J3/K3</f>
        <v>1.5397039030955588</v>
      </c>
    </row>
    <row r="4" spans="1:24" x14ac:dyDescent="0.2">
      <c r="A4" s="3">
        <v>43160</v>
      </c>
      <c r="B4" s="9">
        <v>36.986301369863014</v>
      </c>
      <c r="C4" s="9">
        <v>900</v>
      </c>
      <c r="D4" s="9">
        <v>1250</v>
      </c>
      <c r="E4" s="9">
        <v>21.1864406779661</v>
      </c>
      <c r="F4" s="10">
        <v>237.5</v>
      </c>
      <c r="H4" s="15">
        <v>26.895</v>
      </c>
      <c r="I4" s="15">
        <v>1222.5</v>
      </c>
      <c r="J4" s="15">
        <v>672.94117647058829</v>
      </c>
      <c r="K4" s="15">
        <f t="shared" si="0"/>
        <v>549.55882352941171</v>
      </c>
      <c r="M4" s="17">
        <f t="shared" si="1"/>
        <v>0.16717657342657341</v>
      </c>
      <c r="N4" s="21">
        <f t="shared" si="2"/>
        <v>1.2245116403532248</v>
      </c>
    </row>
    <row r="5" spans="1:24" x14ac:dyDescent="0.2">
      <c r="A5" s="3">
        <v>43191</v>
      </c>
      <c r="B5" s="9">
        <v>61.369863013698627</v>
      </c>
      <c r="C5" s="9">
        <v>1600</v>
      </c>
      <c r="D5" s="9">
        <v>2253.5211267605637</v>
      </c>
      <c r="E5" s="9">
        <v>33.634643682993485</v>
      </c>
      <c r="F5" s="10">
        <v>878.87323943662</v>
      </c>
      <c r="H5" s="15">
        <v>47.931549295774651</v>
      </c>
      <c r="I5" s="15">
        <v>1997.1478873239439</v>
      </c>
      <c r="J5" s="15">
        <v>1072.9411764705901</v>
      </c>
      <c r="K5" s="15">
        <f t="shared" si="0"/>
        <v>924.2067108533538</v>
      </c>
      <c r="M5" s="17">
        <f t="shared" si="1"/>
        <v>-0.21003212255992054</v>
      </c>
      <c r="N5" s="21">
        <f t="shared" si="2"/>
        <v>1.1609320337870133</v>
      </c>
    </row>
    <row r="6" spans="1:24" x14ac:dyDescent="0.2">
      <c r="A6" s="3">
        <v>43221</v>
      </c>
      <c r="B6" s="9">
        <v>124.65753424657534</v>
      </c>
      <c r="C6" s="9">
        <v>3500</v>
      </c>
      <c r="D6" s="9">
        <v>5223.880597014926</v>
      </c>
      <c r="E6" s="9">
        <v>74.626865671641795</v>
      </c>
      <c r="F6" s="10">
        <v>1567</v>
      </c>
      <c r="H6" s="15">
        <v>49.592876287576253</v>
      </c>
      <c r="I6" s="15">
        <v>1983.7150515030501</v>
      </c>
      <c r="J6" s="15">
        <v>1472.9411764705901</v>
      </c>
      <c r="K6" s="15">
        <f t="shared" si="0"/>
        <v>510.77387503245996</v>
      </c>
      <c r="M6" s="17">
        <f t="shared" si="1"/>
        <v>0.10650839254208223</v>
      </c>
      <c r="N6" s="21">
        <f t="shared" si="2"/>
        <v>2.8837441546457008</v>
      </c>
    </row>
    <row r="7" spans="1:24" x14ac:dyDescent="0.2">
      <c r="A7" s="3">
        <v>43252</v>
      </c>
      <c r="B7" s="9">
        <v>120.82191780821917</v>
      </c>
      <c r="C7" s="9">
        <v>4900</v>
      </c>
      <c r="D7" s="9">
        <v>6805.5555555555602</v>
      </c>
      <c r="E7" s="9">
        <v>106.92541856925425</v>
      </c>
      <c r="F7" s="10">
        <v>3670.500000000005</v>
      </c>
      <c r="H7" s="15">
        <v>62.024347604699408</v>
      </c>
      <c r="I7" s="15">
        <v>2138.7706070586</v>
      </c>
      <c r="J7" s="15">
        <v>1892.9411764705878</v>
      </c>
      <c r="K7" s="15">
        <f t="shared" si="0"/>
        <v>245.8294305880122</v>
      </c>
      <c r="M7" s="17">
        <f t="shared" si="1"/>
        <v>-0.93238208687245394</v>
      </c>
      <c r="N7" s="21">
        <f t="shared" si="2"/>
        <v>7.7002219463420767</v>
      </c>
    </row>
    <row r="8" spans="1:24" x14ac:dyDescent="0.2">
      <c r="A8" s="3">
        <v>43282</v>
      </c>
      <c r="B8" s="9">
        <v>127.12328767123287</v>
      </c>
      <c r="C8" s="9">
        <v>5800</v>
      </c>
      <c r="D8" s="9">
        <v>8169.01408450704</v>
      </c>
      <c r="E8" s="9">
        <v>134.83844241922117</v>
      </c>
      <c r="F8" s="10">
        <v>3267.5774647887301</v>
      </c>
      <c r="H8" s="15">
        <v>42.735730081984379</v>
      </c>
      <c r="I8" s="15">
        <v>2374.2072267769099</v>
      </c>
      <c r="J8" s="15">
        <v>2026.9411764705878</v>
      </c>
      <c r="K8" s="15">
        <f t="shared" si="0"/>
        <v>347.26605030632209</v>
      </c>
      <c r="M8" s="17">
        <f t="shared" si="1"/>
        <v>-0.44331004308981181</v>
      </c>
      <c r="N8" s="21">
        <f t="shared" si="2"/>
        <v>5.83685383204788</v>
      </c>
    </row>
    <row r="9" spans="1:24" x14ac:dyDescent="0.2">
      <c r="A9" s="3">
        <v>43313</v>
      </c>
      <c r="B9" s="9">
        <v>56.986301369863014</v>
      </c>
      <c r="C9" s="9">
        <v>1600</v>
      </c>
      <c r="D9" s="9">
        <v>2285.7142857142858</v>
      </c>
      <c r="E9" s="9">
        <v>31.746031746031747</v>
      </c>
      <c r="F9" s="10">
        <v>1400</v>
      </c>
      <c r="H9" s="15">
        <v>31.876587224841419</v>
      </c>
      <c r="I9" s="15">
        <v>1770.92151249119</v>
      </c>
      <c r="J9" s="15">
        <v>2137.9411764705878</v>
      </c>
      <c r="K9" s="15">
        <f t="shared" si="0"/>
        <v>-367.01966397939782</v>
      </c>
      <c r="M9" s="17">
        <f t="shared" si="1"/>
        <v>-0.33409979757482855</v>
      </c>
      <c r="N9" s="21">
        <f t="shared" si="2"/>
        <v>-5.8251406839896145</v>
      </c>
    </row>
    <row r="10" spans="1:24" x14ac:dyDescent="0.2">
      <c r="A10" s="3">
        <v>43344</v>
      </c>
      <c r="B10" s="9">
        <v>16.43835616438356</v>
      </c>
      <c r="C10" s="9">
        <v>800</v>
      </c>
      <c r="D10" s="9">
        <v>1714.2857142857099</v>
      </c>
      <c r="E10" s="9">
        <v>24.144869215291688</v>
      </c>
      <c r="F10" s="10">
        <v>1077.142857142853</v>
      </c>
      <c r="H10" s="15">
        <v>24.745544871217323</v>
      </c>
      <c r="I10" s="15">
        <v>1031.0643696340551</v>
      </c>
      <c r="J10" s="15">
        <v>2260.9411764705874</v>
      </c>
      <c r="K10" s="15">
        <f t="shared" si="0"/>
        <v>-1229.8768068365323</v>
      </c>
      <c r="M10" s="17">
        <f t="shared" si="1"/>
        <v>-7.203068551804126E-2</v>
      </c>
      <c r="N10" s="21">
        <f t="shared" si="2"/>
        <v>-1.8383476815748245</v>
      </c>
    </row>
    <row r="11" spans="1:24" x14ac:dyDescent="0.2">
      <c r="A11" s="3">
        <v>43374</v>
      </c>
      <c r="B11" s="9">
        <v>73.972602739726028</v>
      </c>
      <c r="C11" s="9">
        <v>3000</v>
      </c>
      <c r="D11" s="9">
        <v>4411.7647058823532</v>
      </c>
      <c r="E11" s="9">
        <v>50.133689839572192</v>
      </c>
      <c r="F11" s="10">
        <v>1080.8823529411766</v>
      </c>
      <c r="H11" s="15">
        <v>57.178401677256943</v>
      </c>
      <c r="I11" s="15">
        <v>1905.9467225752314</v>
      </c>
      <c r="J11" s="15">
        <v>2804.9411764705874</v>
      </c>
      <c r="K11" s="15">
        <f t="shared" si="0"/>
        <v>-898.99445389535595</v>
      </c>
      <c r="M11" s="17">
        <f t="shared" si="1"/>
        <v>0.11796409697173063</v>
      </c>
      <c r="N11" s="21">
        <f t="shared" si="2"/>
        <v>-3.1200872978879199</v>
      </c>
    </row>
    <row r="12" spans="1:24" x14ac:dyDescent="0.2">
      <c r="A12" s="3">
        <v>43405</v>
      </c>
      <c r="B12" s="9">
        <v>150.68493150684932</v>
      </c>
      <c r="C12" s="9">
        <v>5000</v>
      </c>
      <c r="D12" s="9">
        <v>6944.4444444444443</v>
      </c>
      <c r="E12" s="9">
        <v>110.22927689594356</v>
      </c>
      <c r="F12" s="10">
        <v>1319.4444444444443</v>
      </c>
      <c r="H12" s="15">
        <v>66.042987728929376</v>
      </c>
      <c r="I12" s="15">
        <v>3475.9467225752301</v>
      </c>
      <c r="J12" s="15">
        <v>2449.9411764705901</v>
      </c>
      <c r="K12" s="15">
        <f t="shared" si="0"/>
        <v>1026.00554610464</v>
      </c>
      <c r="M12" s="17">
        <f t="shared" si="1"/>
        <v>0.25510816586232543</v>
      </c>
      <c r="N12" s="21">
        <f t="shared" si="2"/>
        <v>2.3878439895106824</v>
      </c>
    </row>
    <row r="13" spans="1:24" x14ac:dyDescent="0.2">
      <c r="A13" s="3">
        <v>43435</v>
      </c>
      <c r="B13" s="9">
        <v>337.53424657534248</v>
      </c>
      <c r="C13" s="9">
        <v>7700</v>
      </c>
      <c r="D13" s="9">
        <v>10845.070422535211</v>
      </c>
      <c r="E13" s="9">
        <v>197.18309859154928</v>
      </c>
      <c r="F13" s="10">
        <v>2190.7042253521126</v>
      </c>
      <c r="H13" s="15">
        <v>91.156197154441585</v>
      </c>
      <c r="I13" s="15">
        <v>3963.3129197583298</v>
      </c>
      <c r="J13" s="15">
        <v>2782.9411764705901</v>
      </c>
      <c r="K13" s="15">
        <f t="shared" si="0"/>
        <v>1180.3717432877397</v>
      </c>
      <c r="L13">
        <v>300</v>
      </c>
      <c r="M13" s="17">
        <f t="shared" si="1"/>
        <v>0.34293437649783687</v>
      </c>
      <c r="N13" s="21">
        <f t="shared" si="2"/>
        <v>2.3576819695116944</v>
      </c>
    </row>
    <row r="14" spans="1:24" x14ac:dyDescent="0.2">
      <c r="A14" s="3">
        <v>43466</v>
      </c>
      <c r="B14" s="9">
        <v>312.32876712328766</v>
      </c>
      <c r="C14" s="9">
        <v>6000</v>
      </c>
      <c r="D14" s="9">
        <v>8955.2238805970155</v>
      </c>
      <c r="E14" s="9">
        <v>151.78345560333923</v>
      </c>
      <c r="F14" s="10">
        <v>2238.8059701492543</v>
      </c>
      <c r="H14" s="15">
        <v>156.88738656659496</v>
      </c>
      <c r="I14" s="15">
        <v>4902.7308302060919</v>
      </c>
      <c r="J14" s="15">
        <v>3805.9411764705883</v>
      </c>
      <c r="K14" s="15">
        <f t="shared" si="0"/>
        <v>1096.7896537355036</v>
      </c>
      <c r="M14" s="17">
        <f t="shared" si="1"/>
        <v>0.18823672706159009</v>
      </c>
      <c r="N14" s="21">
        <f t="shared" si="2"/>
        <v>3.4700739230244508</v>
      </c>
    </row>
    <row r="15" spans="1:24" x14ac:dyDescent="0.2">
      <c r="A15" s="3">
        <v>43497</v>
      </c>
      <c r="B15" s="9">
        <v>120.54794520547946</v>
      </c>
      <c r="C15" s="9">
        <v>2000</v>
      </c>
      <c r="D15" s="9">
        <v>2777.7777777777778</v>
      </c>
      <c r="E15" s="9">
        <v>41.459369817578775</v>
      </c>
      <c r="F15" s="10">
        <v>1611.1111111111099</v>
      </c>
      <c r="H15" s="15">
        <v>140.63274493120068</v>
      </c>
      <c r="I15" s="15">
        <v>6392.397496872758</v>
      </c>
      <c r="J15" s="15">
        <v>5128.9411764705874</v>
      </c>
      <c r="K15" s="15">
        <f t="shared" si="0"/>
        <v>1263.4563204021706</v>
      </c>
      <c r="M15" s="17">
        <f t="shared" si="1"/>
        <v>-0.16247667981772007</v>
      </c>
      <c r="N15" s="21">
        <f t="shared" si="2"/>
        <v>4.0594527041805408</v>
      </c>
    </row>
    <row r="16" spans="1:24" x14ac:dyDescent="0.2">
      <c r="A16" s="3">
        <v>43525</v>
      </c>
      <c r="B16" s="9">
        <v>32.054794520547944</v>
      </c>
      <c r="C16" s="9">
        <v>900</v>
      </c>
      <c r="D16" s="9">
        <v>1267.605633802817</v>
      </c>
      <c r="E16" s="9">
        <v>18.108651911468815</v>
      </c>
      <c r="F16" s="10">
        <v>1253.52112676056</v>
      </c>
      <c r="H16" s="15">
        <v>61.654338035235099</v>
      </c>
      <c r="I16" s="15">
        <v>6850.4820039150118</v>
      </c>
      <c r="J16" s="15">
        <v>5472.9411764705874</v>
      </c>
      <c r="K16" s="15">
        <f t="shared" si="0"/>
        <v>1377.5408274444244</v>
      </c>
      <c r="M16" s="17">
        <f t="shared" si="1"/>
        <v>-0.16187191939253689</v>
      </c>
      <c r="N16" s="21">
        <f t="shared" si="2"/>
        <v>3.9729792884787569</v>
      </c>
      <c r="P16" s="34" t="s">
        <v>24</v>
      </c>
      <c r="Q16" s="34"/>
      <c r="R16" s="34"/>
      <c r="S16" s="34"/>
      <c r="T16" s="34"/>
      <c r="U16" s="34"/>
      <c r="V16" s="34"/>
      <c r="W16" s="34"/>
      <c r="X16" s="34"/>
    </row>
    <row r="17" spans="1:24" x14ac:dyDescent="0.2">
      <c r="A17" s="3">
        <v>43556</v>
      </c>
      <c r="B17" s="9">
        <v>230.13698630136986</v>
      </c>
      <c r="C17" s="9">
        <v>6000</v>
      </c>
      <c r="D17" s="9">
        <v>9230.7692307692305</v>
      </c>
      <c r="E17" s="9">
        <v>126.44889357218123</v>
      </c>
      <c r="F17" s="10">
        <v>2307.6923076923076</v>
      </c>
      <c r="H17" s="15">
        <v>170.23773746683059</v>
      </c>
      <c r="I17" s="15">
        <v>8106.5589269919328</v>
      </c>
      <c r="J17" s="15">
        <v>5805.9411764705856</v>
      </c>
      <c r="K17" s="15">
        <f t="shared" si="0"/>
        <v>2300.6177505213473</v>
      </c>
      <c r="M17" s="17">
        <f t="shared" si="1"/>
        <v>0.15898833539992194</v>
      </c>
      <c r="N17" s="21">
        <f t="shared" si="2"/>
        <v>2.5236444320899856</v>
      </c>
      <c r="P17" s="34"/>
      <c r="Q17" s="34"/>
      <c r="R17" s="34"/>
      <c r="S17" s="34"/>
      <c r="T17" s="34"/>
      <c r="U17" s="34"/>
      <c r="V17" s="34"/>
      <c r="W17" s="34"/>
      <c r="X17" s="34"/>
    </row>
    <row r="18" spans="1:24" x14ac:dyDescent="0.2">
      <c r="A18" s="3">
        <v>43586</v>
      </c>
      <c r="B18" s="9">
        <v>143.83561643835617</v>
      </c>
      <c r="C18" s="9">
        <v>7500</v>
      </c>
      <c r="D18" s="9">
        <v>10714.285714285716</v>
      </c>
      <c r="E18" s="9">
        <v>157.56302521008405</v>
      </c>
      <c r="F18" s="10">
        <v>2035.7142857142869</v>
      </c>
      <c r="H18" s="15">
        <v>190.14260711126721</v>
      </c>
      <c r="I18" s="15">
        <v>9507.1303555633604</v>
      </c>
      <c r="J18" s="15">
        <v>6027.9411764705847</v>
      </c>
      <c r="K18" s="15">
        <f t="shared" si="0"/>
        <v>3479.1891790927757</v>
      </c>
      <c r="M18" s="17">
        <f t="shared" si="1"/>
        <v>0.19551807060955648</v>
      </c>
      <c r="N18" s="21">
        <f t="shared" si="2"/>
        <v>1.732570684196717</v>
      </c>
      <c r="P18" s="34"/>
      <c r="Q18" s="34"/>
      <c r="R18" s="34"/>
      <c r="S18" s="34"/>
      <c r="T18" s="34"/>
      <c r="U18" s="34"/>
      <c r="V18" s="34"/>
      <c r="W18" s="34"/>
      <c r="X18" s="34"/>
    </row>
    <row r="19" spans="1:24" x14ac:dyDescent="0.2">
      <c r="A19" s="3">
        <v>43617</v>
      </c>
      <c r="B19" s="9">
        <v>124.65753424657534</v>
      </c>
      <c r="C19" s="9">
        <v>3500</v>
      </c>
      <c r="D19" s="9">
        <v>5147.0588235294126</v>
      </c>
      <c r="E19" s="9">
        <v>71.486928104575171</v>
      </c>
      <c r="F19" s="10">
        <v>1183.8235294117655</v>
      </c>
      <c r="H19" s="15">
        <v>234.00004429298215</v>
      </c>
      <c r="I19" s="15">
        <v>10636.365649681007</v>
      </c>
      <c r="J19" s="15">
        <v>6993.9411764705837</v>
      </c>
      <c r="K19" s="15">
        <f t="shared" si="0"/>
        <v>3642.4244732104235</v>
      </c>
      <c r="L19">
        <v>300</v>
      </c>
      <c r="M19" s="17">
        <f t="shared" si="1"/>
        <v>6.6233799002498012E-2</v>
      </c>
      <c r="N19" s="21">
        <f t="shared" si="2"/>
        <v>1.9201334792005014</v>
      </c>
      <c r="P19" s="34"/>
      <c r="Q19" s="34"/>
      <c r="R19" s="34"/>
      <c r="S19" s="34"/>
      <c r="T19" s="34"/>
      <c r="U19" s="34"/>
      <c r="V19" s="34"/>
      <c r="W19" s="34"/>
      <c r="X19" s="34"/>
    </row>
    <row r="20" spans="1:24" x14ac:dyDescent="0.2">
      <c r="A20" s="3">
        <v>43647</v>
      </c>
      <c r="B20" s="9">
        <v>267.1232876712329</v>
      </c>
      <c r="C20" s="9">
        <v>6500</v>
      </c>
      <c r="D20" s="9">
        <v>9027.7777777777774</v>
      </c>
      <c r="E20" s="9">
        <v>127.15179968701095</v>
      </c>
      <c r="F20" s="10">
        <v>3430.5555555555552</v>
      </c>
      <c r="H20" s="15">
        <v>244.26210892567752</v>
      </c>
      <c r="I20" s="15">
        <v>10177.58787190323</v>
      </c>
      <c r="J20" s="15">
        <v>7437.9411764705847</v>
      </c>
      <c r="K20" s="15">
        <f t="shared" si="0"/>
        <v>2739.6466954326452</v>
      </c>
      <c r="M20" s="17">
        <f t="shared" si="1"/>
        <v>-0.12137468640295963</v>
      </c>
      <c r="N20" s="21">
        <f t="shared" si="2"/>
        <v>2.7149271432957471</v>
      </c>
      <c r="P20" s="34"/>
      <c r="Q20" s="34"/>
      <c r="R20" s="34"/>
      <c r="S20" s="34"/>
      <c r="T20" s="34"/>
      <c r="U20" s="34"/>
      <c r="V20" s="34"/>
      <c r="W20" s="34"/>
      <c r="X20" s="34"/>
    </row>
    <row r="21" spans="1:24" x14ac:dyDescent="0.2">
      <c r="A21" s="3">
        <v>43678</v>
      </c>
      <c r="B21" s="9">
        <v>287.67123287671234</v>
      </c>
      <c r="C21" s="9">
        <v>7500</v>
      </c>
      <c r="D21" s="9">
        <v>10563.380281690141</v>
      </c>
      <c r="E21" s="9">
        <v>120.03841229193341</v>
      </c>
      <c r="F21" s="10">
        <v>3697.183098591549</v>
      </c>
      <c r="H21" s="15">
        <v>268.59462637504561</v>
      </c>
      <c r="I21" s="15">
        <v>10743.785055001823</v>
      </c>
      <c r="J21" s="15">
        <v>8637.9411764705856</v>
      </c>
      <c r="K21" s="15">
        <f t="shared" si="0"/>
        <v>2105.8438785312374</v>
      </c>
      <c r="M21" s="17">
        <f t="shared" si="1"/>
        <v>-7.3374291854158766E-2</v>
      </c>
      <c r="N21" s="21">
        <f t="shared" si="2"/>
        <v>4.101890583880933</v>
      </c>
      <c r="P21" s="34"/>
      <c r="Q21" s="34"/>
      <c r="R21" s="34"/>
      <c r="S21" s="34"/>
      <c r="T21" s="34"/>
      <c r="U21" s="34"/>
      <c r="V21" s="34"/>
      <c r="W21" s="34"/>
      <c r="X21" s="34"/>
    </row>
    <row r="22" spans="1:24" x14ac:dyDescent="0.2">
      <c r="A22" s="3">
        <v>43709</v>
      </c>
      <c r="B22" s="9">
        <v>71.232876712328775</v>
      </c>
      <c r="C22" s="9">
        <v>2000</v>
      </c>
      <c r="D22" s="9">
        <v>2985.0746268656721</v>
      </c>
      <c r="E22" s="9">
        <v>34.710170079833397</v>
      </c>
      <c r="F22" s="10">
        <v>1277.611940298508</v>
      </c>
      <c r="H22" s="15">
        <v>305.00018450550067</v>
      </c>
      <c r="I22" s="15">
        <v>10517.247741568988</v>
      </c>
      <c r="J22" s="15">
        <v>8703.9411764705874</v>
      </c>
      <c r="K22" s="15">
        <f t="shared" si="0"/>
        <v>1813.3065650984008</v>
      </c>
      <c r="M22" s="17">
        <f t="shared" si="1"/>
        <v>-3.3609753041949963E-2</v>
      </c>
      <c r="N22" s="21">
        <f t="shared" si="2"/>
        <v>4.8000384182132265</v>
      </c>
      <c r="P22" s="34"/>
      <c r="Q22" s="34"/>
      <c r="R22" s="34"/>
      <c r="S22" s="34"/>
      <c r="T22" s="34"/>
      <c r="U22" s="34"/>
      <c r="V22" s="34"/>
      <c r="W22" s="34"/>
      <c r="X22" s="34"/>
    </row>
    <row r="23" spans="1:24" x14ac:dyDescent="0.2">
      <c r="A23" s="3">
        <v>43739</v>
      </c>
      <c r="B23" s="9">
        <v>29.589041095890408</v>
      </c>
      <c r="C23" s="9">
        <v>1200</v>
      </c>
      <c r="D23" s="9">
        <v>1666.6666666666667</v>
      </c>
      <c r="E23" s="9">
        <v>21.09704641350211</v>
      </c>
      <c r="F23" s="10">
        <v>1630</v>
      </c>
      <c r="H23" s="15">
        <v>196.37845934824176</v>
      </c>
      <c r="I23" s="15">
        <v>10909.914408235654</v>
      </c>
      <c r="J23" s="15">
        <v>9259.9411764705874</v>
      </c>
      <c r="K23" s="15">
        <f t="shared" si="0"/>
        <v>1649.9732317650669</v>
      </c>
      <c r="M23" s="17">
        <f t="shared" si="1"/>
        <v>-0.12563074766493668</v>
      </c>
      <c r="N23" s="21">
        <f t="shared" si="2"/>
        <v>5.6121766088075988</v>
      </c>
      <c r="P23" s="34"/>
      <c r="Q23" s="34"/>
      <c r="R23" s="34"/>
      <c r="S23" s="34"/>
      <c r="T23" s="34"/>
      <c r="U23" s="34"/>
      <c r="V23" s="34"/>
      <c r="W23" s="34"/>
      <c r="X23" s="34"/>
    </row>
    <row r="24" spans="1:24" x14ac:dyDescent="0.2">
      <c r="A24" s="3">
        <v>43770</v>
      </c>
      <c r="B24" s="9">
        <v>200</v>
      </c>
      <c r="C24" s="9">
        <v>5900</v>
      </c>
      <c r="D24" s="9">
        <v>9140.8450704225306</v>
      </c>
      <c r="E24" s="9">
        <v>125</v>
      </c>
      <c r="F24" s="10">
        <v>2023.23943661971</v>
      </c>
      <c r="H24" s="15">
        <v>204.92136075669248</v>
      </c>
      <c r="I24" s="15">
        <v>11384.520042038472</v>
      </c>
      <c r="J24" s="15">
        <v>9716.9411764705874</v>
      </c>
      <c r="K24" s="15">
        <f t="shared" si="0"/>
        <v>1667.5788655678843</v>
      </c>
      <c r="M24" s="17">
        <f t="shared" si="1"/>
        <v>0.12530750281284325</v>
      </c>
      <c r="N24" s="21">
        <f t="shared" si="2"/>
        <v>5.8269754894989862</v>
      </c>
    </row>
    <row r="25" spans="1:24" x14ac:dyDescent="0.2">
      <c r="A25" s="3">
        <v>43800</v>
      </c>
      <c r="B25" s="9">
        <v>356.16438356164383</v>
      </c>
      <c r="C25" s="9">
        <v>4000</v>
      </c>
      <c r="D25" s="9">
        <v>6285.7142857142999</v>
      </c>
      <c r="E25" s="9">
        <v>104.13075060532699</v>
      </c>
      <c r="F25" s="10">
        <v>3142.8571428571431</v>
      </c>
      <c r="H25" s="15">
        <v>309.20105243749481</v>
      </c>
      <c r="I25" s="15">
        <v>12883.377184895617</v>
      </c>
      <c r="J25" s="15">
        <v>10422.941176470589</v>
      </c>
      <c r="K25" s="15">
        <f t="shared" si="0"/>
        <v>2460.4360084250275</v>
      </c>
      <c r="L25">
        <v>350</v>
      </c>
      <c r="M25" s="17">
        <f t="shared" si="1"/>
        <v>-8.2236179081372165E-2</v>
      </c>
      <c r="N25" s="21">
        <f t="shared" si="2"/>
        <v>4.2362171341909907</v>
      </c>
    </row>
    <row r="26" spans="1:24" x14ac:dyDescent="0.2">
      <c r="A26" s="3">
        <v>43831</v>
      </c>
      <c r="B26" s="9">
        <v>312.32876712328766</v>
      </c>
      <c r="C26" s="9">
        <v>9500</v>
      </c>
      <c r="D26" s="9">
        <v>13571.428571428572</v>
      </c>
      <c r="E26" s="9">
        <v>202.5586353944563</v>
      </c>
      <c r="F26" s="10">
        <v>3053.5714285714294</v>
      </c>
      <c r="H26" s="15">
        <v>423.69702983258281</v>
      </c>
      <c r="I26" s="15">
        <v>14123.234327752762</v>
      </c>
      <c r="J26" s="15">
        <v>10644.941176470591</v>
      </c>
      <c r="K26" s="15">
        <f t="shared" si="0"/>
        <v>3478.2931512821706</v>
      </c>
      <c r="M26" s="17">
        <f t="shared" si="1"/>
        <v>9.5618860262656813E-2</v>
      </c>
      <c r="N26" s="21">
        <f t="shared" si="2"/>
        <v>3.0603921847549413</v>
      </c>
    </row>
    <row r="27" spans="1:24" x14ac:dyDescent="0.2">
      <c r="A27" s="3">
        <v>43862</v>
      </c>
      <c r="B27" s="9">
        <v>36.986301369863014</v>
      </c>
      <c r="C27" s="9">
        <v>1500</v>
      </c>
      <c r="D27" s="9">
        <v>2205.8823529411766</v>
      </c>
      <c r="E27" s="9">
        <v>31.512605042016808</v>
      </c>
      <c r="F27" s="10">
        <v>1507.35294117647</v>
      </c>
      <c r="H27" s="15">
        <v>278.87751105083186</v>
      </c>
      <c r="I27" s="15">
        <v>14677.763739517468</v>
      </c>
      <c r="J27" s="15">
        <v>11000.941176470591</v>
      </c>
      <c r="K27" s="15">
        <f t="shared" si="0"/>
        <v>3676.8225630468769</v>
      </c>
      <c r="M27" s="17">
        <f t="shared" si="1"/>
        <v>-7.2854729007143695E-2</v>
      </c>
      <c r="N27" s="21">
        <f t="shared" si="2"/>
        <v>2.9919695573654304</v>
      </c>
    </row>
    <row r="28" spans="1:24" x14ac:dyDescent="0.2">
      <c r="A28" s="3">
        <v>43891</v>
      </c>
      <c r="B28" s="9">
        <v>75.342465753424662</v>
      </c>
      <c r="C28" s="9">
        <v>2500</v>
      </c>
      <c r="D28" s="9">
        <v>3472.2222222222222</v>
      </c>
      <c r="E28" s="9">
        <v>47.564687975646876</v>
      </c>
      <c r="F28" s="10">
        <v>1666.6666666666599</v>
      </c>
      <c r="H28" s="15">
        <v>352.27534378667951</v>
      </c>
      <c r="I28" s="15">
        <v>15316.319295073023</v>
      </c>
      <c r="J28" s="15">
        <v>11333.941176470591</v>
      </c>
      <c r="K28" s="15">
        <f t="shared" si="0"/>
        <v>3982.3781186024316</v>
      </c>
      <c r="M28" s="17">
        <f t="shared" si="1"/>
        <v>-6.1271223631027258E-2</v>
      </c>
      <c r="N28" s="21">
        <f t="shared" si="2"/>
        <v>2.8460233656687786</v>
      </c>
    </row>
    <row r="29" spans="1:24" x14ac:dyDescent="0.2">
      <c r="A29" s="3">
        <v>43922</v>
      </c>
      <c r="B29" s="9">
        <v>284.93150684931504</v>
      </c>
      <c r="C29" s="9">
        <v>6500</v>
      </c>
      <c r="D29" s="9">
        <v>9154.929577464789</v>
      </c>
      <c r="E29" s="9">
        <v>134.63131731565866</v>
      </c>
      <c r="F29" s="10">
        <v>1739.4366197183099</v>
      </c>
      <c r="H29" s="15">
        <v>537.52999209022403</v>
      </c>
      <c r="I29" s="15">
        <v>16797.812252819502</v>
      </c>
      <c r="J29" s="15">
        <v>11899.941176470591</v>
      </c>
      <c r="K29" s="15">
        <f t="shared" si="0"/>
        <v>4897.8710763489107</v>
      </c>
      <c r="M29" s="17">
        <f t="shared" si="1"/>
        <v>7.6932561612712572E-2</v>
      </c>
      <c r="N29" s="21">
        <f t="shared" si="2"/>
        <v>2.429615028850725</v>
      </c>
    </row>
    <row r="30" spans="1:24" x14ac:dyDescent="0.2">
      <c r="A30" s="3">
        <v>43952</v>
      </c>
      <c r="B30" s="9">
        <v>312.32876712328766</v>
      </c>
      <c r="C30" s="9">
        <v>6000</v>
      </c>
      <c r="D30" s="9">
        <v>8955.2238805970155</v>
      </c>
      <c r="E30" s="9">
        <v>124.37810945273633</v>
      </c>
      <c r="F30" s="10">
        <v>1970.1492537313438</v>
      </c>
      <c r="H30" s="15">
        <v>398.5495113530738</v>
      </c>
      <c r="I30" s="15">
        <v>18115.886879685175</v>
      </c>
      <c r="J30" s="15">
        <v>12232.941176470593</v>
      </c>
      <c r="K30" s="15">
        <f t="shared" si="0"/>
        <v>5882.945703214582</v>
      </c>
      <c r="M30" s="17">
        <f t="shared" si="1"/>
        <v>8.05263928482228E-2</v>
      </c>
      <c r="N30" s="21">
        <f t="shared" si="2"/>
        <v>2.0793904607663167</v>
      </c>
    </row>
    <row r="31" spans="1:24" x14ac:dyDescent="0.2">
      <c r="A31" s="3">
        <v>43983</v>
      </c>
      <c r="B31" s="9">
        <v>90.410958904109592</v>
      </c>
      <c r="C31" s="9">
        <v>1500</v>
      </c>
      <c r="D31" s="9">
        <v>2083.3333333333335</v>
      </c>
      <c r="E31" s="9">
        <v>29.34272300469484</v>
      </c>
      <c r="F31" s="10">
        <v>1395.8333333333301</v>
      </c>
      <c r="H31" s="15">
        <v>164.92848191716655</v>
      </c>
      <c r="I31" s="15">
        <v>18325.386879685175</v>
      </c>
      <c r="J31" s="15">
        <v>12594.941176470593</v>
      </c>
      <c r="K31" s="15">
        <f t="shared" si="0"/>
        <v>5730.445703214582</v>
      </c>
      <c r="L31">
        <v>340</v>
      </c>
      <c r="M31" s="17">
        <f t="shared" si="1"/>
        <v>-6.4510027368597747E-2</v>
      </c>
      <c r="N31" s="21">
        <f t="shared" si="2"/>
        <v>2.1978990516226804</v>
      </c>
    </row>
    <row r="32" spans="1:24" x14ac:dyDescent="0.2">
      <c r="A32" s="3">
        <v>44013</v>
      </c>
      <c r="B32" s="9">
        <v>393.561643835616</v>
      </c>
      <c r="C32" s="9">
        <v>6000</v>
      </c>
      <c r="D32" s="9">
        <v>8140.8450704225297</v>
      </c>
      <c r="E32" s="9">
        <v>161.60051216389201</v>
      </c>
      <c r="F32" s="10">
        <v>2054.9295774647799</v>
      </c>
      <c r="H32" s="15">
        <v>400.8543498255014</v>
      </c>
      <c r="I32" s="15">
        <v>19088.302372642924</v>
      </c>
      <c r="J32" s="15">
        <v>13371.941176470595</v>
      </c>
      <c r="K32" s="15">
        <f t="shared" si="0"/>
        <v>5716.3611961723291</v>
      </c>
      <c r="M32" s="17">
        <f t="shared" si="1"/>
        <v>6.425057650487398E-3</v>
      </c>
      <c r="N32" s="21">
        <f t="shared" si="2"/>
        <v>2.3392400720627022</v>
      </c>
    </row>
    <row r="33" spans="1:24" x14ac:dyDescent="0.2">
      <c r="A33" s="3">
        <v>44044</v>
      </c>
      <c r="B33" s="9">
        <v>95.890410958904098</v>
      </c>
      <c r="C33" s="9">
        <v>2500</v>
      </c>
      <c r="D33" s="9">
        <v>3571.4285714285716</v>
      </c>
      <c r="E33" s="9">
        <v>41.528239202657808</v>
      </c>
      <c r="F33" s="10">
        <v>1285.7142857142858</v>
      </c>
      <c r="H33" s="15">
        <v>377.54033316714418</v>
      </c>
      <c r="I33" s="15">
        <v>18877.01665835721</v>
      </c>
      <c r="J33" s="15">
        <v>13374.941176470596</v>
      </c>
      <c r="K33" s="15">
        <f t="shared" si="0"/>
        <v>5502.0754818866135</v>
      </c>
      <c r="M33" s="17">
        <f t="shared" si="1"/>
        <v>-1.6021432278348183E-2</v>
      </c>
      <c r="N33" s="21">
        <f t="shared" si="2"/>
        <v>2.4308901650844756</v>
      </c>
    </row>
    <row r="34" spans="1:24" x14ac:dyDescent="0.2">
      <c r="A34" s="3">
        <v>44075</v>
      </c>
      <c r="B34" s="9">
        <v>23.013698630136986</v>
      </c>
      <c r="C34" s="9">
        <v>1200</v>
      </c>
      <c r="D34" s="9">
        <v>1714.2857142857144</v>
      </c>
      <c r="E34" s="9">
        <v>21.699819168173601</v>
      </c>
      <c r="F34" s="10">
        <v>682.28571428571445</v>
      </c>
      <c r="H34" s="15">
        <v>411.6643664838586</v>
      </c>
      <c r="I34" s="15">
        <v>18712.01665835721</v>
      </c>
      <c r="J34" s="15">
        <v>13377.941176470596</v>
      </c>
      <c r="K34" s="15">
        <f t="shared" si="0"/>
        <v>5334.0754818866135</v>
      </c>
      <c r="M34" s="17">
        <f t="shared" si="1"/>
        <v>-1.2557986149279974E-2</v>
      </c>
      <c r="N34" s="21">
        <f t="shared" si="2"/>
        <v>2.5080149731475005</v>
      </c>
    </row>
    <row r="35" spans="1:24" x14ac:dyDescent="0.2">
      <c r="A35" s="3">
        <v>44105</v>
      </c>
      <c r="B35" s="9">
        <v>106.84931506849315</v>
      </c>
      <c r="C35" s="9">
        <v>3000</v>
      </c>
      <c r="D35" s="9">
        <v>4411.7647058823532</v>
      </c>
      <c r="E35" s="9">
        <v>55.147058823529413</v>
      </c>
      <c r="F35" s="10">
        <v>1844.1176470588239</v>
      </c>
      <c r="H35" s="15">
        <v>438.75992921233774</v>
      </c>
      <c r="I35" s="15">
        <v>18281.663717180738</v>
      </c>
      <c r="J35" s="15">
        <v>13379.941176470595</v>
      </c>
      <c r="K35" s="15">
        <f t="shared" si="0"/>
        <v>4901.7225407101432</v>
      </c>
      <c r="M35" s="17">
        <f t="shared" si="1"/>
        <v>-3.2313515842415548E-2</v>
      </c>
      <c r="N35" s="21">
        <f t="shared" si="2"/>
        <v>2.729640665163426</v>
      </c>
    </row>
    <row r="36" spans="1:24" x14ac:dyDescent="0.2">
      <c r="A36" s="3">
        <v>44136</v>
      </c>
      <c r="B36" s="9">
        <v>184.93150684931507</v>
      </c>
      <c r="C36" s="9">
        <v>4500</v>
      </c>
      <c r="D36" s="9">
        <v>6250</v>
      </c>
      <c r="E36" s="9">
        <v>105.93220338983051</v>
      </c>
      <c r="F36" s="10">
        <v>968.75</v>
      </c>
      <c r="H36" s="15">
        <v>476.62284292951847</v>
      </c>
      <c r="I36" s="15">
        <v>19064.913717180738</v>
      </c>
      <c r="J36" s="15">
        <v>13381.941176470595</v>
      </c>
      <c r="K36" s="15">
        <f t="shared" si="0"/>
        <v>5682.9725407101432</v>
      </c>
      <c r="M36" s="17">
        <f t="shared" si="1"/>
        <v>5.8380917215035161E-2</v>
      </c>
      <c r="N36" s="21">
        <f t="shared" si="2"/>
        <v>2.3547432405503739</v>
      </c>
    </row>
    <row r="37" spans="1:24" x14ac:dyDescent="0.2">
      <c r="A37" s="3">
        <v>44166</v>
      </c>
      <c r="B37" s="9">
        <v>287.67123287671234</v>
      </c>
      <c r="C37" s="9">
        <v>7500</v>
      </c>
      <c r="D37" s="9">
        <v>10563.380281690141</v>
      </c>
      <c r="E37" s="9">
        <v>157.66239226403195</v>
      </c>
      <c r="F37" s="10">
        <v>2218.3098591549297</v>
      </c>
      <c r="H37" s="15">
        <v>577.50554005176252</v>
      </c>
      <c r="I37" s="15">
        <v>19913.984139715947</v>
      </c>
      <c r="J37" s="15">
        <v>13785.941176470593</v>
      </c>
      <c r="K37" s="15">
        <f t="shared" si="0"/>
        <v>6128.0429632453543</v>
      </c>
      <c r="L37">
        <v>400</v>
      </c>
      <c r="M37" s="17">
        <f t="shared" si="1"/>
        <v>6.1299436267547004E-2</v>
      </c>
      <c r="N37" s="21">
        <f t="shared" si="2"/>
        <v>2.2496482578786763</v>
      </c>
    </row>
    <row r="38" spans="1:24" x14ac:dyDescent="0.2">
      <c r="A38" s="3">
        <v>44197</v>
      </c>
      <c r="B38" s="9">
        <v>284.9315068493151</v>
      </c>
      <c r="C38" s="9">
        <v>8000</v>
      </c>
      <c r="D38" s="9">
        <v>11940.298507462689</v>
      </c>
      <c r="E38" s="9">
        <v>170.57569296375269</v>
      </c>
      <c r="F38" s="10">
        <v>3044.7761194029872</v>
      </c>
      <c r="H38" s="15">
        <v>375.56111749996165</v>
      </c>
      <c r="I38" s="15">
        <v>20864.506527775648</v>
      </c>
      <c r="J38" s="15">
        <v>13840.941176470591</v>
      </c>
      <c r="K38" s="15">
        <f t="shared" si="0"/>
        <v>7023.5653513050565</v>
      </c>
      <c r="M38" s="17">
        <f t="shared" si="1"/>
        <v>6.4700974929513974E-2</v>
      </c>
      <c r="N38" s="21">
        <f t="shared" si="2"/>
        <v>1.9706431825111146</v>
      </c>
    </row>
    <row r="39" spans="1:24" x14ac:dyDescent="0.2">
      <c r="A39" s="3">
        <v>44228</v>
      </c>
      <c r="B39" s="9">
        <v>246.57534246575341</v>
      </c>
      <c r="C39" s="9">
        <v>10000</v>
      </c>
      <c r="D39" s="9">
        <v>13888.888888888889</v>
      </c>
      <c r="E39" s="9">
        <v>190.25875190258751</v>
      </c>
      <c r="F39" s="10">
        <v>2638.8888888888887</v>
      </c>
      <c r="H39" s="15">
        <v>398.16911749996154</v>
      </c>
      <c r="I39" s="15">
        <v>22120.506527775644</v>
      </c>
      <c r="J39" s="15">
        <v>13846.941176470587</v>
      </c>
      <c r="K39" s="15">
        <f t="shared" si="0"/>
        <v>8273.5653513050565</v>
      </c>
      <c r="M39" s="17">
        <f t="shared" si="1"/>
        <v>9.0272644627397008E-2</v>
      </c>
      <c r="N39" s="21">
        <f t="shared" si="2"/>
        <v>1.6736365265171196</v>
      </c>
    </row>
    <row r="40" spans="1:24" x14ac:dyDescent="0.2">
      <c r="A40" s="3">
        <v>44256</v>
      </c>
      <c r="B40" s="9">
        <v>164.38356164383561</v>
      </c>
      <c r="C40" s="9">
        <v>7500</v>
      </c>
      <c r="D40" s="9">
        <v>10563.380281690141</v>
      </c>
      <c r="E40" s="9">
        <v>155.34382767191383</v>
      </c>
      <c r="F40" s="10">
        <v>2133.8028169014083</v>
      </c>
      <c r="H40" s="15">
        <v>569.42601582154509</v>
      </c>
      <c r="I40" s="15">
        <v>23726.083992564378</v>
      </c>
      <c r="J40" s="15">
        <v>14522.941176470589</v>
      </c>
      <c r="K40" s="15">
        <f t="shared" si="0"/>
        <v>9203.1428160937885</v>
      </c>
      <c r="M40" s="17">
        <f t="shared" si="1"/>
        <v>6.4007521168975859E-2</v>
      </c>
      <c r="N40" s="21">
        <f t="shared" si="2"/>
        <v>1.5780414872052102</v>
      </c>
    </row>
    <row r="41" spans="1:24" x14ac:dyDescent="0.2">
      <c r="A41" s="3">
        <v>44287</v>
      </c>
      <c r="B41" s="9">
        <v>160.27397260273972</v>
      </c>
      <c r="C41" s="9">
        <v>4500</v>
      </c>
      <c r="D41" s="9">
        <v>6428.5714285714294</v>
      </c>
      <c r="E41" s="9">
        <v>89.285714285714292</v>
      </c>
      <c r="F41" s="10">
        <v>1285.7142857142862</v>
      </c>
      <c r="H41" s="15">
        <v>732.38823406264567</v>
      </c>
      <c r="I41" s="15">
        <v>24412.941135421523</v>
      </c>
      <c r="J41" s="15">
        <v>14566.941176470591</v>
      </c>
      <c r="K41" s="15">
        <f t="shared" si="0"/>
        <v>9845.9999589509316</v>
      </c>
      <c r="M41" s="17">
        <f t="shared" si="1"/>
        <v>4.4131237647580063E-2</v>
      </c>
      <c r="N41" s="21">
        <f t="shared" si="2"/>
        <v>1.4794780862484043</v>
      </c>
    </row>
    <row r="42" spans="1:24" x14ac:dyDescent="0.2">
      <c r="A42" s="3">
        <v>44317</v>
      </c>
      <c r="B42" s="9">
        <v>164.38356164383561</v>
      </c>
      <c r="C42" s="9">
        <v>5000</v>
      </c>
      <c r="D42" s="9">
        <v>7142.8571428571431</v>
      </c>
      <c r="E42" s="9">
        <v>100.6036217303823</v>
      </c>
      <c r="F42" s="10">
        <v>1357.1428571428573</v>
      </c>
      <c r="H42" s="15">
        <v>479.42045300158031</v>
      </c>
      <c r="I42" s="15">
        <v>25232.655421135805</v>
      </c>
      <c r="J42" s="15">
        <v>14600.941176470587</v>
      </c>
      <c r="K42" s="15">
        <f t="shared" si="0"/>
        <v>10631.714244665218</v>
      </c>
      <c r="M42" s="17">
        <f t="shared" si="1"/>
        <v>5.3812577985072919E-2</v>
      </c>
      <c r="N42" s="21">
        <f t="shared" si="2"/>
        <v>1.3733383761510567</v>
      </c>
    </row>
    <row r="43" spans="1:24" x14ac:dyDescent="0.2">
      <c r="A43" s="3">
        <v>44348</v>
      </c>
      <c r="B43" s="9">
        <v>49.315068493150683</v>
      </c>
      <c r="C43" s="9">
        <v>2000</v>
      </c>
      <c r="D43" s="9">
        <v>2941.1764705882356</v>
      </c>
      <c r="E43" s="9">
        <v>33.422459893048135</v>
      </c>
      <c r="F43" s="10">
        <v>676.47058823529437</v>
      </c>
      <c r="H43" s="15">
        <v>586.94530998024118</v>
      </c>
      <c r="I43" s="15">
        <v>25519.361303488746</v>
      </c>
      <c r="J43" s="15">
        <v>15022.941176470587</v>
      </c>
      <c r="K43" s="15">
        <f t="shared" si="0"/>
        <v>10496.420127018158</v>
      </c>
      <c r="L43">
        <v>400</v>
      </c>
      <c r="M43" s="17">
        <f t="shared" si="1"/>
        <v>1.7620110419358632E-2</v>
      </c>
      <c r="N43" s="21">
        <f t="shared" si="2"/>
        <v>1.4312442713493339</v>
      </c>
    </row>
    <row r="44" spans="1:24" ht="14" customHeight="1" x14ac:dyDescent="0.2">
      <c r="A44" s="3">
        <v>44378</v>
      </c>
      <c r="B44" s="9">
        <v>150.68493150684932</v>
      </c>
      <c r="C44" s="9">
        <v>5000</v>
      </c>
      <c r="D44" s="9">
        <v>6944.4444444444443</v>
      </c>
      <c r="E44" s="9">
        <v>80.749354005167959</v>
      </c>
      <c r="F44" s="10">
        <v>2638.8888888888887</v>
      </c>
      <c r="H44" s="15">
        <v>801.88533948941767</v>
      </c>
      <c r="I44" s="15">
        <v>25058.916859044301</v>
      </c>
      <c r="J44" s="15">
        <v>15256.941176470587</v>
      </c>
      <c r="K44" s="15">
        <f t="shared" si="0"/>
        <v>9801.9756825737131</v>
      </c>
      <c r="M44" s="17">
        <f t="shared" si="1"/>
        <v>-4.5516623313421684E-2</v>
      </c>
      <c r="N44" s="21">
        <f t="shared" si="2"/>
        <v>1.5565169380694239</v>
      </c>
      <c r="P44" s="34" t="s">
        <v>25</v>
      </c>
      <c r="Q44" s="34"/>
      <c r="R44" s="34"/>
      <c r="S44" s="34"/>
      <c r="T44" s="34"/>
      <c r="U44" s="34"/>
      <c r="V44" s="34"/>
      <c r="W44" s="34"/>
      <c r="X44" s="34"/>
    </row>
    <row r="45" spans="1:24" ht="14" customHeight="1" x14ac:dyDescent="0.2">
      <c r="A45" s="3">
        <v>44409</v>
      </c>
      <c r="B45" s="9">
        <v>263.01369863013701</v>
      </c>
      <c r="C45" s="9">
        <v>6000</v>
      </c>
      <c r="D45" s="9">
        <v>8450.704225352114</v>
      </c>
      <c r="E45" s="9">
        <v>106.97093956141916</v>
      </c>
      <c r="F45" s="10">
        <v>2957.7464788732409</v>
      </c>
      <c r="H45" s="15">
        <v>547.73124132150986</v>
      </c>
      <c r="I45" s="15">
        <v>24896.874605523175</v>
      </c>
      <c r="J45" s="15">
        <v>15601.941176470589</v>
      </c>
      <c r="K45" s="15">
        <f t="shared" si="0"/>
        <v>9294.9334290525858</v>
      </c>
      <c r="M45" s="17">
        <f t="shared" si="1"/>
        <v>-3.2498664607568277E-2</v>
      </c>
      <c r="N45" s="21">
        <f t="shared" si="2"/>
        <v>1.6785425410046066</v>
      </c>
      <c r="P45" s="34"/>
      <c r="Q45" s="34"/>
      <c r="R45" s="34"/>
      <c r="S45" s="34"/>
      <c r="T45" s="34"/>
      <c r="U45" s="34"/>
      <c r="V45" s="34"/>
      <c r="W45" s="34"/>
      <c r="X45" s="34"/>
    </row>
    <row r="46" spans="1:24" ht="14" customHeight="1" x14ac:dyDescent="0.2">
      <c r="A46" s="3">
        <v>44440</v>
      </c>
      <c r="B46" s="9">
        <v>104.1095890410959</v>
      </c>
      <c r="C46" s="9">
        <v>2000</v>
      </c>
      <c r="D46" s="9">
        <v>2985.0746268656721</v>
      </c>
      <c r="E46" s="9">
        <v>37.313432835820905</v>
      </c>
      <c r="F46" s="10">
        <v>1277.611940298508</v>
      </c>
      <c r="H46" s="15">
        <v>223.54503562881303</v>
      </c>
      <c r="I46" s="15">
        <v>24838.337292090338</v>
      </c>
      <c r="J46" s="15">
        <v>15835.941176470589</v>
      </c>
      <c r="K46" s="15">
        <f t="shared" si="0"/>
        <v>9002.3961156197493</v>
      </c>
      <c r="M46" s="17">
        <f t="shared" si="1"/>
        <v>-1.8472998236915315E-2</v>
      </c>
      <c r="N46" s="21">
        <f t="shared" si="2"/>
        <v>1.7590806906390388</v>
      </c>
      <c r="P46" s="34"/>
      <c r="Q46" s="34"/>
      <c r="R46" s="34"/>
      <c r="S46" s="34"/>
      <c r="T46" s="34"/>
      <c r="U46" s="34"/>
      <c r="V46" s="34"/>
      <c r="W46" s="34"/>
      <c r="X46" s="34"/>
    </row>
    <row r="47" spans="1:24" ht="14" customHeight="1" x14ac:dyDescent="0.2">
      <c r="A47" s="3">
        <v>44470</v>
      </c>
      <c r="B47" s="9">
        <v>54.246575342465754</v>
      </c>
      <c r="C47" s="9">
        <v>900</v>
      </c>
      <c r="D47" s="9">
        <v>1250</v>
      </c>
      <c r="E47" s="9">
        <v>21.1864406779661</v>
      </c>
      <c r="F47" s="10">
        <v>472.5</v>
      </c>
      <c r="H47" s="15">
        <v>523.94658313389709</v>
      </c>
      <c r="I47" s="15">
        <v>24949.837292090338</v>
      </c>
      <c r="J47" s="15">
        <v>16069.941176470589</v>
      </c>
      <c r="K47" s="15">
        <f t="shared" si="0"/>
        <v>8879.8961156197493</v>
      </c>
      <c r="M47" s="17">
        <f t="shared" si="1"/>
        <v>-7.6229277167089446E-3</v>
      </c>
      <c r="N47" s="21">
        <f t="shared" si="2"/>
        <v>1.8096992315263172</v>
      </c>
      <c r="P47" s="34"/>
      <c r="Q47" s="34"/>
      <c r="R47" s="34"/>
      <c r="S47" s="34"/>
      <c r="T47" s="34"/>
      <c r="U47" s="34"/>
      <c r="V47" s="34"/>
      <c r="W47" s="34"/>
      <c r="X47" s="34"/>
    </row>
    <row r="48" spans="1:24" ht="14" customHeight="1" x14ac:dyDescent="0.2">
      <c r="A48" s="3">
        <v>44501</v>
      </c>
      <c r="B48" s="9">
        <v>213.69863013698631</v>
      </c>
      <c r="C48" s="9">
        <v>6000</v>
      </c>
      <c r="D48" s="9">
        <v>8450.704225352114</v>
      </c>
      <c r="E48" s="9">
        <v>126.12991381122558</v>
      </c>
      <c r="F48" s="10">
        <v>1394.3661971830998</v>
      </c>
      <c r="H48" s="15">
        <v>524.80350640518714</v>
      </c>
      <c r="I48" s="15">
        <v>26240.175320259357</v>
      </c>
      <c r="J48" s="15">
        <v>16303.941176470595</v>
      </c>
      <c r="K48" s="15">
        <f t="shared" si="0"/>
        <v>9936.2341437887626</v>
      </c>
      <c r="M48" s="17">
        <f t="shared" si="1"/>
        <v>6.4790348341877774E-2</v>
      </c>
      <c r="N48" s="21">
        <f t="shared" si="2"/>
        <v>1.6408571839726973</v>
      </c>
      <c r="P48" s="34"/>
      <c r="Q48" s="34"/>
      <c r="R48" s="34"/>
      <c r="S48" s="34"/>
      <c r="T48" s="34"/>
      <c r="U48" s="34"/>
      <c r="V48" s="34"/>
      <c r="W48" s="34"/>
      <c r="X48" s="34"/>
    </row>
    <row r="49" spans="1:24" ht="14" customHeight="1" x14ac:dyDescent="0.2">
      <c r="A49" s="3">
        <v>44531</v>
      </c>
      <c r="B49" s="9">
        <v>287.67123287671234</v>
      </c>
      <c r="C49" s="9">
        <v>7500</v>
      </c>
      <c r="D49" s="9">
        <v>10714.285714285716</v>
      </c>
      <c r="E49" s="9">
        <v>153.06122448979593</v>
      </c>
      <c r="F49" s="10">
        <v>2357.1428571428582</v>
      </c>
      <c r="H49" s="15">
        <v>596.64699990284873</v>
      </c>
      <c r="I49" s="15">
        <v>27120.318177402216</v>
      </c>
      <c r="J49" s="15">
        <v>16826.941176470595</v>
      </c>
      <c r="K49" s="15">
        <f t="shared" si="0"/>
        <v>10293.377000931621</v>
      </c>
      <c r="L49">
        <v>500</v>
      </c>
      <c r="M49" s="17">
        <f t="shared" si="1"/>
        <v>5.0938720718975067E-2</v>
      </c>
      <c r="N49" s="21">
        <f t="shared" si="2"/>
        <v>1.634734759539813</v>
      </c>
      <c r="P49" s="34"/>
      <c r="Q49" s="34"/>
      <c r="R49" s="34"/>
      <c r="S49" s="34"/>
      <c r="T49" s="34"/>
      <c r="U49" s="34"/>
      <c r="V49" s="34"/>
      <c r="W49" s="34"/>
      <c r="X49" s="34"/>
    </row>
    <row r="50" spans="1:24" ht="14" customHeight="1" x14ac:dyDescent="0.2">
      <c r="A50" s="3">
        <v>44562</v>
      </c>
      <c r="B50" s="9">
        <v>143.83561643835617</v>
      </c>
      <c r="C50" s="9">
        <v>7500</v>
      </c>
      <c r="D50" s="9">
        <v>10714.285714285716</v>
      </c>
      <c r="E50" s="9">
        <v>146.77103718199609</v>
      </c>
      <c r="F50" s="10">
        <v>2410.7142857142871</v>
      </c>
      <c r="H50" s="15">
        <v>670.72535054336743</v>
      </c>
      <c r="I50" s="15">
        <v>27946.889605973643</v>
      </c>
      <c r="J50" s="15">
        <v>16849.941176470595</v>
      </c>
      <c r="K50" s="15">
        <f t="shared" si="0"/>
        <v>11096.948429503049</v>
      </c>
      <c r="M50" s="17">
        <f t="shared" si="1"/>
        <v>4.7689865510838855E-2</v>
      </c>
      <c r="N50" s="21">
        <f t="shared" si="2"/>
        <v>1.5184301597430403</v>
      </c>
      <c r="P50" s="34"/>
      <c r="Q50" s="34"/>
      <c r="R50" s="34"/>
      <c r="S50" s="34"/>
      <c r="T50" s="34"/>
      <c r="U50" s="34"/>
      <c r="V50" s="34"/>
      <c r="W50" s="34"/>
      <c r="X50" s="34"/>
    </row>
    <row r="51" spans="1:24" x14ac:dyDescent="0.2">
      <c r="A51" s="3">
        <v>44593</v>
      </c>
      <c r="B51" s="9">
        <v>231.50684931506851</v>
      </c>
      <c r="C51" s="9">
        <v>6500</v>
      </c>
      <c r="D51" s="9">
        <v>9558.8235294117658</v>
      </c>
      <c r="E51" s="9">
        <v>140.57093425605538</v>
      </c>
      <c r="F51" s="10">
        <v>2198.5294117647068</v>
      </c>
      <c r="H51" s="15">
        <v>720.45459309051751</v>
      </c>
      <c r="I51" s="15">
        <v>28818.183723620699</v>
      </c>
      <c r="J51" s="15">
        <v>16860.941176470591</v>
      </c>
      <c r="K51" s="15">
        <f t="shared" si="0"/>
        <v>11957.242547150108</v>
      </c>
      <c r="M51" s="17">
        <f t="shared" si="1"/>
        <v>5.1022900124199334E-2</v>
      </c>
      <c r="N51" s="21">
        <f t="shared" si="2"/>
        <v>1.4101027983654335</v>
      </c>
      <c r="P51" s="34"/>
      <c r="Q51" s="34"/>
      <c r="R51" s="34"/>
      <c r="S51" s="34"/>
      <c r="T51" s="34"/>
      <c r="U51" s="34"/>
      <c r="V51" s="34"/>
      <c r="W51" s="34"/>
      <c r="X51" s="34"/>
    </row>
    <row r="52" spans="1:24" x14ac:dyDescent="0.2">
      <c r="A52" s="3">
        <v>44621</v>
      </c>
      <c r="B52" s="9">
        <v>184.93150684931507</v>
      </c>
      <c r="C52" s="9">
        <v>4500</v>
      </c>
      <c r="D52" s="9">
        <v>6250</v>
      </c>
      <c r="E52" s="9">
        <v>86.805555555555557</v>
      </c>
      <c r="F52" s="10">
        <v>1200</v>
      </c>
      <c r="H52" s="15">
        <v>851.79332798500036</v>
      </c>
      <c r="I52" s="15">
        <v>29372.183723620699</v>
      </c>
      <c r="J52" s="15">
        <v>16864.941176470591</v>
      </c>
      <c r="K52" s="15">
        <f t="shared" si="0"/>
        <v>12507.242547150108</v>
      </c>
      <c r="M52" s="17">
        <f t="shared" si="1"/>
        <v>3.261203192142418E-2</v>
      </c>
      <c r="N52" s="21">
        <f t="shared" si="2"/>
        <v>1.348414017949418</v>
      </c>
      <c r="P52" s="34"/>
      <c r="Q52" s="34"/>
      <c r="R52" s="34"/>
      <c r="S52" s="34"/>
      <c r="T52" s="34"/>
      <c r="U52" s="34"/>
      <c r="V52" s="34"/>
      <c r="W52" s="34"/>
      <c r="X52" s="34"/>
    </row>
    <row r="53" spans="1:24" x14ac:dyDescent="0.2">
      <c r="A53" s="3">
        <v>44652</v>
      </c>
      <c r="B53" s="9">
        <v>115.06849315068493</v>
      </c>
      <c r="C53" s="9">
        <v>3000</v>
      </c>
      <c r="D53" s="9">
        <v>4225.352112676057</v>
      </c>
      <c r="E53" s="9">
        <v>59.51200158698672</v>
      </c>
      <c r="F53" s="10">
        <v>802.81690140845126</v>
      </c>
      <c r="H53" s="15">
        <v>537.70894082798941</v>
      </c>
      <c r="I53" s="15">
        <v>29872.718934888304</v>
      </c>
      <c r="J53" s="15">
        <v>16942.941176470587</v>
      </c>
      <c r="K53" s="15">
        <f t="shared" si="0"/>
        <v>12929.777758417717</v>
      </c>
      <c r="M53" s="17">
        <f t="shared" si="1"/>
        <v>2.493871677099364E-2</v>
      </c>
      <c r="N53" s="21">
        <f t="shared" si="2"/>
        <v>1.3103814692746878</v>
      </c>
    </row>
    <row r="54" spans="1:24" x14ac:dyDescent="0.2">
      <c r="A54" s="3">
        <v>44682</v>
      </c>
      <c r="B54" s="9">
        <v>178.08219178082192</v>
      </c>
      <c r="C54" s="9">
        <v>5000</v>
      </c>
      <c r="D54" s="9">
        <v>7462.6865671641799</v>
      </c>
      <c r="E54" s="9">
        <v>126.4862130027827</v>
      </c>
      <c r="F54" s="10">
        <v>1641.7910447761201</v>
      </c>
      <c r="H54" s="15">
        <v>562.69106023097459</v>
      </c>
      <c r="I54" s="15">
        <v>31260.614457276366</v>
      </c>
      <c r="J54" s="15">
        <v>17509.941176470591</v>
      </c>
      <c r="K54" s="15">
        <f t="shared" si="0"/>
        <v>13750.673280805775</v>
      </c>
      <c r="M54" s="17">
        <f t="shared" si="1"/>
        <v>4.6881683617027686E-2</v>
      </c>
      <c r="N54" s="21">
        <f t="shared" si="2"/>
        <v>1.2733879148239442</v>
      </c>
    </row>
    <row r="55" spans="1:24" x14ac:dyDescent="0.2">
      <c r="A55" s="3">
        <v>44713</v>
      </c>
      <c r="B55" s="9">
        <v>61.643835616438352</v>
      </c>
      <c r="C55" s="9">
        <v>2500</v>
      </c>
      <c r="D55" s="9">
        <v>3472.2222222222222</v>
      </c>
      <c r="E55" s="9">
        <v>51.824212271973465</v>
      </c>
      <c r="F55" s="10">
        <v>659.72222222222217</v>
      </c>
      <c r="H55" s="15">
        <v>765.74674697463286</v>
      </c>
      <c r="I55" s="15">
        <v>31906.114457276366</v>
      </c>
      <c r="J55" s="15">
        <v>18392.941176470591</v>
      </c>
      <c r="K55" s="15">
        <f t="shared" si="0"/>
        <v>13513.173280805775</v>
      </c>
      <c r="L55">
        <v>550</v>
      </c>
      <c r="M55" s="17">
        <f t="shared" si="1"/>
        <v>1.6990213636945119E-2</v>
      </c>
      <c r="N55" s="21">
        <f t="shared" si="2"/>
        <v>1.3611119160734866</v>
      </c>
    </row>
    <row r="56" spans="1:24" x14ac:dyDescent="0.2">
      <c r="A56" s="3">
        <v>44743</v>
      </c>
      <c r="B56" s="9">
        <v>98.630136986301366</v>
      </c>
      <c r="C56" s="9">
        <v>4500</v>
      </c>
      <c r="D56" s="9">
        <v>6338.0281690140846</v>
      </c>
      <c r="E56" s="9">
        <v>90.543259557344072</v>
      </c>
      <c r="F56" s="10">
        <v>2471.8309859154933</v>
      </c>
      <c r="H56" s="15">
        <v>939.18934921124878</v>
      </c>
      <c r="I56" s="15">
        <v>31306.311640374959</v>
      </c>
      <c r="J56" s="15">
        <v>18426.941176470595</v>
      </c>
      <c r="K56" s="15">
        <f t="shared" si="0"/>
        <v>12879.370463904364</v>
      </c>
      <c r="M56" s="17">
        <f t="shared" si="1"/>
        <v>-3.4395443651315992E-2</v>
      </c>
      <c r="N56" s="21">
        <f t="shared" si="2"/>
        <v>1.4307330647964367</v>
      </c>
    </row>
    <row r="57" spans="1:24" x14ac:dyDescent="0.2">
      <c r="A57" s="3">
        <v>44774</v>
      </c>
      <c r="B57" s="9">
        <v>498.63013698630135</v>
      </c>
      <c r="C57" s="9">
        <v>14000</v>
      </c>
      <c r="D57" s="9">
        <v>20000</v>
      </c>
      <c r="E57" s="9">
        <v>273.97260273972603</v>
      </c>
      <c r="F57" s="10">
        <v>7200</v>
      </c>
      <c r="H57" s="15">
        <v>573.08392116712423</v>
      </c>
      <c r="I57" s="15">
        <v>30162.311640374959</v>
      </c>
      <c r="J57" s="15">
        <v>18482.941176470595</v>
      </c>
      <c r="K57" s="15">
        <f t="shared" si="0"/>
        <v>11679.370463904364</v>
      </c>
      <c r="M57" s="17">
        <f t="shared" si="1"/>
        <v>-6.4924731867222529E-2</v>
      </c>
      <c r="N57" s="21">
        <f t="shared" si="2"/>
        <v>1.5825288900281895</v>
      </c>
    </row>
    <row r="58" spans="1:24" x14ac:dyDescent="0.2">
      <c r="A58" s="3">
        <v>44805</v>
      </c>
      <c r="B58" s="9">
        <v>246.57534246575341</v>
      </c>
      <c r="C58" s="9">
        <v>7500</v>
      </c>
      <c r="D58" s="9">
        <v>10714.285714285716</v>
      </c>
      <c r="E58" s="9">
        <v>157.56302521008405</v>
      </c>
      <c r="F58" s="10">
        <v>4264.2857142857156</v>
      </c>
      <c r="H58" s="15">
        <v>671.37716772862404</v>
      </c>
      <c r="I58" s="15">
        <v>29190.311640374959</v>
      </c>
      <c r="J58" s="15">
        <v>18560.941176470595</v>
      </c>
      <c r="K58" s="15">
        <f t="shared" si="0"/>
        <v>10629.370463904364</v>
      </c>
      <c r="M58" s="17">
        <f t="shared" si="1"/>
        <v>-5.6570407180163255E-2</v>
      </c>
      <c r="N58" s="21">
        <f t="shared" si="2"/>
        <v>1.7461938352323472</v>
      </c>
    </row>
    <row r="59" spans="1:24" x14ac:dyDescent="0.2">
      <c r="A59" s="3">
        <v>44835</v>
      </c>
      <c r="B59" s="9">
        <v>246.57534246575341</v>
      </c>
      <c r="C59" s="9">
        <v>10000</v>
      </c>
      <c r="D59" s="9">
        <v>14705.882352941178</v>
      </c>
      <c r="E59" s="9">
        <v>204.24836601307192</v>
      </c>
      <c r="F59" s="10">
        <v>6147.0588235294144</v>
      </c>
      <c r="H59" s="15">
        <v>890.72432543317507</v>
      </c>
      <c r="I59" s="15">
        <v>27835.135169786721</v>
      </c>
      <c r="J59" s="15">
        <v>18646.941176470591</v>
      </c>
      <c r="K59" s="15">
        <f t="shared" si="0"/>
        <v>9188.1939933161302</v>
      </c>
      <c r="M59" s="17">
        <f t="shared" si="1"/>
        <v>-7.7287553864693187E-2</v>
      </c>
      <c r="N59" s="21">
        <f t="shared" si="2"/>
        <v>2.0294457420070953</v>
      </c>
    </row>
    <row r="60" spans="1:24" x14ac:dyDescent="0.2">
      <c r="A60" s="3">
        <v>44866</v>
      </c>
      <c r="B60" s="9">
        <v>331.50684931506851</v>
      </c>
      <c r="C60" s="9">
        <v>11000</v>
      </c>
      <c r="D60" s="9">
        <v>15277.777777777779</v>
      </c>
      <c r="E60" s="9">
        <v>215.17996870109548</v>
      </c>
      <c r="F60" s="10">
        <v>2368.0555555555566</v>
      </c>
      <c r="H60" s="15">
        <v>666.57486262419684</v>
      </c>
      <c r="I60" s="15">
        <v>30298.857392008947</v>
      </c>
      <c r="J60" s="15">
        <v>19200.941176470595</v>
      </c>
      <c r="K60" s="15">
        <f t="shared" si="0"/>
        <v>11097.916215538353</v>
      </c>
      <c r="M60" s="17">
        <f t="shared" si="1"/>
        <v>9.9459823592525406E-2</v>
      </c>
      <c r="N60" s="21">
        <f t="shared" si="2"/>
        <v>1.730139316567112</v>
      </c>
    </row>
    <row r="61" spans="1:24" x14ac:dyDescent="0.2">
      <c r="A61" s="3">
        <v>44896</v>
      </c>
      <c r="B61" s="9">
        <v>657.53424657534242</v>
      </c>
      <c r="C61" s="9">
        <v>15000</v>
      </c>
      <c r="D61" s="9">
        <v>21126.760563380281</v>
      </c>
      <c r="E61" s="9">
        <v>240.07682458386682</v>
      </c>
      <c r="F61" s="10">
        <v>4436.6197183098593</v>
      </c>
      <c r="H61" s="15">
        <v>288.21598413371436</v>
      </c>
      <c r="I61" s="15">
        <v>32023.998237079373</v>
      </c>
      <c r="J61" s="15">
        <v>19835.941176470598</v>
      </c>
      <c r="K61" s="15">
        <f t="shared" si="0"/>
        <v>12188.057060608775</v>
      </c>
      <c r="L61">
        <v>600</v>
      </c>
      <c r="M61" s="17">
        <f t="shared" si="1"/>
        <v>8.5205981911020579E-2</v>
      </c>
      <c r="N61" s="21">
        <f t="shared" si="2"/>
        <v>1.6274900156629086</v>
      </c>
    </row>
  </sheetData>
  <mergeCells count="2">
    <mergeCell ref="P16:X23"/>
    <mergeCell ref="P44:X52"/>
  </mergeCells>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64"/>
  <sheetViews>
    <sheetView workbookViewId="0">
      <selection activeCell="D10" sqref="D10:D11"/>
    </sheetView>
  </sheetViews>
  <sheetFormatPr baseColWidth="10" defaultColWidth="8.83203125" defaultRowHeight="15" x14ac:dyDescent="0.2"/>
  <cols>
    <col min="1" max="1" width="13" bestFit="1" customWidth="1"/>
    <col min="2" max="2" width="36" bestFit="1" customWidth="1"/>
    <col min="3" max="3" width="28" bestFit="1" customWidth="1"/>
  </cols>
  <sheetData>
    <row r="3" spans="1:3" x14ac:dyDescent="0.2">
      <c r="A3" s="5" t="s">
        <v>3</v>
      </c>
      <c r="B3" t="s">
        <v>5</v>
      </c>
      <c r="C3" t="s">
        <v>6</v>
      </c>
    </row>
    <row r="4" spans="1:3" x14ac:dyDescent="0.2">
      <c r="A4" s="7">
        <v>42370</v>
      </c>
      <c r="B4" s="6">
        <v>1000</v>
      </c>
      <c r="C4" s="6">
        <v>500</v>
      </c>
    </row>
    <row r="5" spans="1:3" x14ac:dyDescent="0.2">
      <c r="A5" s="7">
        <v>42401</v>
      </c>
      <c r="B5" s="6">
        <v>1500</v>
      </c>
      <c r="C5" s="6">
        <v>420</v>
      </c>
    </row>
    <row r="6" spans="1:3" x14ac:dyDescent="0.2">
      <c r="A6" s="7">
        <v>42430</v>
      </c>
      <c r="B6" s="6">
        <v>4500</v>
      </c>
      <c r="C6" s="6">
        <v>900</v>
      </c>
    </row>
    <row r="7" spans="1:3" x14ac:dyDescent="0.2">
      <c r="A7" s="7">
        <v>42461</v>
      </c>
      <c r="B7" s="6">
        <v>6000</v>
      </c>
      <c r="C7" s="6">
        <v>1600</v>
      </c>
    </row>
    <row r="8" spans="1:3" x14ac:dyDescent="0.2">
      <c r="A8" s="7">
        <v>42491</v>
      </c>
      <c r="B8" s="6">
        <v>7500</v>
      </c>
      <c r="C8" s="6">
        <v>3500</v>
      </c>
    </row>
    <row r="9" spans="1:3" x14ac:dyDescent="0.2">
      <c r="A9" s="7">
        <v>42522</v>
      </c>
      <c r="B9" s="6">
        <v>9000</v>
      </c>
      <c r="C9" s="6">
        <v>4900</v>
      </c>
    </row>
    <row r="10" spans="1:3" x14ac:dyDescent="0.2">
      <c r="A10" s="7">
        <v>42552</v>
      </c>
      <c r="B10" s="6">
        <v>7000</v>
      </c>
      <c r="C10" s="6">
        <v>5800</v>
      </c>
    </row>
    <row r="11" spans="1:3" x14ac:dyDescent="0.2">
      <c r="A11" s="7">
        <v>42583</v>
      </c>
      <c r="B11" s="6">
        <v>8000</v>
      </c>
      <c r="C11" s="6">
        <v>1600</v>
      </c>
    </row>
    <row r="12" spans="1:3" x14ac:dyDescent="0.2">
      <c r="A12" s="7">
        <v>42614</v>
      </c>
      <c r="B12" s="6">
        <v>3000</v>
      </c>
      <c r="C12" s="6">
        <v>500</v>
      </c>
    </row>
    <row r="13" spans="1:3" x14ac:dyDescent="0.2">
      <c r="A13" s="7">
        <v>42644</v>
      </c>
      <c r="B13" s="6">
        <v>2000</v>
      </c>
      <c r="C13" s="6">
        <v>3000</v>
      </c>
    </row>
    <row r="14" spans="1:3" x14ac:dyDescent="0.2">
      <c r="A14" s="7">
        <v>42675</v>
      </c>
      <c r="B14" s="6">
        <v>9000</v>
      </c>
      <c r="C14" s="6">
        <v>5000</v>
      </c>
    </row>
    <row r="15" spans="1:3" x14ac:dyDescent="0.2">
      <c r="A15" s="7">
        <v>42705</v>
      </c>
      <c r="B15" s="6">
        <v>8900</v>
      </c>
      <c r="C15" s="6">
        <v>7700</v>
      </c>
    </row>
    <row r="16" spans="1:3" x14ac:dyDescent="0.2">
      <c r="A16" s="7">
        <v>42736</v>
      </c>
      <c r="B16" s="6">
        <v>3000</v>
      </c>
      <c r="C16" s="6">
        <v>6000</v>
      </c>
    </row>
    <row r="17" spans="1:3" x14ac:dyDescent="0.2">
      <c r="A17" s="7">
        <v>42767</v>
      </c>
      <c r="B17" s="6">
        <v>2000</v>
      </c>
      <c r="C17" s="6">
        <v>2000</v>
      </c>
    </row>
    <row r="18" spans="1:3" x14ac:dyDescent="0.2">
      <c r="A18" s="7">
        <v>42795</v>
      </c>
      <c r="B18" s="6">
        <v>1500</v>
      </c>
      <c r="C18" s="6">
        <v>900</v>
      </c>
    </row>
    <row r="19" spans="1:3" x14ac:dyDescent="0.2">
      <c r="A19" s="7">
        <v>42826</v>
      </c>
      <c r="B19" s="6">
        <v>6500</v>
      </c>
      <c r="C19" s="6">
        <v>6000</v>
      </c>
    </row>
    <row r="20" spans="1:3" x14ac:dyDescent="0.2">
      <c r="A20" s="7">
        <v>42856</v>
      </c>
      <c r="B20" s="6">
        <v>7500</v>
      </c>
      <c r="C20" s="6">
        <v>7500</v>
      </c>
    </row>
    <row r="21" spans="1:3" x14ac:dyDescent="0.2">
      <c r="A21" s="7">
        <v>42887</v>
      </c>
      <c r="B21" s="6">
        <v>8000</v>
      </c>
      <c r="C21" s="6">
        <v>3500</v>
      </c>
    </row>
    <row r="22" spans="1:3" x14ac:dyDescent="0.2">
      <c r="A22" s="7">
        <v>42917</v>
      </c>
      <c r="B22" s="6">
        <v>10000</v>
      </c>
      <c r="C22" s="6">
        <v>6500</v>
      </c>
    </row>
    <row r="23" spans="1:3" x14ac:dyDescent="0.2">
      <c r="A23" s="7">
        <v>42948</v>
      </c>
      <c r="B23" s="6">
        <v>8000</v>
      </c>
      <c r="C23" s="6">
        <v>7500</v>
      </c>
    </row>
    <row r="24" spans="1:3" x14ac:dyDescent="0.2">
      <c r="A24" s="7">
        <v>42979</v>
      </c>
      <c r="B24" s="6">
        <v>5000</v>
      </c>
      <c r="C24" s="6">
        <v>2000</v>
      </c>
    </row>
    <row r="25" spans="1:3" x14ac:dyDescent="0.2">
      <c r="A25" s="7">
        <v>43009</v>
      </c>
      <c r="B25" s="6">
        <v>4500</v>
      </c>
      <c r="C25" s="6">
        <v>1200</v>
      </c>
    </row>
    <row r="26" spans="1:3" x14ac:dyDescent="0.2">
      <c r="A26" s="7">
        <v>43040</v>
      </c>
      <c r="B26" s="6">
        <v>8000</v>
      </c>
      <c r="C26" s="6">
        <v>100</v>
      </c>
    </row>
    <row r="27" spans="1:3" x14ac:dyDescent="0.2">
      <c r="A27" s="7">
        <v>43070</v>
      </c>
      <c r="B27" s="6">
        <v>7000</v>
      </c>
      <c r="C27" s="6">
        <v>10000</v>
      </c>
    </row>
    <row r="28" spans="1:3" x14ac:dyDescent="0.2">
      <c r="A28" s="7">
        <v>43101</v>
      </c>
      <c r="B28" s="6">
        <v>3000</v>
      </c>
      <c r="C28" s="6">
        <v>9500</v>
      </c>
    </row>
    <row r="29" spans="1:3" x14ac:dyDescent="0.2">
      <c r="A29" s="7">
        <v>43132</v>
      </c>
      <c r="B29" s="6">
        <v>2000</v>
      </c>
      <c r="C29" s="6">
        <v>1500</v>
      </c>
    </row>
    <row r="30" spans="1:3" x14ac:dyDescent="0.2">
      <c r="A30" s="7">
        <v>43160</v>
      </c>
      <c r="B30" s="6">
        <v>2500</v>
      </c>
      <c r="C30" s="6">
        <v>2500</v>
      </c>
    </row>
    <row r="31" spans="1:3" x14ac:dyDescent="0.2">
      <c r="A31" s="7">
        <v>43191</v>
      </c>
      <c r="B31" s="6">
        <v>6000</v>
      </c>
      <c r="C31" s="6">
        <v>6500</v>
      </c>
    </row>
    <row r="32" spans="1:3" x14ac:dyDescent="0.2">
      <c r="A32" s="7">
        <v>43221</v>
      </c>
      <c r="B32" s="6">
        <v>8500</v>
      </c>
      <c r="C32" s="6">
        <v>6000</v>
      </c>
    </row>
    <row r="33" spans="1:3" x14ac:dyDescent="0.2">
      <c r="A33" s="7">
        <v>43252</v>
      </c>
      <c r="B33" s="6">
        <v>9000</v>
      </c>
      <c r="C33" s="6">
        <v>1500</v>
      </c>
    </row>
    <row r="34" spans="1:3" x14ac:dyDescent="0.2">
      <c r="A34" s="7">
        <v>43282</v>
      </c>
      <c r="B34" s="6">
        <v>11500</v>
      </c>
      <c r="C34" s="6">
        <v>100</v>
      </c>
    </row>
    <row r="35" spans="1:3" x14ac:dyDescent="0.2">
      <c r="A35" s="7">
        <v>43313</v>
      </c>
      <c r="B35" s="6">
        <v>5000</v>
      </c>
      <c r="C35" s="6">
        <v>2500</v>
      </c>
    </row>
    <row r="36" spans="1:3" x14ac:dyDescent="0.2">
      <c r="A36" s="7">
        <v>43344</v>
      </c>
      <c r="B36" s="6">
        <v>10000</v>
      </c>
      <c r="C36" s="6">
        <v>1200</v>
      </c>
    </row>
    <row r="37" spans="1:3" x14ac:dyDescent="0.2">
      <c r="A37" s="7">
        <v>43374</v>
      </c>
      <c r="B37" s="6">
        <v>10000</v>
      </c>
      <c r="C37" s="6">
        <v>3000</v>
      </c>
    </row>
    <row r="38" spans="1:3" x14ac:dyDescent="0.2">
      <c r="A38" s="7">
        <v>43405</v>
      </c>
      <c r="B38" s="6">
        <v>11000</v>
      </c>
      <c r="C38" s="6">
        <v>4500</v>
      </c>
    </row>
    <row r="39" spans="1:3" x14ac:dyDescent="0.2">
      <c r="A39" s="7">
        <v>43435</v>
      </c>
      <c r="B39" s="6">
        <v>6000</v>
      </c>
      <c r="C39" s="6">
        <v>7500</v>
      </c>
    </row>
    <row r="40" spans="1:3" x14ac:dyDescent="0.2">
      <c r="A40" s="7">
        <v>43466</v>
      </c>
      <c r="B40" s="6">
        <v>4500</v>
      </c>
      <c r="C40" s="6">
        <v>8000</v>
      </c>
    </row>
    <row r="41" spans="1:3" x14ac:dyDescent="0.2">
      <c r="A41" s="7">
        <v>43497</v>
      </c>
      <c r="B41" s="6">
        <v>2500</v>
      </c>
      <c r="C41" s="6">
        <v>10000</v>
      </c>
    </row>
    <row r="42" spans="1:3" x14ac:dyDescent="0.2">
      <c r="A42" s="7">
        <v>43525</v>
      </c>
      <c r="B42" s="6">
        <v>3000</v>
      </c>
      <c r="C42" s="6">
        <v>7500</v>
      </c>
    </row>
    <row r="43" spans="1:3" x14ac:dyDescent="0.2">
      <c r="A43" s="7">
        <v>43556</v>
      </c>
      <c r="B43" s="6">
        <v>7000</v>
      </c>
      <c r="C43" s="6">
        <v>4500</v>
      </c>
    </row>
    <row r="44" spans="1:3" x14ac:dyDescent="0.2">
      <c r="A44" s="7">
        <v>43586</v>
      </c>
      <c r="B44" s="6">
        <v>9000</v>
      </c>
      <c r="C44" s="6">
        <v>5000</v>
      </c>
    </row>
    <row r="45" spans="1:3" x14ac:dyDescent="0.2">
      <c r="A45" s="7">
        <v>43617</v>
      </c>
      <c r="B45" s="6">
        <v>9500</v>
      </c>
      <c r="C45" s="6">
        <v>2000</v>
      </c>
    </row>
    <row r="46" spans="1:3" x14ac:dyDescent="0.2">
      <c r="A46" s="7">
        <v>43647</v>
      </c>
      <c r="B46" s="6">
        <v>12000</v>
      </c>
      <c r="C46" s="6">
        <v>5000</v>
      </c>
    </row>
    <row r="47" spans="1:3" x14ac:dyDescent="0.2">
      <c r="A47" s="7">
        <v>43678</v>
      </c>
      <c r="B47" s="6">
        <v>11500</v>
      </c>
      <c r="C47" s="6">
        <v>6000</v>
      </c>
    </row>
    <row r="48" spans="1:3" x14ac:dyDescent="0.2">
      <c r="A48" s="7">
        <v>43709</v>
      </c>
      <c r="B48" s="6">
        <v>5000</v>
      </c>
      <c r="C48" s="6">
        <v>2000</v>
      </c>
    </row>
    <row r="49" spans="1:3" x14ac:dyDescent="0.2">
      <c r="A49" s="7">
        <v>43739</v>
      </c>
      <c r="B49" s="6">
        <v>5000</v>
      </c>
      <c r="C49" s="6">
        <v>900</v>
      </c>
    </row>
    <row r="50" spans="1:3" x14ac:dyDescent="0.2">
      <c r="A50" s="7">
        <v>43770</v>
      </c>
      <c r="B50" s="6">
        <v>8000</v>
      </c>
      <c r="C50" s="6">
        <v>6000</v>
      </c>
    </row>
    <row r="51" spans="1:3" x14ac:dyDescent="0.2">
      <c r="A51" s="7">
        <v>43800</v>
      </c>
      <c r="B51" s="6">
        <v>7000</v>
      </c>
      <c r="C51" s="6">
        <v>7500</v>
      </c>
    </row>
    <row r="52" spans="1:3" x14ac:dyDescent="0.2">
      <c r="A52" s="7">
        <v>43831</v>
      </c>
      <c r="B52" s="6">
        <v>4400</v>
      </c>
      <c r="C52" s="6">
        <v>7500</v>
      </c>
    </row>
    <row r="53" spans="1:3" x14ac:dyDescent="0.2">
      <c r="A53" s="7">
        <v>43862</v>
      </c>
      <c r="B53" s="6">
        <v>3000</v>
      </c>
      <c r="C53" s="6">
        <v>6500</v>
      </c>
    </row>
    <row r="54" spans="1:3" x14ac:dyDescent="0.2">
      <c r="A54" s="7">
        <v>43891</v>
      </c>
      <c r="B54" s="6">
        <v>4500</v>
      </c>
      <c r="C54" s="6">
        <v>4500</v>
      </c>
    </row>
    <row r="55" spans="1:3" x14ac:dyDescent="0.2">
      <c r="A55" s="7">
        <v>43922</v>
      </c>
      <c r="B55" s="6">
        <v>7500</v>
      </c>
      <c r="C55" s="6">
        <v>3000</v>
      </c>
    </row>
    <row r="56" spans="1:3" x14ac:dyDescent="0.2">
      <c r="A56" s="7">
        <v>43952</v>
      </c>
      <c r="B56" s="6">
        <v>8000</v>
      </c>
      <c r="C56" s="6">
        <v>5000</v>
      </c>
    </row>
    <row r="57" spans="1:3" x14ac:dyDescent="0.2">
      <c r="A57" s="7">
        <v>43983</v>
      </c>
      <c r="B57" s="6">
        <v>13500</v>
      </c>
      <c r="C57" s="6">
        <v>2500</v>
      </c>
    </row>
    <row r="58" spans="1:3" x14ac:dyDescent="0.2">
      <c r="A58" s="7">
        <v>44013</v>
      </c>
      <c r="B58" s="6">
        <v>15000</v>
      </c>
      <c r="C58" s="6">
        <v>4500</v>
      </c>
    </row>
    <row r="59" spans="1:3" x14ac:dyDescent="0.2">
      <c r="A59" s="7">
        <v>44044</v>
      </c>
      <c r="B59" s="6">
        <v>10000</v>
      </c>
      <c r="C59" s="6">
        <v>14000</v>
      </c>
    </row>
    <row r="60" spans="1:3" x14ac:dyDescent="0.2">
      <c r="A60" s="7">
        <v>44075</v>
      </c>
      <c r="B60" s="6">
        <v>6000</v>
      </c>
      <c r="C60" s="6">
        <v>7500</v>
      </c>
    </row>
    <row r="61" spans="1:3" x14ac:dyDescent="0.2">
      <c r="A61" s="7">
        <v>44105</v>
      </c>
      <c r="B61" s="6">
        <v>7000</v>
      </c>
      <c r="C61" s="6">
        <v>10000</v>
      </c>
    </row>
    <row r="62" spans="1:3" x14ac:dyDescent="0.2">
      <c r="A62" s="7">
        <v>44136</v>
      </c>
      <c r="B62" s="6">
        <v>9800</v>
      </c>
      <c r="C62" s="6">
        <v>11000</v>
      </c>
    </row>
    <row r="63" spans="1:3" x14ac:dyDescent="0.2">
      <c r="A63" s="7">
        <v>44166</v>
      </c>
      <c r="B63" s="6">
        <v>8000</v>
      </c>
      <c r="C63" s="6">
        <v>15000</v>
      </c>
    </row>
    <row r="64" spans="1:3" x14ac:dyDescent="0.2">
      <c r="A64" s="1" t="s">
        <v>4</v>
      </c>
      <c r="B64" s="6">
        <v>6726.666666666667</v>
      </c>
      <c r="C64" s="6">
        <v>4838.666666666667</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LIQUIDITY RATIO</vt:lpstr>
      <vt:lpstr>Asset turnover ratios</vt:lpstr>
      <vt:lpstr>Profitability ratios</vt:lpstr>
      <vt:lpstr>Debt service ratios</vt:lpstr>
      <vt:lpstr>Sheet1</vt:lpstr>
    </vt:vector>
  </TitlesOfParts>
  <Company>University of Toronto Mississauga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Quan Fun</dc:creator>
  <cp:lastModifiedBy>Qian Chen</cp:lastModifiedBy>
  <dcterms:created xsi:type="dcterms:W3CDTF">2018-10-14T17:41:52Z</dcterms:created>
  <dcterms:modified xsi:type="dcterms:W3CDTF">2022-05-10T03:23:12Z</dcterms:modified>
</cp:coreProperties>
</file>