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heckCompatibility="1"/>
  <mc:AlternateContent xmlns:mc="http://schemas.openxmlformats.org/markup-compatibility/2006">
    <mc:Choice Requires="x15">
      <x15ac:absPath xmlns:x15ac="http://schemas.microsoft.com/office/spreadsheetml/2010/11/ac" url="/Users/eduardochemalle/ecoblog/blog/templates/blog/"/>
    </mc:Choice>
  </mc:AlternateContent>
  <bookViews>
    <workbookView xWindow="1040" yWindow="1620" windowWidth="27760" windowHeight="14780" tabRatio="500"/>
  </bookViews>
  <sheets>
    <sheet name="BalanceSheet" sheetId="1" r:id="rId1"/>
    <sheet name="IncomeStatement" sheetId="2" r:id="rId2"/>
  </sheets>
  <calcPr calcId="150000" calcOnSave="0" concurrentCalc="0"/>
  <webPublishing allowPng="1" targetScreenSize="1024x768" codePage="65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1" i="1" l="1"/>
  <c r="F40" i="1"/>
  <c r="E40" i="1"/>
  <c r="D40" i="1"/>
  <c r="F39" i="1"/>
  <c r="E39" i="1"/>
  <c r="D39" i="1"/>
  <c r="F38" i="1"/>
  <c r="E38" i="1"/>
  <c r="D38" i="1"/>
  <c r="F37" i="1"/>
  <c r="E37" i="1"/>
  <c r="D37" i="1"/>
  <c r="D20" i="2"/>
  <c r="E20" i="2"/>
  <c r="D21" i="2"/>
  <c r="E21" i="2"/>
  <c r="D23" i="2"/>
  <c r="E23" i="2"/>
  <c r="D25" i="2"/>
  <c r="E25" i="2"/>
  <c r="C25" i="2"/>
  <c r="C23" i="2"/>
  <c r="C21" i="2"/>
  <c r="C20" i="2"/>
</calcChain>
</file>

<file path=xl/comments1.xml><?xml version="1.0" encoding="utf-8"?>
<comments xmlns="http://schemas.openxmlformats.org/spreadsheetml/2006/main">
  <authors>
    <author>Jan</author>
  </authors>
  <commentList>
    <comment ref="A37" authorId="0">
      <text>
        <r>
          <rPr>
            <sz val="9"/>
            <color indexed="81"/>
            <rFont val="Tahoma"/>
            <family val="2"/>
          </rPr>
          <t>Indicates if the business has enough cash assets to pay debts payble within the next twelve months</t>
        </r>
      </text>
    </comment>
    <comment ref="A38" authorId="0">
      <text>
        <r>
          <rPr>
            <sz val="9"/>
            <color indexed="81"/>
            <rFont val="Tahoma"/>
            <family val="2"/>
          </rPr>
          <t xml:space="preserve">Similar to the current ratio, however removes the stock value to show "true liquid assets" that can be converted to cash quickly
</t>
        </r>
      </text>
    </comment>
    <comment ref="A39" authorId="0">
      <text>
        <r>
          <rPr>
            <sz val="9"/>
            <color indexed="81"/>
            <rFont val="Tahoma"/>
            <family val="2"/>
          </rPr>
          <t xml:space="preserve">Provides the dollar amount available in cash assets to pay out all debts due in the next twelve months
</t>
        </r>
      </text>
    </comment>
    <comment ref="A40" authorId="0">
      <text>
        <r>
          <rPr>
            <sz val="9"/>
            <color indexed="81"/>
            <rFont val="Tahoma"/>
            <family val="2"/>
          </rPr>
          <t xml:space="preserve">Show the portion of assets funded from debt
</t>
        </r>
      </text>
    </comment>
  </commentList>
</comments>
</file>

<file path=xl/sharedStrings.xml><?xml version="1.0" encoding="utf-8"?>
<sst xmlns="http://schemas.openxmlformats.org/spreadsheetml/2006/main" count="105" uniqueCount="68">
  <si>
    <t>Periodo</t>
  </si>
  <si>
    <t>Caixa</t>
  </si>
  <si>
    <t xml:space="preserve">Bancos </t>
  </si>
  <si>
    <t>Contas a Receber</t>
  </si>
  <si>
    <t>Antecipacao de despesas</t>
  </si>
  <si>
    <t/>
  </si>
  <si>
    <t>Dividendos</t>
  </si>
  <si>
    <t>Impostos</t>
  </si>
  <si>
    <t>Pagamentos a fornecedores</t>
  </si>
  <si>
    <t>Total Antecipacao de Despesas</t>
  </si>
  <si>
    <t>Investimentos de Curto Prazo</t>
  </si>
  <si>
    <t>Outros ativos correntes</t>
  </si>
  <si>
    <t>Total Ativo Circulante</t>
  </si>
  <si>
    <t>Ativo Imobilizado</t>
  </si>
  <si>
    <t>Computadores e infraestrutura</t>
  </si>
  <si>
    <t xml:space="preserve"> </t>
  </si>
  <si>
    <t>Total Ativos</t>
  </si>
  <si>
    <t>Passivos</t>
  </si>
  <si>
    <t>Passivo Circulante</t>
  </si>
  <si>
    <t>Emprestimos</t>
  </si>
  <si>
    <t>Fornecedores</t>
  </si>
  <si>
    <t>Folha de Pagamento</t>
  </si>
  <si>
    <t>Total Passivo Circulante</t>
  </si>
  <si>
    <t>Total Current Liabilities</t>
  </si>
  <si>
    <t>Total Passivo</t>
  </si>
  <si>
    <t>Patrimonio Liquido</t>
  </si>
  <si>
    <t>Capital Social</t>
  </si>
  <si>
    <t>Capital Social a integralizar</t>
  </si>
  <si>
    <t>Lucros Acumulados</t>
  </si>
  <si>
    <t>Lucro disponivel do ano corrente</t>
  </si>
  <si>
    <t>Total Shareholders Funds (Equity)</t>
  </si>
  <si>
    <t>Balance Sheet Ratios</t>
  </si>
  <si>
    <t>Dec-17</t>
  </si>
  <si>
    <t>Dec-16</t>
  </si>
  <si>
    <t>Dec-15</t>
  </si>
  <si>
    <t>Profit and Loss Ratios</t>
  </si>
  <si>
    <t>Vendas totais</t>
  </si>
  <si>
    <t>Custos dos Serviços Prestados</t>
  </si>
  <si>
    <t>Despesas Geras e Administrativas</t>
  </si>
  <si>
    <t>Marketing &amp; Promoção</t>
  </si>
  <si>
    <t>Despesas Operacionais</t>
  </si>
  <si>
    <t>Despesas com funcionarios</t>
  </si>
  <si>
    <t>Aluguel e ocupação</t>
  </si>
  <si>
    <t>Outras despesas</t>
  </si>
  <si>
    <t>Total Despesas</t>
  </si>
  <si>
    <t>Lucro/(Liquido) antes dos dividendos</t>
  </si>
  <si>
    <t>EDUARDO ALBERTO CHEMALLE</t>
  </si>
  <si>
    <t>CRC: 1SP199010/O-7</t>
  </si>
  <si>
    <t>CONTADOR</t>
  </si>
  <si>
    <r>
      <t xml:space="preserve">Current Ratio </t>
    </r>
    <r>
      <rPr>
        <sz val="12"/>
        <color theme="0"/>
        <rFont val="Calibri"/>
        <family val="2"/>
        <scheme val="minor"/>
      </rPr>
      <t>(Current Assets / Current Liabilities)</t>
    </r>
  </si>
  <si>
    <r>
      <rPr>
        <b/>
        <sz val="10"/>
        <color theme="0"/>
        <rFont val="Arial"/>
        <family val="2"/>
      </rPr>
      <t xml:space="preserve">Quick Ratio </t>
    </r>
    <r>
      <rPr>
        <sz val="12"/>
        <color theme="0"/>
        <rFont val="Calibri"/>
        <family val="2"/>
        <scheme val="minor"/>
      </rPr>
      <t>( Current Assets less inventory) / (Current Liabilities less bank overdraft)</t>
    </r>
  </si>
  <si>
    <r>
      <rPr>
        <b/>
        <sz val="10"/>
        <color theme="0"/>
        <rFont val="Arial"/>
        <family val="2"/>
      </rPr>
      <t xml:space="preserve">Working Capital Funds
</t>
    </r>
    <r>
      <rPr>
        <sz val="12"/>
        <color theme="0"/>
        <rFont val="Calibri"/>
        <family val="2"/>
        <scheme val="minor"/>
      </rPr>
      <t xml:space="preserve"> (Current Assets Less Current Liabilities)</t>
    </r>
  </si>
  <si>
    <r>
      <rPr>
        <b/>
        <sz val="10"/>
        <color theme="0"/>
        <rFont val="Arial"/>
        <family val="2"/>
      </rPr>
      <t xml:space="preserve">Leverage Ratio </t>
    </r>
    <r>
      <rPr>
        <sz val="12"/>
        <color theme="0"/>
        <rFont val="Calibri"/>
        <family val="2"/>
        <scheme val="minor"/>
      </rPr>
      <t>(Total Liabilities / Total Assets)</t>
    </r>
  </si>
  <si>
    <t>Balanço Patrimonial</t>
  </si>
  <si>
    <t>Ativo</t>
  </si>
  <si>
    <t>Ativo Circulante</t>
  </si>
  <si>
    <t>Total Ativo Não Circulante</t>
  </si>
  <si>
    <t>Demonstrativo de Resultado</t>
  </si>
  <si>
    <t>Período</t>
  </si>
  <si>
    <t>Resultado</t>
  </si>
  <si>
    <t>Margem Bruta</t>
  </si>
  <si>
    <t>Lucro Bruto</t>
  </si>
  <si>
    <t>Despesas</t>
  </si>
  <si>
    <r>
      <t xml:space="preserve">Gross Margin
</t>
    </r>
    <r>
      <rPr>
        <sz val="12"/>
        <color theme="0"/>
        <rFont val="Calibri"/>
        <family val="2"/>
        <scheme val="minor"/>
      </rPr>
      <t>(Gross Profit / Net Income)</t>
    </r>
  </si>
  <si>
    <r>
      <rPr>
        <b/>
        <sz val="10"/>
        <color theme="0"/>
        <rFont val="Arial"/>
        <family val="2"/>
      </rPr>
      <t xml:space="preserve">Net Margin
</t>
    </r>
    <r>
      <rPr>
        <sz val="12"/>
        <color theme="0"/>
        <rFont val="Calibri"/>
        <family val="2"/>
        <scheme val="minor"/>
      </rPr>
      <t>(Net Profit / Net Income)</t>
    </r>
  </si>
  <si>
    <r>
      <rPr>
        <b/>
        <sz val="10"/>
        <color theme="0"/>
        <rFont val="Arial"/>
        <family val="2"/>
      </rPr>
      <t xml:space="preserve">Mark Up
</t>
    </r>
    <r>
      <rPr>
        <sz val="12"/>
        <color theme="0"/>
        <rFont val="Calibri"/>
        <family val="2"/>
        <scheme val="minor"/>
      </rPr>
      <t>((Net Income Less Cost of Goods Sold) / (Cost of Goods Sold)) x 100</t>
    </r>
  </si>
  <si>
    <r>
      <rPr>
        <b/>
        <sz val="10"/>
        <color theme="0"/>
        <rFont val="Arial"/>
        <family val="2"/>
      </rPr>
      <t>Break Even</t>
    </r>
    <r>
      <rPr>
        <sz val="12"/>
        <color theme="0"/>
        <rFont val="Calibri"/>
        <family val="2"/>
        <scheme val="minor"/>
      </rPr>
      <t xml:space="preserve">
( Expenses/((1-(Cost of Goods Sold/ Net Income))</t>
    </r>
  </si>
  <si>
    <t xml:space="preserve">Impostos a recolher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</si>
</sst>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R$&quot;* #,##0.00_);_(&quot;R$&quot;* \(#,##0.00\);_(&quot;R$&quot;* &quot;-&quot;??_);_(@_)"/>
    <numFmt numFmtId="43" formatCode="_(* #,##0.00_);_(* \(#,##0.00\);_(* &quot;-&quot;??_);_(@_)"/>
    <numFmt numFmtId="164" formatCode="mmm\ yy"/>
    <numFmt numFmtId="165" formatCode="&quot;$&quot;#,##0.00;[Red]&quot;$&quot;#,##0.00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0"/>
      <name val="Verdana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3F3F3F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3"/>
      <color rgb="FF222222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3"/>
      <color theme="0"/>
      <name val="Calibri"/>
      <family val="2"/>
      <scheme val="minor"/>
    </font>
    <font>
      <b/>
      <sz val="13"/>
      <color theme="0"/>
      <name val="Arial"/>
      <family val="2"/>
    </font>
    <font>
      <sz val="8"/>
      <name val="Calibri"/>
      <family val="2"/>
      <scheme val="minor"/>
    </font>
    <font>
      <b/>
      <sz val="24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tted">
        <color indexed="23"/>
      </right>
      <top style="thin">
        <color auto="1"/>
      </top>
      <bottom style="thin">
        <color auto="1"/>
      </bottom>
      <diagonal/>
    </border>
    <border>
      <left style="dotted">
        <color indexed="23"/>
      </left>
      <right style="dotted">
        <color indexed="23"/>
      </right>
      <top style="thin">
        <color auto="1"/>
      </top>
      <bottom style="thin">
        <color auto="1"/>
      </bottom>
      <diagonal/>
    </border>
    <border>
      <left style="dotted">
        <color indexed="2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dotted">
        <color indexed="23"/>
      </right>
      <top/>
      <bottom/>
      <diagonal/>
    </border>
    <border>
      <left style="dotted">
        <color indexed="23"/>
      </left>
      <right/>
      <top style="thin">
        <color auto="1"/>
      </top>
      <bottom style="thin">
        <color auto="1"/>
      </bottom>
      <diagonal/>
    </border>
    <border>
      <left style="dotted">
        <color indexed="23"/>
      </left>
      <right style="dotted">
        <color indexed="23"/>
      </right>
      <top/>
      <bottom style="thin">
        <color auto="1"/>
      </bottom>
      <diagonal/>
    </border>
    <border>
      <left style="dotted">
        <color indexed="23"/>
      </left>
      <right style="dotted">
        <color indexed="23"/>
      </right>
      <top style="thin">
        <color indexed="23"/>
      </top>
      <bottom style="thin">
        <color indexed="23"/>
      </bottom>
      <diagonal/>
    </border>
    <border>
      <left style="dotted">
        <color indexed="23"/>
      </left>
      <right/>
      <top/>
      <bottom style="thin">
        <color auto="1"/>
      </bottom>
      <diagonal/>
    </border>
    <border>
      <left style="dotted">
        <color indexed="23"/>
      </left>
      <right style="dotted">
        <color indexed="23"/>
      </right>
      <top/>
      <bottom style="thin">
        <color indexed="23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ck">
        <color theme="4"/>
      </top>
      <bottom style="thin">
        <color auto="1"/>
      </bottom>
      <diagonal/>
    </border>
    <border>
      <left/>
      <right style="dotted">
        <color indexed="23"/>
      </right>
      <top style="thick">
        <color theme="4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97">
    <xf numFmtId="0" fontId="0" fillId="0" borderId="0" xfId="0"/>
    <xf numFmtId="0" fontId="2" fillId="0" borderId="1" xfId="4" applyProtection="1">
      <protection locked="0"/>
    </xf>
    <xf numFmtId="0" fontId="2" fillId="0" borderId="1" xfId="4"/>
    <xf numFmtId="17" fontId="5" fillId="3" borderId="7" xfId="0" applyNumberFormat="1" applyFont="1" applyFill="1" applyBorder="1" applyAlignment="1" applyProtection="1">
      <alignment horizontal="center" wrapText="1"/>
      <protection locked="0"/>
    </xf>
    <xf numFmtId="164" fontId="5" fillId="3" borderId="7" xfId="0" applyNumberFormat="1" applyFont="1" applyFill="1" applyBorder="1" applyAlignment="1" applyProtection="1">
      <alignment horizontal="center" wrapText="1"/>
    </xf>
    <xf numFmtId="164" fontId="5" fillId="3" borderId="8" xfId="0" applyNumberFormat="1" applyFont="1" applyFill="1" applyBorder="1" applyAlignment="1" applyProtection="1">
      <alignment horizontal="center" wrapText="1"/>
    </xf>
    <xf numFmtId="0" fontId="7" fillId="0" borderId="0" xfId="0" applyFont="1" applyProtection="1"/>
    <xf numFmtId="3" fontId="3" fillId="0" borderId="2" xfId="5" applyNumberFormat="1" applyFill="1" applyProtection="1"/>
    <xf numFmtId="0" fontId="8" fillId="0" borderId="9" xfId="0" applyFont="1" applyBorder="1" applyAlignment="1" applyProtection="1"/>
    <xf numFmtId="0" fontId="8" fillId="0" borderId="10" xfId="0" applyFont="1" applyBorder="1" applyAlignment="1" applyProtection="1"/>
    <xf numFmtId="0" fontId="9" fillId="0" borderId="10" xfId="0" applyFont="1" applyBorder="1" applyAlignment="1"/>
    <xf numFmtId="0" fontId="9" fillId="0" borderId="11" xfId="0" applyFont="1" applyBorder="1" applyAlignment="1"/>
    <xf numFmtId="0" fontId="8" fillId="0" borderId="12" xfId="0" applyFont="1" applyBorder="1" applyAlignment="1" applyProtection="1"/>
    <xf numFmtId="0" fontId="8" fillId="0" borderId="0" xfId="0" applyFont="1" applyBorder="1" applyAlignment="1" applyProtection="1"/>
    <xf numFmtId="0" fontId="9" fillId="0" borderId="0" xfId="0" applyFont="1" applyBorder="1" applyAlignment="1"/>
    <xf numFmtId="0" fontId="9" fillId="0" borderId="12" xfId="0" applyFont="1" applyBorder="1" applyProtection="1"/>
    <xf numFmtId="44" fontId="9" fillId="0" borderId="0" xfId="2" applyFont="1" applyBorder="1" applyProtection="1"/>
    <xf numFmtId="44" fontId="9" fillId="0" borderId="0" xfId="2" quotePrefix="1" applyFont="1" applyBorder="1" applyProtection="1"/>
    <xf numFmtId="44" fontId="9" fillId="0" borderId="13" xfId="2" quotePrefix="1" applyFont="1" applyBorder="1" applyProtection="1"/>
    <xf numFmtId="0" fontId="9" fillId="0" borderId="0" xfId="0" applyFont="1" applyBorder="1" applyProtection="1">
      <protection locked="0"/>
    </xf>
    <xf numFmtId="0" fontId="7" fillId="0" borderId="0" xfId="0" applyFont="1" applyProtection="1">
      <protection locked="0"/>
    </xf>
    <xf numFmtId="0" fontId="9" fillId="0" borderId="0" xfId="0" applyFont="1"/>
    <xf numFmtId="0" fontId="8" fillId="0" borderId="0" xfId="0" applyFont="1" applyBorder="1" applyProtection="1"/>
    <xf numFmtId="44" fontId="8" fillId="0" borderId="0" xfId="2" applyFont="1" applyBorder="1" applyProtection="1"/>
    <xf numFmtId="44" fontId="8" fillId="0" borderId="13" xfId="2" applyFont="1" applyBorder="1" applyProtection="1"/>
    <xf numFmtId="44" fontId="9" fillId="0" borderId="13" xfId="2" applyFont="1" applyBorder="1" applyProtection="1"/>
    <xf numFmtId="44" fontId="10" fillId="2" borderId="3" xfId="2" applyFont="1" applyFill="1" applyBorder="1" applyProtection="1"/>
    <xf numFmtId="0" fontId="9" fillId="0" borderId="0" xfId="0" quotePrefix="1" applyFont="1" applyBorder="1" applyAlignment="1"/>
    <xf numFmtId="0" fontId="9" fillId="0" borderId="13" xfId="0" quotePrefix="1" applyFont="1" applyBorder="1" applyAlignment="1"/>
    <xf numFmtId="0" fontId="8" fillId="0" borderId="0" xfId="0" applyFont="1" applyBorder="1" applyAlignment="1" applyProtection="1">
      <alignment horizontal="left"/>
    </xf>
    <xf numFmtId="165" fontId="9" fillId="0" borderId="0" xfId="0" applyNumberFormat="1" applyFont="1" applyBorder="1" applyProtection="1"/>
    <xf numFmtId="0" fontId="4" fillId="2" borderId="3" xfId="6" applyProtection="1"/>
    <xf numFmtId="1" fontId="3" fillId="0" borderId="2" xfId="5" applyNumberFormat="1" applyFill="1" applyProtection="1"/>
    <xf numFmtId="0" fontId="9" fillId="0" borderId="13" xfId="0" applyFont="1" applyBorder="1" applyAlignment="1"/>
    <xf numFmtId="0" fontId="3" fillId="0" borderId="2" xfId="5" applyFill="1" applyProtection="1"/>
    <xf numFmtId="0" fontId="9" fillId="0" borderId="0" xfId="0" applyFont="1" applyProtection="1"/>
    <xf numFmtId="0" fontId="9" fillId="0" borderId="14" xfId="0" applyFont="1" applyBorder="1" applyProtection="1">
      <protection locked="0"/>
    </xf>
    <xf numFmtId="0" fontId="4" fillId="2" borderId="3" xfId="6" applyAlignment="1"/>
    <xf numFmtId="44" fontId="10" fillId="2" borderId="3" xfId="2" applyFont="1" applyFill="1" applyBorder="1"/>
    <xf numFmtId="44" fontId="2" fillId="0" borderId="1" xfId="2" applyFont="1" applyBorder="1"/>
    <xf numFmtId="44" fontId="14" fillId="3" borderId="7" xfId="2" applyFont="1" applyFill="1" applyBorder="1" applyAlignment="1" applyProtection="1">
      <alignment horizontal="center" wrapText="1"/>
      <protection locked="0"/>
    </xf>
    <xf numFmtId="44" fontId="12" fillId="0" borderId="16" xfId="2" applyFont="1" applyBorder="1" applyProtection="1">
      <protection locked="0"/>
    </xf>
    <xf numFmtId="0" fontId="9" fillId="0" borderId="9" xfId="0" applyFont="1" applyBorder="1" applyProtection="1"/>
    <xf numFmtId="0" fontId="8" fillId="0" borderId="10" xfId="0" applyFont="1" applyBorder="1" applyProtection="1"/>
    <xf numFmtId="44" fontId="12" fillId="0" borderId="17" xfId="2" applyFont="1" applyBorder="1" applyProtection="1">
      <protection locked="0"/>
    </xf>
    <xf numFmtId="0" fontId="8" fillId="4" borderId="4" xfId="0" applyFont="1" applyFill="1" applyBorder="1" applyProtection="1"/>
    <xf numFmtId="44" fontId="11" fillId="4" borderId="5" xfId="2" applyFont="1" applyFill="1" applyBorder="1" applyProtection="1"/>
    <xf numFmtId="0" fontId="11" fillId="0" borderId="12" xfId="0" applyFont="1" applyBorder="1" applyAlignment="1" applyProtection="1"/>
    <xf numFmtId="3" fontId="8" fillId="0" borderId="16" xfId="0" applyNumberFormat="1" applyFont="1" applyBorder="1" applyProtection="1">
      <protection locked="0"/>
    </xf>
    <xf numFmtId="44" fontId="12" fillId="0" borderId="18" xfId="2" quotePrefix="1" applyFont="1" applyBorder="1" applyProtection="1">
      <protection locked="0"/>
    </xf>
    <xf numFmtId="0" fontId="12" fillId="0" borderId="0" xfId="0" applyFont="1"/>
    <xf numFmtId="3" fontId="9" fillId="0" borderId="17" xfId="0" applyNumberFormat="1" applyFont="1" applyBorder="1" applyProtection="1">
      <protection locked="0"/>
    </xf>
    <xf numFmtId="44" fontId="12" fillId="0" borderId="19" xfId="2" applyFont="1" applyBorder="1" applyProtection="1">
      <protection locked="0"/>
    </xf>
    <xf numFmtId="0" fontId="8" fillId="4" borderId="4" xfId="0" applyFont="1" applyFill="1" applyBorder="1"/>
    <xf numFmtId="4" fontId="8" fillId="4" borderId="20" xfId="0" applyNumberFormat="1" applyFont="1" applyFill="1" applyBorder="1" applyProtection="1"/>
    <xf numFmtId="44" fontId="11" fillId="4" borderId="20" xfId="2" applyFont="1" applyFill="1" applyBorder="1" applyProtection="1"/>
    <xf numFmtId="44" fontId="0" fillId="0" borderId="0" xfId="2" applyFont="1"/>
    <xf numFmtId="0" fontId="0" fillId="0" borderId="21" xfId="0" applyBorder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/>
    <xf numFmtId="9" fontId="17" fillId="0" borderId="0" xfId="3" applyFont="1"/>
    <xf numFmtId="0" fontId="17" fillId="0" borderId="0" xfId="0" applyFont="1"/>
    <xf numFmtId="0" fontId="20" fillId="0" borderId="0" xfId="0" applyFont="1" applyAlignment="1"/>
    <xf numFmtId="0" fontId="17" fillId="0" borderId="0" xfId="0" applyFont="1" applyAlignment="1"/>
    <xf numFmtId="43" fontId="17" fillId="0" borderId="0" xfId="1" applyFont="1"/>
    <xf numFmtId="0" fontId="21" fillId="0" borderId="2" xfId="5" applyFont="1" applyFill="1" applyAlignment="1"/>
    <xf numFmtId="44" fontId="21" fillId="0" borderId="2" xfId="5" applyNumberFormat="1" applyFont="1" applyFill="1"/>
    <xf numFmtId="44" fontId="20" fillId="0" borderId="0" xfId="2" applyFont="1"/>
    <xf numFmtId="0" fontId="20" fillId="0" borderId="0" xfId="0" applyFont="1"/>
    <xf numFmtId="44" fontId="17" fillId="0" borderId="0" xfId="2" applyFont="1"/>
    <xf numFmtId="0" fontId="8" fillId="4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0" borderId="0" xfId="0" applyFont="1" applyBorder="1" applyAlignment="1" applyProtection="1">
      <alignment horizontal="left"/>
    </xf>
    <xf numFmtId="0" fontId="24" fillId="0" borderId="1" xfId="4" applyFont="1" applyAlignment="1" applyProtection="1">
      <alignment horizontal="center" vertical="top"/>
      <protection locked="0"/>
    </xf>
    <xf numFmtId="0" fontId="5" fillId="3" borderId="22" xfId="0" applyFont="1" applyFill="1" applyBorder="1" applyAlignment="1">
      <alignment horizontal="center"/>
    </xf>
    <xf numFmtId="0" fontId="13" fillId="3" borderId="23" xfId="0" applyFont="1" applyFill="1" applyBorder="1" applyAlignment="1">
      <alignment horizontal="center"/>
    </xf>
    <xf numFmtId="3" fontId="8" fillId="0" borderId="15" xfId="0" applyNumberFormat="1" applyFont="1" applyBorder="1" applyAlignment="1" applyProtection="1">
      <alignment horizontal="center"/>
      <protection locked="0"/>
    </xf>
    <xf numFmtId="3" fontId="8" fillId="0" borderId="6" xfId="0" applyNumberFormat="1" applyFont="1" applyBorder="1" applyAlignment="1" applyProtection="1">
      <alignment horizontal="center"/>
      <protection locked="0"/>
    </xf>
    <xf numFmtId="0" fontId="8" fillId="4" borderId="4" xfId="0" applyFont="1" applyFill="1" applyBorder="1" applyAlignment="1" applyProtection="1">
      <alignment horizontal="center"/>
    </xf>
    <xf numFmtId="0" fontId="8" fillId="4" borderId="5" xfId="0" applyFont="1" applyFill="1" applyBorder="1" applyAlignment="1" applyProtection="1">
      <alignment horizontal="center"/>
    </xf>
    <xf numFmtId="0" fontId="5" fillId="3" borderId="4" xfId="0" applyFont="1" applyFill="1" applyBorder="1" applyAlignment="1" applyProtection="1"/>
    <xf numFmtId="0" fontId="5" fillId="3" borderId="5" xfId="0" applyFont="1" applyFill="1" applyBorder="1" applyAlignment="1" applyProtection="1"/>
    <xf numFmtId="0" fontId="6" fillId="3" borderId="6" xfId="0" applyFont="1" applyFill="1" applyBorder="1" applyAlignment="1"/>
    <xf numFmtId="0" fontId="3" fillId="0" borderId="2" xfId="5" applyFill="1" applyAlignment="1" applyProtection="1"/>
    <xf numFmtId="0" fontId="3" fillId="0" borderId="2" xfId="5" applyFill="1" applyAlignment="1"/>
    <xf numFmtId="0" fontId="4" fillId="2" borderId="3" xfId="6" applyAlignment="1" applyProtection="1"/>
    <xf numFmtId="0" fontId="4" fillId="2" borderId="3" xfId="6" applyAlignment="1"/>
    <xf numFmtId="0" fontId="8" fillId="0" borderId="14" xfId="0" applyFont="1" applyBorder="1" applyAlignment="1" applyProtection="1">
      <alignment horizontal="left"/>
    </xf>
    <xf numFmtId="0" fontId="2" fillId="0" borderId="1" xfId="4" applyAlignment="1" applyProtection="1">
      <alignment horizontal="center" vertical="top"/>
      <protection locked="0"/>
    </xf>
    <xf numFmtId="0" fontId="5" fillId="3" borderId="4" xfId="0" applyFont="1" applyFill="1" applyBorder="1" applyAlignment="1"/>
    <xf numFmtId="0" fontId="13" fillId="3" borderId="6" xfId="0" applyFont="1" applyFill="1" applyBorder="1" applyAlignment="1"/>
    <xf numFmtId="0" fontId="8" fillId="4" borderId="4" xfId="0" applyFont="1" applyFill="1" applyBorder="1" applyAlignment="1" applyProtection="1"/>
    <xf numFmtId="0" fontId="12" fillId="0" borderId="5" xfId="0" applyFont="1" applyBorder="1" applyAlignment="1"/>
    <xf numFmtId="0" fontId="22" fillId="0" borderId="2" xfId="5" applyFont="1" applyFill="1" applyAlignment="1">
      <alignment horizontal="center"/>
    </xf>
    <xf numFmtId="0" fontId="0" fillId="0" borderId="0" xfId="0" applyBorder="1"/>
    <xf numFmtId="0" fontId="18" fillId="0" borderId="0" xfId="0" applyFont="1" applyBorder="1" applyAlignment="1">
      <alignment horizontal="center"/>
    </xf>
  </cellXfs>
  <cellStyles count="11">
    <cellStyle name="Hiperlink" xfId="7" builtinId="8" hidden="1"/>
    <cellStyle name="Hiperlink" xfId="9" builtinId="8" hidden="1"/>
    <cellStyle name="Hiperlink Visitado" xfId="8" builtinId="9" hidden="1"/>
    <cellStyle name="Hiperlink Visitado" xfId="10" builtinId="9" hidden="1"/>
    <cellStyle name="Moeda" xfId="2" builtinId="4"/>
    <cellStyle name="Normal" xfId="0" builtinId="0"/>
    <cellStyle name="Porcentagem" xfId="3" builtinId="5"/>
    <cellStyle name="Saída" xfId="6" builtinId="21"/>
    <cellStyle name="Título 1" xfId="4" builtinId="16"/>
    <cellStyle name="Título 2" xfId="5" builtinId="17"/>
    <cellStyle name="Vírgula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79"/>
  <sheetViews>
    <sheetView showGridLines="0" tabSelected="1" workbookViewId="0">
      <selection activeCell="A66" sqref="A66"/>
    </sheetView>
  </sheetViews>
  <sheetFormatPr baseColWidth="10" defaultColWidth="8.83203125" defaultRowHeight="16" x14ac:dyDescent="0.2"/>
  <cols>
    <col min="1" max="1" width="49.33203125" customWidth="1"/>
    <col min="2" max="2" width="32.33203125" bestFit="1" customWidth="1"/>
    <col min="3" max="3" width="1.6640625" bestFit="1" customWidth="1"/>
    <col min="4" max="4" width="14.5" bestFit="1" customWidth="1"/>
    <col min="5" max="5" width="13.1640625" bestFit="1" customWidth="1"/>
    <col min="6" max="6" width="14" bestFit="1" customWidth="1"/>
    <col min="7" max="7" width="14.33203125" customWidth="1"/>
    <col min="8" max="8" width="5.33203125" customWidth="1"/>
    <col min="9" max="9" width="69.1640625" customWidth="1"/>
    <col min="10" max="10" width="14.33203125" customWidth="1"/>
  </cols>
  <sheetData>
    <row r="1" spans="1:9" ht="32" thickBot="1" x14ac:dyDescent="0.3">
      <c r="A1" s="74" t="s">
        <v>53</v>
      </c>
      <c r="B1" s="74"/>
      <c r="C1" s="74"/>
      <c r="D1" s="1"/>
      <c r="E1" s="1"/>
      <c r="F1" s="2"/>
    </row>
    <row r="2" spans="1:9" ht="17" thickTop="1" x14ac:dyDescent="0.2">
      <c r="A2" s="81" t="s">
        <v>0</v>
      </c>
      <c r="B2" s="82"/>
      <c r="C2" s="83"/>
      <c r="D2" s="3">
        <v>43100</v>
      </c>
      <c r="E2" s="4">
        <v>42735</v>
      </c>
      <c r="F2" s="5">
        <v>42369</v>
      </c>
      <c r="G2" s="6"/>
      <c r="H2" s="6"/>
    </row>
    <row r="3" spans="1:9" ht="18" thickBot="1" x14ac:dyDescent="0.25">
      <c r="A3" s="84" t="s">
        <v>54</v>
      </c>
      <c r="B3" s="84"/>
      <c r="C3" s="85"/>
      <c r="D3" s="7"/>
      <c r="E3" s="7"/>
      <c r="F3" s="7"/>
      <c r="G3" s="6"/>
      <c r="H3" s="6"/>
    </row>
    <row r="4" spans="1:9" ht="17" thickTop="1" x14ac:dyDescent="0.2">
      <c r="A4" s="8" t="s">
        <v>55</v>
      </c>
      <c r="B4" s="9"/>
      <c r="C4" s="10"/>
      <c r="D4" s="10"/>
      <c r="E4" s="10"/>
      <c r="F4" s="11"/>
      <c r="G4" s="6"/>
      <c r="H4" s="6"/>
    </row>
    <row r="5" spans="1:9" x14ac:dyDescent="0.2">
      <c r="A5" s="12"/>
      <c r="B5" s="13" t="s">
        <v>1</v>
      </c>
      <c r="C5" s="14"/>
      <c r="D5" s="14"/>
      <c r="E5" s="14"/>
      <c r="F5" s="14"/>
      <c r="G5" s="6"/>
      <c r="H5" s="6"/>
    </row>
    <row r="6" spans="1:9" x14ac:dyDescent="0.2">
      <c r="A6" s="15"/>
      <c r="B6" s="73" t="s">
        <v>2</v>
      </c>
      <c r="C6" s="73"/>
      <c r="D6" s="16">
        <v>1493.27</v>
      </c>
      <c r="E6" s="16">
        <v>20415.07</v>
      </c>
      <c r="F6" s="16">
        <v>17733.2</v>
      </c>
      <c r="G6" s="6"/>
      <c r="H6" s="6"/>
    </row>
    <row r="7" spans="1:9" x14ac:dyDescent="0.2">
      <c r="A7" s="15"/>
      <c r="B7" s="73" t="s">
        <v>3</v>
      </c>
      <c r="C7" s="73"/>
      <c r="D7" s="16">
        <v>0</v>
      </c>
      <c r="E7" s="16">
        <v>0</v>
      </c>
      <c r="F7" s="16">
        <v>0</v>
      </c>
      <c r="G7" s="6"/>
      <c r="H7" s="6"/>
    </row>
    <row r="8" spans="1:9" x14ac:dyDescent="0.2">
      <c r="A8" s="15"/>
      <c r="B8" s="73" t="s">
        <v>4</v>
      </c>
      <c r="C8" s="73"/>
      <c r="D8" s="17" t="s">
        <v>5</v>
      </c>
      <c r="E8" s="17" t="s">
        <v>5</v>
      </c>
      <c r="F8" s="18" t="s">
        <v>5</v>
      </c>
      <c r="G8" s="6"/>
      <c r="H8" s="6"/>
    </row>
    <row r="9" spans="1:9" x14ac:dyDescent="0.2">
      <c r="A9" s="15"/>
      <c r="B9" s="19" t="s">
        <v>6</v>
      </c>
      <c r="D9" s="16">
        <v>0</v>
      </c>
      <c r="E9" s="16">
        <v>0</v>
      </c>
      <c r="F9" s="16">
        <v>9374.2000000000007</v>
      </c>
      <c r="G9" s="20"/>
      <c r="H9" s="20"/>
    </row>
    <row r="10" spans="1:9" x14ac:dyDescent="0.2">
      <c r="A10" s="15"/>
      <c r="B10" s="19" t="s">
        <v>7</v>
      </c>
      <c r="D10" s="16">
        <v>0</v>
      </c>
      <c r="E10" s="16">
        <v>0</v>
      </c>
      <c r="F10" s="16">
        <v>0</v>
      </c>
      <c r="G10" s="20"/>
      <c r="H10" s="20"/>
      <c r="I10" s="20"/>
    </row>
    <row r="11" spans="1:9" x14ac:dyDescent="0.2">
      <c r="A11" s="15"/>
      <c r="B11" s="19" t="s">
        <v>8</v>
      </c>
      <c r="D11" s="16">
        <v>0</v>
      </c>
      <c r="E11" s="16">
        <v>0</v>
      </c>
      <c r="F11" s="16">
        <v>0</v>
      </c>
      <c r="G11" s="20"/>
      <c r="H11" s="20"/>
      <c r="I11" s="20"/>
    </row>
    <row r="12" spans="1:9" x14ac:dyDescent="0.2">
      <c r="A12" s="15"/>
      <c r="B12" s="22" t="s">
        <v>9</v>
      </c>
      <c r="D12" s="23">
        <v>0</v>
      </c>
      <c r="E12" s="23">
        <v>0</v>
      </c>
      <c r="F12" s="24">
        <v>9374.2000000000007</v>
      </c>
      <c r="G12" s="6"/>
      <c r="H12" s="6"/>
      <c r="I12" s="6"/>
    </row>
    <row r="13" spans="1:9" x14ac:dyDescent="0.2">
      <c r="A13" s="15"/>
      <c r="B13" s="13" t="s">
        <v>10</v>
      </c>
      <c r="C13" s="13"/>
      <c r="D13" s="16">
        <v>0</v>
      </c>
      <c r="E13" s="16">
        <v>0</v>
      </c>
      <c r="F13" s="25">
        <v>0</v>
      </c>
      <c r="G13" s="6"/>
      <c r="H13" s="6"/>
      <c r="I13" s="6"/>
    </row>
    <row r="14" spans="1:9" x14ac:dyDescent="0.2">
      <c r="A14" s="15"/>
      <c r="B14" s="13" t="s">
        <v>11</v>
      </c>
      <c r="C14" s="13"/>
      <c r="D14" s="16">
        <v>0</v>
      </c>
      <c r="E14" s="16">
        <v>0</v>
      </c>
      <c r="F14" s="25">
        <v>0</v>
      </c>
      <c r="G14" s="6"/>
      <c r="H14" s="6"/>
      <c r="I14" s="6"/>
    </row>
    <row r="15" spans="1:9" x14ac:dyDescent="0.2">
      <c r="A15" s="86" t="s">
        <v>12</v>
      </c>
      <c r="B15" s="86"/>
      <c r="C15" s="87"/>
      <c r="D15" s="26">
        <v>1493.27</v>
      </c>
      <c r="E15" s="26">
        <v>20415.07</v>
      </c>
      <c r="F15" s="26">
        <v>27107.4</v>
      </c>
      <c r="G15" s="6"/>
      <c r="H15" s="6"/>
      <c r="I15" s="6"/>
    </row>
    <row r="16" spans="1:9" x14ac:dyDescent="0.2">
      <c r="A16" s="12" t="s">
        <v>13</v>
      </c>
      <c r="B16" s="13"/>
      <c r="C16" s="14"/>
      <c r="D16" s="27" t="s">
        <v>5</v>
      </c>
      <c r="E16" s="27" t="s">
        <v>5</v>
      </c>
      <c r="F16" s="28" t="s">
        <v>5</v>
      </c>
      <c r="G16" s="6"/>
      <c r="H16" s="6"/>
      <c r="I16" s="6"/>
    </row>
    <row r="17" spans="1:9" x14ac:dyDescent="0.2">
      <c r="A17" s="12"/>
      <c r="B17" s="29" t="s">
        <v>14</v>
      </c>
      <c r="C17" s="21"/>
      <c r="D17" s="30">
        <v>85406.22</v>
      </c>
      <c r="E17" s="30">
        <v>48285.82</v>
      </c>
      <c r="F17" s="30">
        <v>31485.46</v>
      </c>
      <c r="G17" s="6"/>
      <c r="H17" s="6"/>
      <c r="I17" s="6"/>
    </row>
    <row r="18" spans="1:9" x14ac:dyDescent="0.2">
      <c r="A18" s="12"/>
      <c r="B18" s="29" t="s">
        <v>15</v>
      </c>
      <c r="C18" s="21"/>
      <c r="D18" s="30" t="s">
        <v>15</v>
      </c>
      <c r="E18" s="30" t="s">
        <v>15</v>
      </c>
      <c r="F18" s="30" t="s">
        <v>15</v>
      </c>
      <c r="G18" s="6"/>
      <c r="H18" s="6"/>
      <c r="I18" s="6"/>
    </row>
    <row r="19" spans="1:9" x14ac:dyDescent="0.2">
      <c r="A19" s="86" t="s">
        <v>56</v>
      </c>
      <c r="B19" s="86"/>
      <c r="C19" s="87"/>
      <c r="D19" s="26">
        <v>85406.22</v>
      </c>
      <c r="E19" s="26">
        <v>48285.82</v>
      </c>
      <c r="F19" s="26">
        <v>31485.46</v>
      </c>
      <c r="G19" s="6"/>
      <c r="H19" s="6"/>
      <c r="I19" s="6"/>
    </row>
    <row r="20" spans="1:9" x14ac:dyDescent="0.2">
      <c r="A20" s="31" t="s">
        <v>16</v>
      </c>
      <c r="B20" s="31"/>
      <c r="C20" s="31"/>
      <c r="D20" s="26">
        <v>86899.49</v>
      </c>
      <c r="E20" s="26">
        <v>68700.89</v>
      </c>
      <c r="F20" s="26">
        <v>58592.86</v>
      </c>
      <c r="G20" s="6"/>
      <c r="H20" s="6"/>
      <c r="I20" s="6"/>
    </row>
    <row r="21" spans="1:9" ht="18" thickBot="1" x14ac:dyDescent="0.25">
      <c r="A21" s="84" t="s">
        <v>17</v>
      </c>
      <c r="B21" s="84"/>
      <c r="C21" s="85"/>
      <c r="D21" s="32"/>
      <c r="E21" s="32"/>
      <c r="F21" s="32"/>
      <c r="G21" s="6"/>
      <c r="H21" s="6"/>
      <c r="I21" s="6"/>
    </row>
    <row r="22" spans="1:9" ht="17" thickTop="1" x14ac:dyDescent="0.2">
      <c r="A22" s="13" t="s">
        <v>18</v>
      </c>
      <c r="B22" s="13"/>
      <c r="C22" s="14"/>
      <c r="D22" s="14"/>
      <c r="E22" s="14"/>
      <c r="F22" s="33"/>
      <c r="G22" s="6"/>
      <c r="H22" s="6"/>
      <c r="I22" s="6"/>
    </row>
    <row r="23" spans="1:9" x14ac:dyDescent="0.2">
      <c r="A23" s="12"/>
      <c r="B23" s="29" t="s">
        <v>19</v>
      </c>
      <c r="C23" s="21"/>
      <c r="D23" s="16">
        <v>0</v>
      </c>
      <c r="E23" s="16">
        <v>0</v>
      </c>
      <c r="F23" s="16">
        <v>0</v>
      </c>
      <c r="G23" s="20"/>
      <c r="H23" s="20"/>
      <c r="I23" s="20"/>
    </row>
    <row r="24" spans="1:9" x14ac:dyDescent="0.2">
      <c r="A24" s="12"/>
      <c r="B24" s="29" t="s">
        <v>20</v>
      </c>
      <c r="C24" s="29"/>
      <c r="D24" s="16">
        <v>0</v>
      </c>
      <c r="E24" s="16">
        <v>0</v>
      </c>
      <c r="F24" s="16">
        <v>0</v>
      </c>
      <c r="G24" s="20"/>
      <c r="H24" s="20"/>
      <c r="I24" s="20"/>
    </row>
    <row r="25" spans="1:9" x14ac:dyDescent="0.2">
      <c r="A25" s="12"/>
      <c r="B25" s="73" t="s">
        <v>67</v>
      </c>
      <c r="C25" s="88"/>
      <c r="D25" s="16">
        <v>76117.59</v>
      </c>
      <c r="E25" s="16">
        <v>53369.68</v>
      </c>
      <c r="F25" s="16">
        <v>25027.34</v>
      </c>
      <c r="G25" s="20"/>
      <c r="H25" s="20"/>
      <c r="I25" s="20"/>
    </row>
    <row r="26" spans="1:9" x14ac:dyDescent="0.2">
      <c r="A26" s="12"/>
      <c r="B26" s="73" t="s">
        <v>21</v>
      </c>
      <c r="C26" s="88"/>
      <c r="D26" s="16">
        <v>0</v>
      </c>
      <c r="E26" s="16">
        <v>0</v>
      </c>
      <c r="F26" s="16">
        <v>0</v>
      </c>
      <c r="G26" s="20"/>
      <c r="H26" s="20"/>
      <c r="I26" s="20"/>
    </row>
    <row r="27" spans="1:9" x14ac:dyDescent="0.2">
      <c r="A27" s="86" t="s">
        <v>22</v>
      </c>
      <c r="B27" s="86" t="s">
        <v>23</v>
      </c>
      <c r="C27" s="87"/>
      <c r="D27" s="26">
        <v>76117.59</v>
      </c>
      <c r="E27" s="26">
        <v>53369.68</v>
      </c>
      <c r="F27" s="26">
        <v>25027.34</v>
      </c>
      <c r="G27" s="6"/>
      <c r="H27" s="6"/>
      <c r="I27" s="6"/>
    </row>
    <row r="28" spans="1:9" x14ac:dyDescent="0.2">
      <c r="A28" s="31" t="s">
        <v>24</v>
      </c>
      <c r="B28" s="31"/>
      <c r="C28" s="31"/>
      <c r="D28" s="26">
        <v>76117.59</v>
      </c>
      <c r="E28" s="26">
        <v>53369.68</v>
      </c>
      <c r="F28" s="26">
        <v>25027.34</v>
      </c>
      <c r="G28" s="6"/>
      <c r="H28" s="6"/>
      <c r="I28" s="6"/>
    </row>
    <row r="29" spans="1:9" ht="18" thickBot="1" x14ac:dyDescent="0.25">
      <c r="A29" s="84" t="s">
        <v>25</v>
      </c>
      <c r="B29" s="84"/>
      <c r="C29" s="85"/>
      <c r="D29" s="34"/>
      <c r="E29" s="34"/>
      <c r="F29" s="34"/>
      <c r="G29" s="6"/>
      <c r="H29" s="6"/>
      <c r="I29" s="6"/>
    </row>
    <row r="30" spans="1:9" ht="17" thickTop="1" x14ac:dyDescent="0.2">
      <c r="A30" s="35"/>
      <c r="B30" s="29" t="s">
        <v>26</v>
      </c>
      <c r="C30" s="36"/>
      <c r="D30" s="16">
        <v>300000</v>
      </c>
      <c r="E30" s="16">
        <v>20000</v>
      </c>
      <c r="F30" s="16">
        <v>20000</v>
      </c>
      <c r="G30" s="6"/>
      <c r="H30" s="6"/>
      <c r="I30" s="6"/>
    </row>
    <row r="31" spans="1:9" x14ac:dyDescent="0.2">
      <c r="A31" s="35"/>
      <c r="B31" s="29" t="s">
        <v>27</v>
      </c>
      <c r="C31" s="36"/>
      <c r="D31" s="16">
        <v>-280000</v>
      </c>
      <c r="E31" s="16">
        <v>0</v>
      </c>
      <c r="F31" s="16">
        <v>0</v>
      </c>
      <c r="G31" s="6"/>
      <c r="H31" s="6"/>
      <c r="I31" s="6"/>
    </row>
    <row r="32" spans="1:9" x14ac:dyDescent="0.2">
      <c r="A32" s="21"/>
      <c r="B32" s="29" t="s">
        <v>28</v>
      </c>
      <c r="C32" s="36"/>
      <c r="D32" s="16">
        <v>0</v>
      </c>
      <c r="E32" s="16">
        <v>0</v>
      </c>
      <c r="F32" s="16">
        <v>0</v>
      </c>
    </row>
    <row r="33" spans="1:6" x14ac:dyDescent="0.2">
      <c r="A33" s="21"/>
      <c r="B33" s="29" t="s">
        <v>29</v>
      </c>
      <c r="C33" s="21"/>
      <c r="D33" s="16">
        <v>-9218.1028621999867</v>
      </c>
      <c r="E33" s="16">
        <v>-4668.7940731707786</v>
      </c>
      <c r="F33" s="16">
        <v>13565.420005473366</v>
      </c>
    </row>
    <row r="34" spans="1:6" x14ac:dyDescent="0.2">
      <c r="A34" s="37" t="s">
        <v>30</v>
      </c>
      <c r="B34" s="37"/>
      <c r="C34" s="37"/>
      <c r="D34" s="38">
        <v>10781.897137800013</v>
      </c>
      <c r="E34" s="38">
        <v>15331.205926829221</v>
      </c>
      <c r="F34" s="38">
        <v>33565.420005473366</v>
      </c>
    </row>
    <row r="35" spans="1:6" s="21" customFormat="1" ht="18" thickBot="1" x14ac:dyDescent="0.25">
      <c r="A35" s="66" t="s">
        <v>31</v>
      </c>
      <c r="B35" s="66"/>
      <c r="C35" s="66"/>
      <c r="D35" s="67">
        <v>-2.8621999954339117E-3</v>
      </c>
      <c r="E35" s="67">
        <v>-4.0731707849772647E-3</v>
      </c>
      <c r="F35" s="67">
        <v>-9.9994526637601666E-2</v>
      </c>
    </row>
    <row r="36" spans="1:6" ht="17" thickTop="1" x14ac:dyDescent="0.2"/>
    <row r="37" spans="1:6" s="62" customFormat="1" x14ac:dyDescent="0.2">
      <c r="A37" s="60" t="s">
        <v>49</v>
      </c>
      <c r="B37" s="60"/>
      <c r="C37" s="60"/>
      <c r="D37" s="61">
        <f>D15/D27</f>
        <v>1.9617935880523806E-2</v>
      </c>
      <c r="E37" s="61">
        <f>E15/E27</f>
        <v>0.38252187384297598</v>
      </c>
      <c r="F37" s="61">
        <f>F15/F27</f>
        <v>1.0831115092534804</v>
      </c>
    </row>
    <row r="38" spans="1:6" s="62" customFormat="1" x14ac:dyDescent="0.2">
      <c r="A38" s="63" t="s">
        <v>50</v>
      </c>
      <c r="B38" s="64"/>
      <c r="C38" s="64"/>
      <c r="D38" s="61">
        <f>(D15) /(D27-D23)</f>
        <v>1.9617935880523806E-2</v>
      </c>
      <c r="E38" s="61">
        <f>(E15/(E27-E23))</f>
        <v>0.38252187384297598</v>
      </c>
      <c r="F38" s="61">
        <f>(F15) /(F27-F23)</f>
        <v>1.0831115092534804</v>
      </c>
    </row>
    <row r="39" spans="1:6" s="62" customFormat="1" x14ac:dyDescent="0.2">
      <c r="A39" s="63" t="s">
        <v>51</v>
      </c>
      <c r="B39" s="64"/>
      <c r="C39" s="64"/>
      <c r="D39" s="65">
        <f>D15-D27</f>
        <v>-74624.319999999992</v>
      </c>
      <c r="E39" s="65">
        <f>E15-E27</f>
        <v>-32954.61</v>
      </c>
      <c r="F39" s="65">
        <f>F15-F27</f>
        <v>2080.0600000000013</v>
      </c>
    </row>
    <row r="40" spans="1:6" s="62" customFormat="1" x14ac:dyDescent="0.2">
      <c r="A40" s="63" t="s">
        <v>52</v>
      </c>
      <c r="B40" s="64"/>
      <c r="C40" s="64"/>
      <c r="D40" s="61">
        <f>D28/D20</f>
        <v>0.87592677471409774</v>
      </c>
      <c r="E40" s="61">
        <f>E28/E20</f>
        <v>0.77684117338217895</v>
      </c>
      <c r="F40" s="61">
        <f>F28/F20</f>
        <v>0.4271397573014869</v>
      </c>
    </row>
    <row r="41" spans="1:6" s="62" customFormat="1" ht="32" thickBot="1" x14ac:dyDescent="0.3">
      <c r="A41" s="74" t="s">
        <v>57</v>
      </c>
      <c r="B41" s="74"/>
      <c r="C41" s="39"/>
      <c r="D41" s="39"/>
      <c r="E41" s="39"/>
      <c r="F41" s="61">
        <f>F28/F34</f>
        <v>0.74562868559126927</v>
      </c>
    </row>
    <row r="42" spans="1:6" ht="17" thickTop="1" x14ac:dyDescent="0.2">
      <c r="A42" s="75" t="s">
        <v>58</v>
      </c>
      <c r="B42" s="76"/>
      <c r="D42" s="40" t="s">
        <v>32</v>
      </c>
      <c r="E42" s="40" t="s">
        <v>33</v>
      </c>
      <c r="F42" s="40" t="s">
        <v>34</v>
      </c>
    </row>
    <row r="43" spans="1:6" x14ac:dyDescent="0.2">
      <c r="A43" s="77" t="s">
        <v>59</v>
      </c>
      <c r="B43" s="78"/>
      <c r="D43" s="41"/>
      <c r="E43" s="41"/>
      <c r="F43" s="41"/>
    </row>
    <row r="44" spans="1:6" x14ac:dyDescent="0.2">
      <c r="A44" s="42"/>
      <c r="B44" s="43" t="s">
        <v>36</v>
      </c>
      <c r="D44" s="44">
        <v>244649.39</v>
      </c>
      <c r="E44" s="44">
        <v>285101.02792682924</v>
      </c>
      <c r="F44" s="44">
        <v>2065410.8921463948</v>
      </c>
    </row>
    <row r="45" spans="1:6" x14ac:dyDescent="0.2">
      <c r="A45" s="15"/>
      <c r="B45" s="22" t="s">
        <v>7</v>
      </c>
      <c r="D45" s="44">
        <v>-56608.41</v>
      </c>
      <c r="E45" s="44">
        <v>-26159.88</v>
      </c>
      <c r="F45" s="44">
        <v>-202661.87999999998</v>
      </c>
    </row>
    <row r="46" spans="1:6" x14ac:dyDescent="0.2">
      <c r="B46" s="45" t="s">
        <v>60</v>
      </c>
      <c r="D46" s="46">
        <v>188040.98</v>
      </c>
      <c r="E46" s="46">
        <v>258941.14792682923</v>
      </c>
      <c r="F46" s="46">
        <v>1862749.0121463949</v>
      </c>
    </row>
    <row r="47" spans="1:6" x14ac:dyDescent="0.2">
      <c r="B47" s="47" t="s">
        <v>37</v>
      </c>
      <c r="D47" s="44">
        <v>23822.475999999999</v>
      </c>
      <c r="E47" s="44">
        <v>83901.092000000004</v>
      </c>
      <c r="F47" s="44">
        <v>1210072.3132520327</v>
      </c>
    </row>
    <row r="48" spans="1:6" x14ac:dyDescent="0.2">
      <c r="B48" s="45" t="s">
        <v>61</v>
      </c>
      <c r="D48" s="46">
        <v>164218.50400000002</v>
      </c>
      <c r="E48" s="46">
        <v>175040.05592682923</v>
      </c>
      <c r="F48" s="46">
        <v>652676.6988943622</v>
      </c>
    </row>
    <row r="49" spans="1:6" x14ac:dyDescent="0.2">
      <c r="B49" s="48" t="s">
        <v>62</v>
      </c>
      <c r="D49" s="49" t="s">
        <v>5</v>
      </c>
      <c r="E49" s="49" t="s">
        <v>5</v>
      </c>
      <c r="F49" s="49" t="s">
        <v>5</v>
      </c>
    </row>
    <row r="50" spans="1:6" x14ac:dyDescent="0.2">
      <c r="A50" s="50"/>
      <c r="B50" s="51" t="s">
        <v>38</v>
      </c>
      <c r="D50" s="52">
        <v>-39625.7572</v>
      </c>
      <c r="E50" s="44">
        <v>-7532.25</v>
      </c>
      <c r="F50" s="52">
        <v>-20188.129999999997</v>
      </c>
    </row>
    <row r="51" spans="1:6" x14ac:dyDescent="0.2">
      <c r="A51" s="50"/>
      <c r="B51" s="51" t="s">
        <v>39</v>
      </c>
      <c r="D51" s="52">
        <v>-9732.1696622000018</v>
      </c>
      <c r="E51" s="44">
        <v>-1062.4000000000001</v>
      </c>
      <c r="F51" s="52">
        <v>-21658.67</v>
      </c>
    </row>
    <row r="52" spans="1:6" x14ac:dyDescent="0.2">
      <c r="A52" s="50"/>
      <c r="B52" s="51" t="s">
        <v>40</v>
      </c>
      <c r="D52" s="52">
        <v>-1171.56</v>
      </c>
      <c r="E52" s="44">
        <v>-5146.67</v>
      </c>
      <c r="F52" s="52">
        <v>-6000.59</v>
      </c>
    </row>
    <row r="53" spans="1:6" x14ac:dyDescent="0.2">
      <c r="A53" s="50"/>
      <c r="B53" s="51" t="s">
        <v>41</v>
      </c>
      <c r="D53" s="52">
        <v>-26150.000000000007</v>
      </c>
      <c r="E53" s="44">
        <v>-28567.229999999996</v>
      </c>
      <c r="F53" s="52">
        <v>-51854.058888888881</v>
      </c>
    </row>
    <row r="54" spans="1:6" x14ac:dyDescent="0.2">
      <c r="A54" s="50"/>
      <c r="B54" s="51" t="s">
        <v>42</v>
      </c>
      <c r="D54" s="52">
        <v>0</v>
      </c>
      <c r="E54" s="44">
        <v>-45216.11</v>
      </c>
      <c r="F54" s="52">
        <v>-66029.240000000005</v>
      </c>
    </row>
    <row r="55" spans="1:6" x14ac:dyDescent="0.2">
      <c r="A55" s="50"/>
      <c r="B55" s="51" t="s">
        <v>43</v>
      </c>
      <c r="D55" s="52">
        <v>-2457.12</v>
      </c>
      <c r="E55" s="44">
        <v>-23086.85</v>
      </c>
      <c r="F55" s="52">
        <v>-5143.3099999999995</v>
      </c>
    </row>
    <row r="56" spans="1:6" x14ac:dyDescent="0.2">
      <c r="A56" s="79" t="s">
        <v>44</v>
      </c>
      <c r="B56" s="80"/>
      <c r="D56" s="46">
        <v>-79136.606862200002</v>
      </c>
      <c r="E56" s="46">
        <v>-110611.51000000001</v>
      </c>
      <c r="F56" s="46">
        <v>-170873.99888888886</v>
      </c>
    </row>
    <row r="57" spans="1:6" ht="17" thickBot="1" x14ac:dyDescent="0.25">
      <c r="A57" s="71" t="s">
        <v>45</v>
      </c>
      <c r="B57" s="72"/>
      <c r="D57" s="55">
        <v>85081.897137800013</v>
      </c>
      <c r="E57" s="55">
        <v>64428.545926829218</v>
      </c>
      <c r="F57" s="55">
        <v>481802.70000547334</v>
      </c>
    </row>
    <row r="58" spans="1:6" ht="17" x14ac:dyDescent="0.2">
      <c r="C58" s="59" t="s">
        <v>15</v>
      </c>
    </row>
    <row r="59" spans="1:6" ht="17" x14ac:dyDescent="0.2">
      <c r="C59" s="59" t="s">
        <v>15</v>
      </c>
    </row>
    <row r="60" spans="1:6" ht="17" thickBot="1" x14ac:dyDescent="0.25">
      <c r="A60" s="57"/>
    </row>
    <row r="61" spans="1:6" ht="17" thickTop="1" x14ac:dyDescent="0.2">
      <c r="A61" s="58" t="s">
        <v>46</v>
      </c>
    </row>
    <row r="62" spans="1:6" x14ac:dyDescent="0.2">
      <c r="A62" s="58" t="s">
        <v>47</v>
      </c>
    </row>
    <row r="63" spans="1:6" x14ac:dyDescent="0.2">
      <c r="A63" s="58" t="s">
        <v>48</v>
      </c>
    </row>
    <row r="69" spans="1:1" x14ac:dyDescent="0.2">
      <c r="A69" s="95"/>
    </row>
    <row r="70" spans="1:1" x14ac:dyDescent="0.2">
      <c r="A70" s="95"/>
    </row>
    <row r="71" spans="1:1" ht="17" x14ac:dyDescent="0.2">
      <c r="A71" s="96"/>
    </row>
    <row r="72" spans="1:1" ht="17" x14ac:dyDescent="0.2">
      <c r="A72" s="96"/>
    </row>
    <row r="73" spans="1:1" ht="17" x14ac:dyDescent="0.2">
      <c r="A73" s="96"/>
    </row>
    <row r="74" spans="1:1" x14ac:dyDescent="0.2">
      <c r="A74" s="95"/>
    </row>
    <row r="75" spans="1:1" x14ac:dyDescent="0.2">
      <c r="A75" s="95"/>
    </row>
    <row r="76" spans="1:1" x14ac:dyDescent="0.2">
      <c r="A76" s="95"/>
    </row>
    <row r="77" spans="1:1" x14ac:dyDescent="0.2">
      <c r="A77" s="95"/>
    </row>
    <row r="78" spans="1:1" x14ac:dyDescent="0.2">
      <c r="A78" s="95"/>
    </row>
    <row r="79" spans="1:1" x14ac:dyDescent="0.2">
      <c r="A79" s="95"/>
    </row>
  </sheetData>
  <mergeCells count="18">
    <mergeCell ref="A1:C1"/>
    <mergeCell ref="A2:C2"/>
    <mergeCell ref="A3:C3"/>
    <mergeCell ref="B6:C6"/>
    <mergeCell ref="B7:C7"/>
    <mergeCell ref="A57:B57"/>
    <mergeCell ref="B8:C8"/>
    <mergeCell ref="A41:B41"/>
    <mergeCell ref="A42:B42"/>
    <mergeCell ref="A43:B43"/>
    <mergeCell ref="A56:B56"/>
    <mergeCell ref="A29:C29"/>
    <mergeCell ref="A15:C15"/>
    <mergeCell ref="A19:C19"/>
    <mergeCell ref="A21:C21"/>
    <mergeCell ref="B25:C25"/>
    <mergeCell ref="B26:C26"/>
    <mergeCell ref="A27:C27"/>
  </mergeCells>
  <phoneticPr fontId="23" type="noConversion"/>
  <pageMargins left="0.70000000000000007" right="0.70000000000000007" top="0.75000000000000011" bottom="0.75000000000000011" header="0.30000000000000004" footer="0.30000000000000004"/>
  <pageSetup paperSize="9" scale="5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9" workbookViewId="0">
      <selection activeCell="B23" sqref="B23:B35"/>
    </sheetView>
  </sheetViews>
  <sheetFormatPr baseColWidth="10" defaultRowHeight="16" x14ac:dyDescent="0.2"/>
  <cols>
    <col min="1" max="1" width="33.83203125" bestFit="1" customWidth="1"/>
    <col min="2" max="2" width="29.1640625" bestFit="1" customWidth="1"/>
    <col min="3" max="3" width="15.6640625" style="56" customWidth="1"/>
    <col min="4" max="4" width="13.83203125" style="56" customWidth="1"/>
    <col min="5" max="5" width="14" style="56" bestFit="1" customWidth="1"/>
  </cols>
  <sheetData>
    <row r="1" spans="1:5" ht="21" thickBot="1" x14ac:dyDescent="0.3">
      <c r="A1" s="89" t="s">
        <v>57</v>
      </c>
      <c r="B1" s="89"/>
      <c r="C1" s="39"/>
      <c r="D1" s="39"/>
      <c r="E1" s="39"/>
    </row>
    <row r="2" spans="1:5" ht="17" thickTop="1" x14ac:dyDescent="0.2">
      <c r="A2" s="90" t="s">
        <v>58</v>
      </c>
      <c r="B2" s="91"/>
      <c r="C2" s="40" t="s">
        <v>32</v>
      </c>
      <c r="D2" s="40" t="s">
        <v>33</v>
      </c>
      <c r="E2" s="40" t="s">
        <v>34</v>
      </c>
    </row>
    <row r="3" spans="1:5" x14ac:dyDescent="0.2">
      <c r="A3" s="77" t="s">
        <v>59</v>
      </c>
      <c r="B3" s="78"/>
      <c r="C3" s="41"/>
      <c r="D3" s="41"/>
      <c r="E3" s="41"/>
    </row>
    <row r="4" spans="1:5" x14ac:dyDescent="0.2">
      <c r="A4" s="42"/>
      <c r="B4" s="43" t="s">
        <v>36</v>
      </c>
      <c r="C4" s="44">
        <v>244649.39</v>
      </c>
      <c r="D4" s="44">
        <v>285101.02792682924</v>
      </c>
      <c r="E4" s="44">
        <v>2065410.8921463948</v>
      </c>
    </row>
    <row r="5" spans="1:5" x14ac:dyDescent="0.2">
      <c r="A5" s="15"/>
      <c r="B5" s="22" t="s">
        <v>7</v>
      </c>
      <c r="C5" s="44">
        <v>-56608.41</v>
      </c>
      <c r="D5" s="44">
        <v>-26159.88</v>
      </c>
      <c r="E5" s="44">
        <v>-202661.87999999998</v>
      </c>
    </row>
    <row r="6" spans="1:5" x14ac:dyDescent="0.2">
      <c r="B6" s="45" t="s">
        <v>60</v>
      </c>
      <c r="C6" s="46">
        <v>188040.98</v>
      </c>
      <c r="D6" s="46">
        <v>258941.14792682923</v>
      </c>
      <c r="E6" s="46">
        <v>1862749.0121463949</v>
      </c>
    </row>
    <row r="7" spans="1:5" x14ac:dyDescent="0.2">
      <c r="B7" s="47" t="s">
        <v>37</v>
      </c>
      <c r="C7" s="44">
        <v>23822.475999999999</v>
      </c>
      <c r="D7" s="44">
        <v>83901.092000000004</v>
      </c>
      <c r="E7" s="44">
        <v>1210072.3132520327</v>
      </c>
    </row>
    <row r="8" spans="1:5" x14ac:dyDescent="0.2">
      <c r="B8" s="45" t="s">
        <v>61</v>
      </c>
      <c r="C8" s="46">
        <v>164218.50400000002</v>
      </c>
      <c r="D8" s="46">
        <v>175040.05592682923</v>
      </c>
      <c r="E8" s="46">
        <v>652676.6988943622</v>
      </c>
    </row>
    <row r="9" spans="1:5" x14ac:dyDescent="0.2">
      <c r="B9" s="48" t="s">
        <v>62</v>
      </c>
      <c r="C9" s="49" t="s">
        <v>5</v>
      </c>
      <c r="D9" s="49" t="s">
        <v>5</v>
      </c>
      <c r="E9" s="49" t="s">
        <v>5</v>
      </c>
    </row>
    <row r="10" spans="1:5" x14ac:dyDescent="0.2">
      <c r="A10" s="50"/>
      <c r="B10" s="51" t="s">
        <v>38</v>
      </c>
      <c r="C10" s="52">
        <v>-39625.7572</v>
      </c>
      <c r="D10" s="44">
        <v>-7532.25</v>
      </c>
      <c r="E10" s="52">
        <v>-20188.129999999997</v>
      </c>
    </row>
    <row r="11" spans="1:5" x14ac:dyDescent="0.2">
      <c r="A11" s="50"/>
      <c r="B11" s="51" t="s">
        <v>39</v>
      </c>
      <c r="C11" s="52">
        <v>-9732.1696622000018</v>
      </c>
      <c r="D11" s="44">
        <v>-1062.4000000000001</v>
      </c>
      <c r="E11" s="52">
        <v>-21658.67</v>
      </c>
    </row>
    <row r="12" spans="1:5" x14ac:dyDescent="0.2">
      <c r="A12" s="50"/>
      <c r="B12" s="51" t="s">
        <v>40</v>
      </c>
      <c r="C12" s="52">
        <v>-1171.56</v>
      </c>
      <c r="D12" s="44">
        <v>-5146.67</v>
      </c>
      <c r="E12" s="52">
        <v>-6000.59</v>
      </c>
    </row>
    <row r="13" spans="1:5" x14ac:dyDescent="0.2">
      <c r="A13" s="50"/>
      <c r="B13" s="51" t="s">
        <v>41</v>
      </c>
      <c r="C13" s="52">
        <v>-26150.000000000007</v>
      </c>
      <c r="D13" s="44">
        <v>-28567.229999999996</v>
      </c>
      <c r="E13" s="52">
        <v>-51854.058888888881</v>
      </c>
    </row>
    <row r="14" spans="1:5" x14ac:dyDescent="0.2">
      <c r="A14" s="50"/>
      <c r="B14" s="51" t="s">
        <v>42</v>
      </c>
      <c r="C14" s="52">
        <v>0</v>
      </c>
      <c r="D14" s="44">
        <v>-45216.11</v>
      </c>
      <c r="E14" s="52">
        <v>-66029.240000000005</v>
      </c>
    </row>
    <row r="15" spans="1:5" x14ac:dyDescent="0.2">
      <c r="A15" s="50"/>
      <c r="B15" s="51" t="s">
        <v>43</v>
      </c>
      <c r="C15" s="52">
        <v>-2457.12</v>
      </c>
      <c r="D15" s="44">
        <v>-23086.85</v>
      </c>
      <c r="E15" s="52">
        <v>-5143.3099999999995</v>
      </c>
    </row>
    <row r="16" spans="1:5" x14ac:dyDescent="0.2">
      <c r="A16" s="92" t="s">
        <v>44</v>
      </c>
      <c r="B16" s="93"/>
      <c r="C16" s="46">
        <v>-79136.606862200002</v>
      </c>
      <c r="D16" s="46">
        <v>-110611.51000000001</v>
      </c>
      <c r="E16" s="46">
        <v>-170873.99888888886</v>
      </c>
    </row>
    <row r="17" spans="1:5" ht="17" thickBot="1" x14ac:dyDescent="0.25">
      <c r="A17" s="53" t="s">
        <v>45</v>
      </c>
      <c r="B17" s="54"/>
      <c r="C17" s="55">
        <v>85081.897137800013</v>
      </c>
      <c r="D17" s="55">
        <v>64428.545926829218</v>
      </c>
      <c r="E17" s="55">
        <v>481802.70000547334</v>
      </c>
    </row>
    <row r="18" spans="1:5" ht="18" thickBot="1" x14ac:dyDescent="0.25">
      <c r="A18" s="94" t="s">
        <v>35</v>
      </c>
      <c r="B18" s="94"/>
      <c r="C18" s="68"/>
      <c r="D18" s="68"/>
      <c r="E18" s="68"/>
    </row>
    <row r="19" spans="1:5" ht="17" thickTop="1" x14ac:dyDescent="0.2">
      <c r="A19" s="69"/>
      <c r="B19" s="69"/>
      <c r="C19" s="68"/>
      <c r="D19" s="68"/>
      <c r="E19" s="68"/>
    </row>
    <row r="20" spans="1:5" x14ac:dyDescent="0.2">
      <c r="A20" s="63" t="s">
        <v>63</v>
      </c>
      <c r="B20" s="64"/>
      <c r="C20" s="61">
        <f>C8/C6</f>
        <v>0.87331231734699533</v>
      </c>
      <c r="D20" s="61">
        <f t="shared" ref="D20:E20" si="0">D8/D6</f>
        <v>0.67598393429649695</v>
      </c>
      <c r="E20" s="61">
        <f t="shared" si="0"/>
        <v>0.35038359684448345</v>
      </c>
    </row>
    <row r="21" spans="1:5" x14ac:dyDescent="0.2">
      <c r="A21" s="63" t="s">
        <v>64</v>
      </c>
      <c r="C21" s="61">
        <f>C17/C6</f>
        <v>0.45246465497999427</v>
      </c>
      <c r="D21" s="61">
        <f t="shared" ref="D21:E21" si="1">D17/D6</f>
        <v>0.24881540242895359</v>
      </c>
      <c r="E21" s="61">
        <f t="shared" si="1"/>
        <v>0.25865143229914006</v>
      </c>
    </row>
    <row r="22" spans="1:5" x14ac:dyDescent="0.2">
      <c r="A22" s="64"/>
      <c r="C22" s="61"/>
      <c r="D22" s="61"/>
      <c r="E22" s="61"/>
    </row>
    <row r="23" spans="1:5" x14ac:dyDescent="0.2">
      <c r="A23" s="63" t="s">
        <v>65</v>
      </c>
      <c r="C23" s="61">
        <f>(C6-C7)/C7</f>
        <v>6.8934271987512981</v>
      </c>
      <c r="D23" s="61">
        <f t="shared" ref="D23:E23" si="2">(D6-D7)/D7</f>
        <v>2.0862667189937079</v>
      </c>
      <c r="E23" s="61">
        <f t="shared" si="2"/>
        <v>0.5393699961123094</v>
      </c>
    </row>
    <row r="24" spans="1:5" x14ac:dyDescent="0.2">
      <c r="A24" s="64"/>
      <c r="C24" s="70"/>
      <c r="D24" s="70"/>
      <c r="E24" s="70"/>
    </row>
    <row r="25" spans="1:5" x14ac:dyDescent="0.2">
      <c r="A25" s="63" t="s">
        <v>66</v>
      </c>
      <c r="C25" s="70">
        <f>-C16/(1-(C7/C6))</f>
        <v>90616.615946293197</v>
      </c>
      <c r="D25" s="70">
        <f t="shared" ref="D25:E25" si="3">-D16/(1-(D7/D6))</f>
        <v>163630.38289528948</v>
      </c>
      <c r="E25" s="70">
        <f t="shared" si="3"/>
        <v>487676.93587188877</v>
      </c>
    </row>
    <row r="32" spans="1:5" x14ac:dyDescent="0.2">
      <c r="C32"/>
      <c r="D32"/>
      <c r="E32"/>
    </row>
    <row r="33" spans="3:5" x14ac:dyDescent="0.2">
      <c r="C33"/>
      <c r="D33"/>
      <c r="E33"/>
    </row>
    <row r="34" spans="3:5" x14ac:dyDescent="0.2">
      <c r="C34"/>
      <c r="D34"/>
      <c r="E34"/>
    </row>
    <row r="35" spans="3:5" x14ac:dyDescent="0.2">
      <c r="C35"/>
      <c r="D35"/>
      <c r="E35"/>
    </row>
    <row r="36" spans="3:5" x14ac:dyDescent="0.2">
      <c r="C36"/>
      <c r="D36"/>
      <c r="E36"/>
    </row>
    <row r="37" spans="3:5" x14ac:dyDescent="0.2">
      <c r="C37"/>
      <c r="D37"/>
      <c r="E37"/>
    </row>
    <row r="38" spans="3:5" x14ac:dyDescent="0.2">
      <c r="C38"/>
      <c r="D38"/>
      <c r="E38"/>
    </row>
    <row r="39" spans="3:5" x14ac:dyDescent="0.2">
      <c r="C39"/>
      <c r="D39"/>
      <c r="E39"/>
    </row>
    <row r="40" spans="3:5" x14ac:dyDescent="0.2">
      <c r="C40"/>
      <c r="D40"/>
      <c r="E40"/>
    </row>
    <row r="41" spans="3:5" x14ac:dyDescent="0.2">
      <c r="C41"/>
      <c r="D41"/>
      <c r="E41"/>
    </row>
  </sheetData>
  <mergeCells count="5">
    <mergeCell ref="A1:B1"/>
    <mergeCell ref="A2:B2"/>
    <mergeCell ref="A3:B3"/>
    <mergeCell ref="A16:B16"/>
    <mergeCell ref="A18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BalanceSheet</vt:lpstr>
      <vt:lpstr>IncomeStatement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Usuário do Microsoft Office</dc:creator>
  <cp:keywords/>
  <cp:lastModifiedBy>Usuário do Microsoft Office</cp:lastModifiedBy>
  <cp:lastPrinted>2017-12-21T16:39:28Z</cp:lastPrinted>
  <dcterms:created xsi:type="dcterms:W3CDTF">2017-12-18T17:20:34Z</dcterms:created>
  <dcterms:modified xsi:type="dcterms:W3CDTF">2018-01-02T11:56:43Z</dcterms:modified>
</cp:coreProperties>
</file>