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Proyecto AAA\001 Certificación Excel SP\Ejercicios MOS Excel 2016\"/>
    </mc:Choice>
  </mc:AlternateContent>
  <bookViews>
    <workbookView xWindow="0" yWindow="600" windowWidth="21570" windowHeight="8145"/>
  </bookViews>
  <sheets>
    <sheet name="A" sheetId="18" r:id="rId1"/>
    <sheet name="B" sheetId="26" r:id="rId2"/>
    <sheet name="C" sheetId="27" r:id="rId3"/>
    <sheet name="D" sheetId="28" r:id="rId4"/>
    <sheet name="E" sheetId="29" r:id="rId5"/>
    <sheet name="F" sheetId="25" r:id="rId6"/>
    <sheet name="G" sheetId="30" r:id="rId7"/>
    <sheet name="H" sheetId="31" r:id="rId8"/>
    <sheet name="I" sheetId="21" r:id="rId9"/>
  </sheets>
  <definedNames>
    <definedName name="_xlnm._FilterDatabase" localSheetId="0" hidden="1">A!#REF!</definedName>
    <definedName name="_xlnm._FilterDatabase" localSheetId="8" hidden="1">I!#REF!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31" l="1"/>
  <c r="D49" i="31"/>
  <c r="C49" i="31"/>
  <c r="D44" i="31"/>
  <c r="C44" i="31"/>
  <c r="D36" i="31"/>
  <c r="C36" i="31"/>
  <c r="D29" i="31"/>
  <c r="C29" i="31"/>
  <c r="D23" i="31"/>
  <c r="C23" i="31"/>
  <c r="D17" i="31"/>
  <c r="D52" i="31" s="1"/>
  <c r="C17" i="31"/>
  <c r="D10" i="31"/>
  <c r="C10" i="31"/>
  <c r="G4" i="25" l="1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3" i="25"/>
  <c r="F6" i="29" l="1"/>
  <c r="F5" i="29"/>
  <c r="F4" i="29"/>
  <c r="F9" i="28"/>
  <c r="F8" i="28"/>
  <c r="F7" i="28"/>
  <c r="F6" i="28"/>
  <c r="F5" i="28"/>
  <c r="F4" i="28"/>
  <c r="G8" i="27" l="1"/>
  <c r="G7" i="27"/>
  <c r="G6" i="27"/>
  <c r="G5" i="27"/>
  <c r="G4" i="27"/>
  <c r="G3" i="27"/>
  <c r="G20" i="26" l="1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D14" i="18" l="1"/>
  <c r="E14" i="18"/>
  <c r="F14" i="18"/>
  <c r="G14" i="18"/>
  <c r="H14" i="18"/>
  <c r="I14" i="18"/>
  <c r="D15" i="18"/>
  <c r="E15" i="18"/>
  <c r="F15" i="18"/>
  <c r="G15" i="18"/>
  <c r="H15" i="18"/>
  <c r="I15" i="18"/>
  <c r="D16" i="18"/>
  <c r="E16" i="18"/>
  <c r="F16" i="18"/>
  <c r="G16" i="18"/>
  <c r="H16" i="18"/>
  <c r="I16" i="18"/>
  <c r="C16" i="18"/>
  <c r="C15" i="18"/>
  <c r="C14" i="18"/>
  <c r="I11" i="21" l="1"/>
  <c r="I10" i="21"/>
  <c r="I9" i="21"/>
  <c r="I8" i="21"/>
  <c r="I7" i="21"/>
  <c r="I6" i="21"/>
  <c r="I5" i="21"/>
  <c r="I4" i="21"/>
  <c r="I3" i="21"/>
  <c r="I2" i="21"/>
  <c r="I2" i="18" l="1"/>
  <c r="I3" i="18"/>
  <c r="I4" i="18"/>
  <c r="I5" i="18"/>
  <c r="I6" i="18"/>
  <c r="I7" i="18"/>
  <c r="I8" i="18"/>
  <c r="I9" i="18"/>
  <c r="I10" i="18"/>
  <c r="I11" i="18"/>
</calcChain>
</file>

<file path=xl/sharedStrings.xml><?xml version="1.0" encoding="utf-8"?>
<sst xmlns="http://schemas.openxmlformats.org/spreadsheetml/2006/main" count="444" uniqueCount="176">
  <si>
    <t>Nombre</t>
  </si>
  <si>
    <t>Maria</t>
  </si>
  <si>
    <t>CH</t>
  </si>
  <si>
    <t>Pedro</t>
  </si>
  <si>
    <t>Rosa</t>
  </si>
  <si>
    <t>Pablo</t>
  </si>
  <si>
    <t>Alejandro</t>
  </si>
  <si>
    <t>Talla camisa</t>
  </si>
  <si>
    <t>Nombres</t>
  </si>
  <si>
    <t>XL</t>
  </si>
  <si>
    <t>XS</t>
  </si>
  <si>
    <t>M</t>
  </si>
  <si>
    <t>L</t>
  </si>
  <si>
    <t>No.</t>
  </si>
  <si>
    <t>CONTABILIDAD</t>
  </si>
  <si>
    <t>MATEMÁTICA</t>
  </si>
  <si>
    <t>DERECHO</t>
  </si>
  <si>
    <t>INGLÉS</t>
  </si>
  <si>
    <t>REDACCIÓN</t>
  </si>
  <si>
    <t>ECONOMÍA</t>
  </si>
  <si>
    <t>Acaljá Cohuoj, Flory Amarilis</t>
  </si>
  <si>
    <t>Acaljá Cohuoj, Loyda Tavita Aracely</t>
  </si>
  <si>
    <t>Aguilar López, Hugo Leonel</t>
  </si>
  <si>
    <t>Aguilar Reyes, Magner Missael</t>
  </si>
  <si>
    <t>Alcajá Chiquín, Duglas Osiel</t>
  </si>
  <si>
    <t xml:space="preserve">Alvarado Calel, Amalia </t>
  </si>
  <si>
    <t>Alvarado Velásquez, Omar Ranferí</t>
  </si>
  <si>
    <t>Asencio Arana, Diego Armando</t>
  </si>
  <si>
    <t>Barahona Escobar, Tanya Bridget</t>
  </si>
  <si>
    <t>Botzóc Mucú, Edwin Orlando</t>
  </si>
  <si>
    <t>PROMEDIO</t>
  </si>
  <si>
    <t>Promedio</t>
  </si>
  <si>
    <t>Rene</t>
  </si>
  <si>
    <t>Gladys</t>
  </si>
  <si>
    <t>Silvia</t>
  </si>
  <si>
    <t>Isabel</t>
  </si>
  <si>
    <t>Leonardo</t>
  </si>
  <si>
    <t>Cesar</t>
  </si>
  <si>
    <t>Daniel</t>
  </si>
  <si>
    <t>Naomi</t>
  </si>
  <si>
    <t>Yolanda</t>
  </si>
  <si>
    <t>Lisbeth</t>
  </si>
  <si>
    <t>David</t>
  </si>
  <si>
    <t>Hector</t>
  </si>
  <si>
    <t>Amarilis</t>
  </si>
  <si>
    <t>Fabricio</t>
  </si>
  <si>
    <t>Abigail</t>
  </si>
  <si>
    <t>Andrea</t>
  </si>
  <si>
    <t>Lucrecia</t>
  </si>
  <si>
    <t>Alvaro</t>
  </si>
  <si>
    <t>Jenner</t>
  </si>
  <si>
    <t>Karla</t>
  </si>
  <si>
    <t>Juan</t>
  </si>
  <si>
    <t>Mario</t>
  </si>
  <si>
    <t>Magdalena</t>
  </si>
  <si>
    <t>Teresa</t>
  </si>
  <si>
    <t>Leticia</t>
  </si>
  <si>
    <t>Gabriel</t>
  </si>
  <si>
    <t>Gabriela</t>
  </si>
  <si>
    <t>Federico</t>
  </si>
  <si>
    <t>Marta</t>
  </si>
  <si>
    <t>Claudia</t>
  </si>
  <si>
    <t>Olivia</t>
  </si>
  <si>
    <t>Perla</t>
  </si>
  <si>
    <t>Manolo</t>
  </si>
  <si>
    <t>Progreso</t>
  </si>
  <si>
    <t>Mínima</t>
  </si>
  <si>
    <t>Máxima</t>
  </si>
  <si>
    <t xml:space="preserve">Ventas por llamadas entrantes </t>
  </si>
  <si>
    <t>Ventas totales</t>
  </si>
  <si>
    <t>GT</t>
  </si>
  <si>
    <t>Enero</t>
  </si>
  <si>
    <t>Febrero</t>
  </si>
  <si>
    <t>Marzo</t>
  </si>
  <si>
    <t>Abril</t>
  </si>
  <si>
    <t>Mayo</t>
  </si>
  <si>
    <t>Junio</t>
  </si>
  <si>
    <t>QZT</t>
  </si>
  <si>
    <t>COBAN</t>
  </si>
  <si>
    <t>ANTIGUA</t>
  </si>
  <si>
    <t>ZACAPA</t>
  </si>
  <si>
    <t>PETEN</t>
  </si>
  <si>
    <t>MES</t>
  </si>
  <si>
    <t>LOCALIDAD</t>
  </si>
  <si>
    <t>Resumen</t>
  </si>
  <si>
    <t>25-35</t>
  </si>
  <si>
    <t>Bronce</t>
  </si>
  <si>
    <t>Menores de 25</t>
  </si>
  <si>
    <t>35-45</t>
  </si>
  <si>
    <t>55-65</t>
  </si>
  <si>
    <t>Mayores de 65</t>
  </si>
  <si>
    <t>45-55</t>
  </si>
  <si>
    <t>Oro</t>
  </si>
  <si>
    <t>Plata</t>
  </si>
  <si>
    <t>Platino</t>
  </si>
  <si>
    <t>Edades</t>
  </si>
  <si>
    <t>Anual</t>
  </si>
  <si>
    <t>Clasificación</t>
  </si>
  <si>
    <t>Total</t>
  </si>
  <si>
    <t>Dulces</t>
  </si>
  <si>
    <t>Productos</t>
  </si>
  <si>
    <t xml:space="preserve">Junio </t>
  </si>
  <si>
    <t xml:space="preserve">Julio </t>
  </si>
  <si>
    <t xml:space="preserve">Agosto </t>
  </si>
  <si>
    <t>Dulces de Papel</t>
  </si>
  <si>
    <t>Dulces de Leche</t>
  </si>
  <si>
    <t>Dulces de Arroz</t>
  </si>
  <si>
    <t>Dulces de Frutas</t>
  </si>
  <si>
    <t>Dulces de Verduras</t>
  </si>
  <si>
    <t>Dulces y miel</t>
  </si>
  <si>
    <t>`</t>
  </si>
  <si>
    <t>Dulces Frutas</t>
  </si>
  <si>
    <t>Dulces Verduras</t>
  </si>
  <si>
    <t>Color</t>
  </si>
  <si>
    <t>Verde</t>
  </si>
  <si>
    <t>Amarillo</t>
  </si>
  <si>
    <t>Negro</t>
  </si>
  <si>
    <t>Cantidad</t>
  </si>
  <si>
    <t>Precio costo</t>
  </si>
  <si>
    <t>Precio venta</t>
  </si>
  <si>
    <t>Deporte</t>
  </si>
  <si>
    <t>Baloncesto</t>
  </si>
  <si>
    <t>Ciclismo</t>
  </si>
  <si>
    <t>Fútbol</t>
  </si>
  <si>
    <t>Softball</t>
  </si>
  <si>
    <t>Natación</t>
  </si>
  <si>
    <t>Tenis</t>
  </si>
  <si>
    <t>Carrera de 10k</t>
  </si>
  <si>
    <t>Lanzamiento</t>
  </si>
  <si>
    <t>Mes 1</t>
  </si>
  <si>
    <t>Mes 2</t>
  </si>
  <si>
    <t>Mes 3</t>
  </si>
  <si>
    <t>Mes 4</t>
  </si>
  <si>
    <t>Mes 5</t>
  </si>
  <si>
    <t>Tendencia</t>
  </si>
  <si>
    <t>Atletismo</t>
  </si>
  <si>
    <t>Eventos del Campo</t>
  </si>
  <si>
    <t>Presupuesto de los evento: GASTOS</t>
  </si>
  <si>
    <t>Lugar</t>
  </si>
  <si>
    <t>Estimado</t>
  </si>
  <si>
    <t>Real</t>
  </si>
  <si>
    <t>Desglose de Costos</t>
  </si>
  <si>
    <t>Entrada al lugar</t>
  </si>
  <si>
    <t>Personal del lugar</t>
  </si>
  <si>
    <t>Equipos locales</t>
  </si>
  <si>
    <t>Muebles</t>
  </si>
  <si>
    <t>Decoraciones</t>
  </si>
  <si>
    <t>Flores</t>
  </si>
  <si>
    <t>Velas</t>
  </si>
  <si>
    <t>Iluminación</t>
  </si>
  <si>
    <t>Suministros de papel</t>
  </si>
  <si>
    <t>Publicidad</t>
  </si>
  <si>
    <t>Diseño</t>
  </si>
  <si>
    <t>Impresión</t>
  </si>
  <si>
    <t>Laminado</t>
  </si>
  <si>
    <t>Varios</t>
  </si>
  <si>
    <t>Servicio telefónico</t>
  </si>
  <si>
    <t>Diferencia entre estimado y real: Decoraciones</t>
  </si>
  <si>
    <t>Transporte</t>
  </si>
  <si>
    <t>Diferencias Entre lo Real y lo Estimado en Decoración</t>
  </si>
  <si>
    <t>Material de oficina</t>
  </si>
  <si>
    <t>Refrigerios</t>
  </si>
  <si>
    <t>Comida</t>
  </si>
  <si>
    <t>Refrescos</t>
  </si>
  <si>
    <t>Ropa blanca</t>
  </si>
  <si>
    <t>Personal y propinas</t>
  </si>
  <si>
    <t>Programa</t>
  </si>
  <si>
    <t>Entretenimiento</t>
  </si>
  <si>
    <t>Altavoces</t>
  </si>
  <si>
    <t>Viajes</t>
  </si>
  <si>
    <t>Hotel</t>
  </si>
  <si>
    <t>Otros (enumere)</t>
  </si>
  <si>
    <t>Precios</t>
  </si>
  <si>
    <t>Cintas/Placas/Trofeos</t>
  </si>
  <si>
    <t>Regalos</t>
  </si>
  <si>
    <t>Gastos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</si>
</sst>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Q&quot;#,##0;\-&quot;Q&quot;#,##0"/>
    <numFmt numFmtId="44" formatCode="_-&quot;Q&quot;* #,##0.00_-;\-&quot;Q&quot;* #,##0.00_-;_-&quot;Q&quot;* &quot;-&quot;??_-;_-@_-"/>
    <numFmt numFmtId="164" formatCode="&quot;Q&quot;#,##0.00"/>
    <numFmt numFmtId="165" formatCode="_-&quot;Q&quot;* #,##0.00_-;\-&quot;$&quot;* #,##0.00_-;_-&quot;$&quot;* &quot;-&quot;??_-;_-@_-"/>
  </numFmts>
  <fonts count="24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name val="Verdana"/>
      <family val="2"/>
    </font>
    <font>
      <b/>
      <sz val="12"/>
      <name val="Arial"/>
      <family val="2"/>
    </font>
    <font>
      <sz val="10"/>
      <name val="Arial"/>
    </font>
    <font>
      <b/>
      <sz val="10"/>
      <color theme="0"/>
      <name val="Arial"/>
    </font>
    <font>
      <b/>
      <sz val="16"/>
      <color rgb="FF000000"/>
      <name val="Calibri"/>
      <family val="2"/>
      <scheme val="minor"/>
    </font>
    <font>
      <sz val="11"/>
      <color rgb="FF000000"/>
      <name val="Century Gothic"/>
      <family val="2"/>
    </font>
    <font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ahoma"/>
      <family val="2"/>
    </font>
    <font>
      <b/>
      <sz val="32"/>
      <color rgb="FFFFFFFF"/>
      <name val="Verdana"/>
      <family val="2"/>
    </font>
    <font>
      <b/>
      <sz val="18"/>
      <color theme="0"/>
      <name val="Verdana"/>
      <family val="2"/>
    </font>
    <font>
      <sz val="18"/>
      <color theme="0"/>
      <name val="Verdana"/>
      <family val="2"/>
    </font>
    <font>
      <sz val="11"/>
      <name val="Verdana"/>
      <family val="2"/>
    </font>
    <font>
      <sz val="11"/>
      <color rgb="FFFFFFFF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795CB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double">
        <color theme="4" tint="-0.499984740745262"/>
      </bottom>
      <diagonal/>
    </border>
    <border>
      <left/>
      <right/>
      <top style="double">
        <color theme="4" tint="-0.499984740745262"/>
      </top>
      <bottom style="double">
        <color theme="4" tint="-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5" fillId="0" borderId="0"/>
    <xf numFmtId="0" fontId="7" fillId="0" borderId="0"/>
    <xf numFmtId="0" fontId="17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5" fillId="0" borderId="0" xfId="2" applyFont="1"/>
    <xf numFmtId="0" fontId="5" fillId="0" borderId="0" xfId="2" applyFont="1" applyFill="1"/>
    <xf numFmtId="0" fontId="6" fillId="3" borderId="7" xfId="2" applyNumberFormat="1" applyFont="1" applyFill="1" applyBorder="1" applyAlignment="1">
      <alignment horizontal="center" vertical="center"/>
    </xf>
    <xf numFmtId="0" fontId="6" fillId="3" borderId="7" xfId="2" applyNumberFormat="1" applyFont="1" applyFill="1" applyBorder="1" applyAlignment="1">
      <alignment horizontal="center" textRotation="90"/>
    </xf>
    <xf numFmtId="0" fontId="10" fillId="3" borderId="7" xfId="2" applyNumberFormat="1" applyFont="1" applyFill="1" applyBorder="1" applyAlignment="1">
      <alignment horizontal="center" textRotation="90"/>
    </xf>
    <xf numFmtId="0" fontId="8" fillId="2" borderId="7" xfId="3" applyNumberFormat="1" applyFont="1" applyFill="1" applyBorder="1" applyAlignment="1">
      <alignment horizontal="center"/>
    </xf>
    <xf numFmtId="0" fontId="5" fillId="2" borderId="7" xfId="2" applyNumberFormat="1" applyFont="1" applyFill="1" applyBorder="1" applyAlignment="1"/>
    <xf numFmtId="1" fontId="5" fillId="2" borderId="7" xfId="2" applyNumberFormat="1" applyFont="1" applyFill="1" applyBorder="1" applyAlignment="1">
      <alignment horizontal="center"/>
    </xf>
    <xf numFmtId="1" fontId="9" fillId="2" borderId="7" xfId="2" applyNumberFormat="1" applyFont="1" applyFill="1" applyBorder="1" applyAlignment="1">
      <alignment horizontal="center"/>
    </xf>
    <xf numFmtId="1" fontId="9" fillId="2" borderId="6" xfId="2" applyNumberFormat="1" applyFont="1" applyFill="1" applyBorder="1" applyAlignment="1">
      <alignment horizontal="center"/>
    </xf>
    <xf numFmtId="0" fontId="8" fillId="0" borderId="7" xfId="3" applyNumberFormat="1" applyFont="1" applyBorder="1" applyAlignment="1">
      <alignment horizontal="center"/>
    </xf>
    <xf numFmtId="0" fontId="5" fillId="0" borderId="7" xfId="2" applyNumberFormat="1" applyFont="1" applyBorder="1" applyAlignment="1"/>
    <xf numFmtId="1" fontId="5" fillId="0" borderId="7" xfId="2" applyNumberFormat="1" applyFont="1" applyBorder="1" applyAlignment="1">
      <alignment horizontal="center"/>
    </xf>
    <xf numFmtId="1" fontId="9" fillId="0" borderId="7" xfId="2" applyNumberFormat="1" applyFont="1" applyBorder="1" applyAlignment="1">
      <alignment horizontal="center"/>
    </xf>
    <xf numFmtId="1" fontId="9" fillId="0" borderId="6" xfId="2" applyNumberFormat="1" applyFont="1" applyBorder="1" applyAlignment="1">
      <alignment horizontal="center"/>
    </xf>
    <xf numFmtId="0" fontId="8" fillId="0" borderId="5" xfId="3" applyNumberFormat="1" applyFont="1" applyBorder="1" applyAlignment="1">
      <alignment horizontal="center"/>
    </xf>
    <xf numFmtId="0" fontId="5" fillId="0" borderId="5" xfId="2" applyNumberFormat="1" applyFont="1" applyBorder="1" applyAlignment="1"/>
    <xf numFmtId="1" fontId="5" fillId="0" borderId="5" xfId="2" applyNumberFormat="1" applyFont="1" applyBorder="1" applyAlignment="1">
      <alignment horizontal="center"/>
    </xf>
    <xf numFmtId="1" fontId="9" fillId="0" borderId="5" xfId="2" applyNumberFormat="1" applyFont="1" applyBorder="1" applyAlignment="1">
      <alignment horizontal="center"/>
    </xf>
    <xf numFmtId="1" fontId="9" fillId="0" borderId="2" xfId="2" applyNumberFormat="1" applyFont="1" applyBorder="1" applyAlignment="1">
      <alignment horizontal="center"/>
    </xf>
    <xf numFmtId="0" fontId="6" fillId="3" borderId="6" xfId="2" applyNumberFormat="1" applyFont="1" applyFill="1" applyBorder="1" applyAlignment="1">
      <alignment horizontal="center" vertical="center" wrapText="1"/>
    </xf>
    <xf numFmtId="0" fontId="4" fillId="0" borderId="0" xfId="0" applyFont="1"/>
    <xf numFmtId="0" fontId="10" fillId="3" borderId="2" xfId="2" applyNumberFormat="1" applyFont="1" applyFill="1" applyBorder="1" applyAlignment="1">
      <alignment horizontal="center" textRotation="90"/>
    </xf>
    <xf numFmtId="1" fontId="9" fillId="2" borderId="2" xfId="2" applyNumberFormat="1" applyFont="1" applyFill="1" applyBorder="1" applyAlignment="1">
      <alignment horizontal="center"/>
    </xf>
    <xf numFmtId="0" fontId="3" fillId="6" borderId="7" xfId="1" applyFont="1" applyFill="1" applyBorder="1" applyAlignment="1">
      <alignment horizontal="center"/>
    </xf>
    <xf numFmtId="0" fontId="0" fillId="4" borderId="7" xfId="1" applyFont="1" applyFill="1" applyBorder="1"/>
    <xf numFmtId="0" fontId="0" fillId="5" borderId="7" xfId="1" applyFont="1" applyFill="1" applyBorder="1"/>
    <xf numFmtId="0" fontId="0" fillId="5" borderId="5" xfId="1" applyFont="1" applyFill="1" applyBorder="1"/>
    <xf numFmtId="44" fontId="0" fillId="5" borderId="2" xfId="1" applyNumberFormat="1" applyFont="1" applyFill="1" applyBorder="1" applyAlignment="1">
      <alignment vertical="center"/>
    </xf>
    <xf numFmtId="1" fontId="5" fillId="0" borderId="0" xfId="2" applyNumberFormat="1" applyFont="1" applyFill="1"/>
    <xf numFmtId="0" fontId="13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5" fontId="12" fillId="0" borderId="0" xfId="0" applyNumberFormat="1" applyFont="1" applyBorder="1" applyAlignment="1">
      <alignment horizontal="right" vertical="center"/>
    </xf>
    <xf numFmtId="5" fontId="2" fillId="0" borderId="0" xfId="0" applyNumberFormat="1" applyFont="1" applyBorder="1"/>
    <xf numFmtId="0" fontId="3" fillId="6" borderId="2" xfId="0" applyFont="1" applyFill="1" applyBorder="1"/>
    <xf numFmtId="0" fontId="0" fillId="2" borderId="2" xfId="0" applyFont="1" applyFill="1" applyBorder="1"/>
    <xf numFmtId="164" fontId="0" fillId="2" borderId="2" xfId="0" applyNumberFormat="1" applyFont="1" applyFill="1" applyBorder="1"/>
    <xf numFmtId="0" fontId="0" fillId="0" borderId="2" xfId="0" applyFont="1" applyBorder="1"/>
    <xf numFmtId="164" fontId="0" fillId="0" borderId="2" xfId="0" applyNumberFormat="1" applyFont="1" applyBorder="1"/>
    <xf numFmtId="0" fontId="0" fillId="0" borderId="8" xfId="0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10" xfId="0" applyFill="1" applyBorder="1"/>
    <xf numFmtId="0" fontId="0" fillId="0" borderId="6" xfId="0" applyFill="1" applyBorder="1"/>
    <xf numFmtId="0" fontId="0" fillId="0" borderId="7" xfId="0" applyFill="1" applyBorder="1"/>
    <xf numFmtId="44" fontId="2" fillId="0" borderId="2" xfId="0" applyNumberFormat="1" applyFont="1" applyFill="1" applyBorder="1" applyAlignment="1">
      <alignment horizontal="right" vertical="center"/>
    </xf>
    <xf numFmtId="44" fontId="2" fillId="0" borderId="6" xfId="0" applyNumberFormat="1" applyFont="1" applyFill="1" applyBorder="1" applyAlignment="1">
      <alignment horizontal="right" vertical="center"/>
    </xf>
    <xf numFmtId="165" fontId="0" fillId="0" borderId="0" xfId="0" applyNumberFormat="1"/>
    <xf numFmtId="165" fontId="4" fillId="0" borderId="0" xfId="0" applyNumberFormat="1" applyFont="1"/>
    <xf numFmtId="0" fontId="3" fillId="6" borderId="2" xfId="1" applyFont="1" applyFill="1" applyBorder="1" applyAlignment="1">
      <alignment horizontal="center"/>
    </xf>
    <xf numFmtId="0" fontId="0" fillId="4" borderId="2" xfId="1" applyFont="1" applyFill="1" applyBorder="1" applyAlignment="1">
      <alignment horizontal="center"/>
    </xf>
    <xf numFmtId="44" fontId="0" fillId="4" borderId="2" xfId="1" applyNumberFormat="1" applyFont="1" applyFill="1" applyBorder="1" applyAlignment="1">
      <alignment vertical="center"/>
    </xf>
    <xf numFmtId="0" fontId="0" fillId="5" borderId="2" xfId="1" applyFont="1" applyFill="1" applyBorder="1" applyAlignment="1">
      <alignment horizontal="center"/>
    </xf>
    <xf numFmtId="3" fontId="15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18" fillId="10" borderId="0" xfId="0" applyFont="1" applyFill="1"/>
    <xf numFmtId="0" fontId="19" fillId="10" borderId="13" xfId="0" applyFont="1" applyFill="1" applyBorder="1" applyAlignment="1">
      <alignment vertical="center"/>
    </xf>
    <xf numFmtId="0" fontId="17" fillId="11" borderId="0" xfId="4" applyFill="1" applyBorder="1"/>
    <xf numFmtId="0" fontId="16" fillId="12" borderId="14" xfId="6" applyFill="1" applyBorder="1" applyAlignment="1">
      <alignment vertical="center"/>
    </xf>
    <xf numFmtId="0" fontId="16" fillId="12" borderId="14" xfId="6" applyFill="1" applyBorder="1" applyAlignment="1">
      <alignment horizontal="right" vertical="center"/>
    </xf>
    <xf numFmtId="0" fontId="22" fillId="13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/>
    <xf numFmtId="0" fontId="16" fillId="12" borderId="15" xfId="6" applyFill="1" applyBorder="1"/>
    <xf numFmtId="164" fontId="16" fillId="12" borderId="15" xfId="6" applyNumberFormat="1" applyFill="1" applyBorder="1" applyAlignment="1">
      <alignment horizontal="right"/>
    </xf>
    <xf numFmtId="0" fontId="16" fillId="0" borderId="0" xfId="5" applyFill="1"/>
    <xf numFmtId="0" fontId="16" fillId="0" borderId="0" xfId="5" applyFill="1" applyBorder="1"/>
    <xf numFmtId="0" fontId="0" fillId="13" borderId="0" xfId="5" applyFont="1" applyFill="1" applyBorder="1"/>
    <xf numFmtId="164" fontId="16" fillId="12" borderId="15" xfId="6" applyNumberFormat="1" applyFill="1" applyBorder="1" applyAlignment="1">
      <alignment horizontal="right" vertical="center"/>
    </xf>
    <xf numFmtId="0" fontId="18" fillId="14" borderId="0" xfId="0" applyFont="1" applyFill="1"/>
    <xf numFmtId="0" fontId="18" fillId="0" borderId="0" xfId="0" applyFont="1" applyFill="1"/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0" fillId="11" borderId="0" xfId="4" applyFont="1" applyFill="1" applyBorder="1" applyAlignment="1">
      <alignment horizontal="left" vertical="center"/>
    </xf>
    <xf numFmtId="0" fontId="21" fillId="11" borderId="0" xfId="4" applyFont="1" applyFill="1" applyBorder="1" applyAlignment="1">
      <alignment horizontal="left" vertical="center"/>
    </xf>
  </cellXfs>
  <cellStyles count="7">
    <cellStyle name="20% - Énfasis3" xfId="5" builtinId="38"/>
    <cellStyle name="40% - Énfasis3" xfId="6" builtinId="39"/>
    <cellStyle name="Celda vinculada" xfId="1" builtinId="24"/>
    <cellStyle name="Énfasis3" xfId="4" builtinId="37"/>
    <cellStyle name="Normal" xfId="0" builtinId="0"/>
    <cellStyle name="Normal 2" xfId="2"/>
    <cellStyle name="Normal_DIVER" xfId="3"/>
  </cellStyles>
  <dxfs count="36"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numFmt numFmtId="3" formatCode="#,##0"/>
      <alignment horizontal="center" vertical="center" textRotation="0" wrapText="0" indent="0" justifyLastLine="0" shrinkToFit="0" readingOrder="0"/>
    </dxf>
    <dxf>
      <border outline="0">
        <bottom style="thin">
          <color theme="9" tint="-0.499984740745262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/>
      </font>
      <numFmt numFmtId="165" formatCode="_-&quot;Q&quot;* #,##0.00_-;\-&quot;$&quot;* #,##0.00_-;_-&quot;$&quot;* &quot;-&quot;??_-;_-@_-"/>
    </dxf>
    <dxf>
      <numFmt numFmtId="165" formatCode="_-&quot;Q&quot;* #,##0.00_-;\-&quot;$&quot;* #,##0.00_-;_-&quot;$&quot;* &quot;-&quot;??_-;_-@_-"/>
    </dxf>
    <dxf>
      <numFmt numFmtId="165" formatCode="_-&quot;Q&quot;* #,##0.00_-;\-&quot;$&quot;* #,##0.00_-;_-&quot;$&quot;* &quot;-&quot;??_-;_-@_-"/>
    </dxf>
    <dxf>
      <numFmt numFmtId="165" formatCode="_-&quot;Q&quot;* #,##0.00_-;\-&quot;$&quot;* #,##0.00_-;_-&quot;$&quot;* &quot;-&quot;??_-;_-@_-"/>
    </dxf>
    <dxf>
      <font>
        <b/>
      </font>
    </dxf>
    <dxf>
      <font>
        <b/>
      </font>
      <numFmt numFmtId="165" formatCode="_-&quot;Q&quot;* #,##0.00_-;\-&quot;$&quot;* #,##0.00_-;_-&quot;$&quot;* &quot;-&quot;??_-;_-@_-"/>
    </dxf>
    <dxf>
      <numFmt numFmtId="165" formatCode="_-&quot;Q&quot;* #,##0.00_-;\-&quot;$&quot;* #,##0.00_-;_-&quot;$&quot;* &quot;-&quot;??_-;_-@_-"/>
    </dxf>
    <dxf>
      <numFmt numFmtId="165" formatCode="_-&quot;Q&quot;* #,##0.00_-;\-&quot;$&quot;* #,##0.00_-;_-&quot;$&quot;* &quot;-&quot;??_-;_-@_-"/>
    </dxf>
    <dxf>
      <numFmt numFmtId="165" formatCode="_-&quot;Q&quot;* #,##0.00_-;\-&quot;$&quot;* #,##0.00_-;_-&quot;$&quot;* &quot;-&quot;??_-;_-@_-"/>
    </dxf>
    <dxf>
      <font>
        <b/>
      </font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4" formatCode="_-&quot;Q&quot;* #,##0.00_-;\-&quot;Q&quot;* #,##0.00_-;_-&quot;Q&quot;* &quot;-&quot;??_-;_-@_-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9" formatCode="&quot;Q&quot;#,##0;\-&quot;Q&quot;#,##0"/>
    </dxf>
    <dxf>
      <numFmt numFmtId="9" formatCode="&quot;Q&quot;#,##0;\-&quot;Q&quot;#,##0"/>
    </dxf>
    <dxf>
      <numFmt numFmtId="9" formatCode="&quot;Q&quot;#,##0;\-&quot;Q&quot;#,##0"/>
    </dxf>
    <dxf>
      <numFmt numFmtId="9" formatCode="&quot;Q&quot;#,##0;\-&quot;Q&quot;#,##0"/>
    </dxf>
    <dxf>
      <numFmt numFmtId="9" formatCode="&quot;Q&quot;#,##0;\-&quot;Q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2800"/>
              <a:t>Resumen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Mínima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A!$C$1:$I$1</c:f>
              <c:strCache>
                <c:ptCount val="7"/>
                <c:pt idx="0">
                  <c:v>CONTABILIDAD</c:v>
                </c:pt>
                <c:pt idx="1">
                  <c:v>MATEMÁTICA</c:v>
                </c:pt>
                <c:pt idx="2">
                  <c:v>DERECHO</c:v>
                </c:pt>
                <c:pt idx="3">
                  <c:v>INGLÉS</c:v>
                </c:pt>
                <c:pt idx="4">
                  <c:v>REDACCIÓN</c:v>
                </c:pt>
                <c:pt idx="5">
                  <c:v>ECONOMÍA</c:v>
                </c:pt>
                <c:pt idx="6">
                  <c:v>PROMEDIO</c:v>
                </c:pt>
              </c:strCache>
            </c:strRef>
          </c:cat>
          <c:val>
            <c:numRef>
              <c:f>A!$C$14:$H$14</c:f>
              <c:numCache>
                <c:formatCode>0</c:formatCode>
                <c:ptCount val="6"/>
                <c:pt idx="0">
                  <c:v>28</c:v>
                </c:pt>
                <c:pt idx="1">
                  <c:v>48</c:v>
                </c:pt>
                <c:pt idx="2">
                  <c:v>60</c:v>
                </c:pt>
                <c:pt idx="3">
                  <c:v>45</c:v>
                </c:pt>
                <c:pt idx="4">
                  <c:v>40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3-4B88-986E-CBD629E25E41}"/>
            </c:ext>
          </c:extLst>
        </c:ser>
        <c:ser>
          <c:idx val="1"/>
          <c:order val="1"/>
          <c:tx>
            <c:v>Máxima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A!$C$1:$I$1</c:f>
              <c:strCache>
                <c:ptCount val="7"/>
                <c:pt idx="0">
                  <c:v>CONTABILIDAD</c:v>
                </c:pt>
                <c:pt idx="1">
                  <c:v>MATEMÁTICA</c:v>
                </c:pt>
                <c:pt idx="2">
                  <c:v>DERECHO</c:v>
                </c:pt>
                <c:pt idx="3">
                  <c:v>INGLÉS</c:v>
                </c:pt>
                <c:pt idx="4">
                  <c:v>REDACCIÓN</c:v>
                </c:pt>
                <c:pt idx="5">
                  <c:v>ECONOMÍA</c:v>
                </c:pt>
                <c:pt idx="6">
                  <c:v>PROMEDIO</c:v>
                </c:pt>
              </c:strCache>
            </c:strRef>
          </c:cat>
          <c:val>
            <c:numRef>
              <c:f>A!$C$15:$H$15</c:f>
              <c:numCache>
                <c:formatCode>0</c:formatCode>
                <c:ptCount val="6"/>
                <c:pt idx="0">
                  <c:v>88</c:v>
                </c:pt>
                <c:pt idx="1">
                  <c:v>82</c:v>
                </c:pt>
                <c:pt idx="2">
                  <c:v>89</c:v>
                </c:pt>
                <c:pt idx="3">
                  <c:v>100</c:v>
                </c:pt>
                <c:pt idx="4">
                  <c:v>90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3-4B88-986E-CBD629E25E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665715568"/>
        <c:axId val="776439728"/>
        <c:axId val="0"/>
      </c:bar3DChart>
      <c:catAx>
        <c:axId val="6657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76439728"/>
        <c:crosses val="autoZero"/>
        <c:auto val="1"/>
        <c:lblAlgn val="ctr"/>
        <c:lblOffset val="100"/>
        <c:noMultiLvlLbl val="0"/>
      </c:catAx>
      <c:valAx>
        <c:axId val="7764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57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122276487590901"/>
          <c:y val="2.6924166024988198E-2"/>
          <c:w val="0.70906628127180249"/>
          <c:h val="0.6749750574656444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H!$C$12</c:f>
              <c:strCache>
                <c:ptCount val="1"/>
                <c:pt idx="0">
                  <c:v>Estimado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/>
          </c:spPr>
          <c:invertIfNegative val="0"/>
          <c:cat>
            <c:strRef>
              <c:f>H!$B$13:$B$16</c:f>
              <c:strCache>
                <c:ptCount val="4"/>
                <c:pt idx="0">
                  <c:v>Flores</c:v>
                </c:pt>
                <c:pt idx="1">
                  <c:v>Velas</c:v>
                </c:pt>
                <c:pt idx="2">
                  <c:v>Iluminación</c:v>
                </c:pt>
                <c:pt idx="3">
                  <c:v>Suministros de papel</c:v>
                </c:pt>
              </c:strCache>
            </c:strRef>
          </c:cat>
          <c:val>
            <c:numRef>
              <c:f>H!$C$13:$C$16</c:f>
              <c:numCache>
                <c:formatCode>"Q"#,##0.00</c:formatCode>
                <c:ptCount val="4"/>
                <c:pt idx="0">
                  <c:v>400</c:v>
                </c:pt>
                <c:pt idx="1">
                  <c:v>150</c:v>
                </c:pt>
                <c:pt idx="2">
                  <c:v>150</c:v>
                </c:pt>
                <c:pt idx="3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12C-9FA8-B196C9CE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634152"/>
        <c:axId val="132634544"/>
        <c:axId val="0"/>
      </c:bar3DChart>
      <c:catAx>
        <c:axId val="132634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2634544"/>
        <c:crosses val="autoZero"/>
        <c:auto val="1"/>
        <c:lblAlgn val="ctr"/>
        <c:lblOffset val="100"/>
        <c:noMultiLvlLbl val="0"/>
      </c:catAx>
      <c:valAx>
        <c:axId val="1326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Q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263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1" l="0.75000000000000078" r="0.75000000000000078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 General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I!$C$1</c:f>
              <c:strCache>
                <c:ptCount val="1"/>
                <c:pt idx="0">
                  <c:v>CONTABILIDAD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I!$B$2:$B$11</c:f>
              <c:strCache>
                <c:ptCount val="10"/>
                <c:pt idx="0">
                  <c:v>Acaljá Cohuoj, Flory Amarilis</c:v>
                </c:pt>
                <c:pt idx="1">
                  <c:v>Acaljá Cohuoj, Loyda Tavita Aracely</c:v>
                </c:pt>
                <c:pt idx="2">
                  <c:v>Aguilar López, Hugo Leonel</c:v>
                </c:pt>
                <c:pt idx="3">
                  <c:v>Aguilar Reyes, Magner Missael</c:v>
                </c:pt>
                <c:pt idx="4">
                  <c:v>Alcajá Chiquín, Duglas Osiel</c:v>
                </c:pt>
                <c:pt idx="5">
                  <c:v>Alvarado Calel, Amalia </c:v>
                </c:pt>
                <c:pt idx="6">
                  <c:v>Alvarado Velásquez, Omar Ranferí</c:v>
                </c:pt>
                <c:pt idx="7">
                  <c:v>Asencio Arana, Diego Armando</c:v>
                </c:pt>
                <c:pt idx="8">
                  <c:v>Barahona Escobar, Tanya Bridget</c:v>
                </c:pt>
                <c:pt idx="9">
                  <c:v>Botzóc Mucú, Edwin Orlando</c:v>
                </c:pt>
              </c:strCache>
            </c:strRef>
          </c:cat>
          <c:val>
            <c:numRef>
              <c:f>I!$C$2:$C$11</c:f>
              <c:numCache>
                <c:formatCode>0</c:formatCode>
                <c:ptCount val="10"/>
                <c:pt idx="0">
                  <c:v>28</c:v>
                </c:pt>
                <c:pt idx="1">
                  <c:v>58</c:v>
                </c:pt>
                <c:pt idx="2">
                  <c:v>46</c:v>
                </c:pt>
                <c:pt idx="3">
                  <c:v>64</c:v>
                </c:pt>
                <c:pt idx="4">
                  <c:v>88</c:v>
                </c:pt>
                <c:pt idx="5">
                  <c:v>78</c:v>
                </c:pt>
                <c:pt idx="6">
                  <c:v>35</c:v>
                </c:pt>
                <c:pt idx="7">
                  <c:v>64</c:v>
                </c:pt>
                <c:pt idx="8">
                  <c:v>50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A-4B38-ABE7-02628BFCD448}"/>
            </c:ext>
          </c:extLst>
        </c:ser>
        <c:ser>
          <c:idx val="1"/>
          <c:order val="1"/>
          <c:tx>
            <c:strRef>
              <c:f>I!$D$1</c:f>
              <c:strCache>
                <c:ptCount val="1"/>
                <c:pt idx="0">
                  <c:v>MATEMÁTICA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I!$B$2:$B$11</c:f>
              <c:strCache>
                <c:ptCount val="10"/>
                <c:pt idx="0">
                  <c:v>Acaljá Cohuoj, Flory Amarilis</c:v>
                </c:pt>
                <c:pt idx="1">
                  <c:v>Acaljá Cohuoj, Loyda Tavita Aracely</c:v>
                </c:pt>
                <c:pt idx="2">
                  <c:v>Aguilar López, Hugo Leonel</c:v>
                </c:pt>
                <c:pt idx="3">
                  <c:v>Aguilar Reyes, Magner Missael</c:v>
                </c:pt>
                <c:pt idx="4">
                  <c:v>Alcajá Chiquín, Duglas Osiel</c:v>
                </c:pt>
                <c:pt idx="5">
                  <c:v>Alvarado Calel, Amalia </c:v>
                </c:pt>
                <c:pt idx="6">
                  <c:v>Alvarado Velásquez, Omar Ranferí</c:v>
                </c:pt>
                <c:pt idx="7">
                  <c:v>Asencio Arana, Diego Armando</c:v>
                </c:pt>
                <c:pt idx="8">
                  <c:v>Barahona Escobar, Tanya Bridget</c:v>
                </c:pt>
                <c:pt idx="9">
                  <c:v>Botzóc Mucú, Edwin Orlando</c:v>
                </c:pt>
              </c:strCache>
            </c:strRef>
          </c:cat>
          <c:val>
            <c:numRef>
              <c:f>I!$D$2:$D$11</c:f>
              <c:numCache>
                <c:formatCode>0</c:formatCode>
                <c:ptCount val="10"/>
                <c:pt idx="0">
                  <c:v>82</c:v>
                </c:pt>
                <c:pt idx="1">
                  <c:v>72</c:v>
                </c:pt>
                <c:pt idx="2">
                  <c:v>72</c:v>
                </c:pt>
                <c:pt idx="3">
                  <c:v>48</c:v>
                </c:pt>
                <c:pt idx="4">
                  <c:v>75</c:v>
                </c:pt>
                <c:pt idx="5">
                  <c:v>75</c:v>
                </c:pt>
                <c:pt idx="6">
                  <c:v>77</c:v>
                </c:pt>
                <c:pt idx="7">
                  <c:v>75</c:v>
                </c:pt>
                <c:pt idx="8">
                  <c:v>55</c:v>
                </c:pt>
                <c:pt idx="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9-487E-9672-0F7785B7A0FA}"/>
            </c:ext>
          </c:extLst>
        </c:ser>
        <c:ser>
          <c:idx val="2"/>
          <c:order val="2"/>
          <c:tx>
            <c:strRef>
              <c:f>I!$E$1</c:f>
              <c:strCache>
                <c:ptCount val="1"/>
                <c:pt idx="0">
                  <c:v>DERECHO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I!$B$2:$B$11</c:f>
              <c:strCache>
                <c:ptCount val="10"/>
                <c:pt idx="0">
                  <c:v>Acaljá Cohuoj, Flory Amarilis</c:v>
                </c:pt>
                <c:pt idx="1">
                  <c:v>Acaljá Cohuoj, Loyda Tavita Aracely</c:v>
                </c:pt>
                <c:pt idx="2">
                  <c:v>Aguilar López, Hugo Leonel</c:v>
                </c:pt>
                <c:pt idx="3">
                  <c:v>Aguilar Reyes, Magner Missael</c:v>
                </c:pt>
                <c:pt idx="4">
                  <c:v>Alcajá Chiquín, Duglas Osiel</c:v>
                </c:pt>
                <c:pt idx="5">
                  <c:v>Alvarado Calel, Amalia </c:v>
                </c:pt>
                <c:pt idx="6">
                  <c:v>Alvarado Velásquez, Omar Ranferí</c:v>
                </c:pt>
                <c:pt idx="7">
                  <c:v>Asencio Arana, Diego Armando</c:v>
                </c:pt>
                <c:pt idx="8">
                  <c:v>Barahona Escobar, Tanya Bridget</c:v>
                </c:pt>
                <c:pt idx="9">
                  <c:v>Botzóc Mucú, Edwin Orlando</c:v>
                </c:pt>
              </c:strCache>
            </c:strRef>
          </c:cat>
          <c:val>
            <c:numRef>
              <c:f>I!$E$2:$E$11</c:f>
              <c:numCache>
                <c:formatCode>0</c:formatCode>
                <c:ptCount val="10"/>
                <c:pt idx="0">
                  <c:v>70</c:v>
                </c:pt>
                <c:pt idx="1">
                  <c:v>66</c:v>
                </c:pt>
                <c:pt idx="2">
                  <c:v>64</c:v>
                </c:pt>
                <c:pt idx="3">
                  <c:v>67</c:v>
                </c:pt>
                <c:pt idx="4">
                  <c:v>89</c:v>
                </c:pt>
                <c:pt idx="5">
                  <c:v>85</c:v>
                </c:pt>
                <c:pt idx="6">
                  <c:v>60</c:v>
                </c:pt>
                <c:pt idx="7">
                  <c:v>84</c:v>
                </c:pt>
                <c:pt idx="8">
                  <c:v>72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9-487E-9672-0F7785B7A0FA}"/>
            </c:ext>
          </c:extLst>
        </c:ser>
        <c:ser>
          <c:idx val="3"/>
          <c:order val="3"/>
          <c:tx>
            <c:strRef>
              <c:f>I!$F$1</c:f>
              <c:strCache>
                <c:ptCount val="1"/>
                <c:pt idx="0">
                  <c:v>INGLÉS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I!$B$2:$B$11</c:f>
              <c:strCache>
                <c:ptCount val="10"/>
                <c:pt idx="0">
                  <c:v>Acaljá Cohuoj, Flory Amarilis</c:v>
                </c:pt>
                <c:pt idx="1">
                  <c:v>Acaljá Cohuoj, Loyda Tavita Aracely</c:v>
                </c:pt>
                <c:pt idx="2">
                  <c:v>Aguilar López, Hugo Leonel</c:v>
                </c:pt>
                <c:pt idx="3">
                  <c:v>Aguilar Reyes, Magner Missael</c:v>
                </c:pt>
                <c:pt idx="4">
                  <c:v>Alcajá Chiquín, Duglas Osiel</c:v>
                </c:pt>
                <c:pt idx="5">
                  <c:v>Alvarado Calel, Amalia </c:v>
                </c:pt>
                <c:pt idx="6">
                  <c:v>Alvarado Velásquez, Omar Ranferí</c:v>
                </c:pt>
                <c:pt idx="7">
                  <c:v>Asencio Arana, Diego Armando</c:v>
                </c:pt>
                <c:pt idx="8">
                  <c:v>Barahona Escobar, Tanya Bridget</c:v>
                </c:pt>
                <c:pt idx="9">
                  <c:v>Botzóc Mucú, Edwin Orlando</c:v>
                </c:pt>
              </c:strCache>
            </c:strRef>
          </c:cat>
          <c:val>
            <c:numRef>
              <c:f>I!$F$2:$F$11</c:f>
              <c:numCache>
                <c:formatCode>0</c:formatCode>
                <c:ptCount val="10"/>
                <c:pt idx="0">
                  <c:v>45</c:v>
                </c:pt>
                <c:pt idx="1">
                  <c:v>60</c:v>
                </c:pt>
                <c:pt idx="2">
                  <c:v>75</c:v>
                </c:pt>
                <c:pt idx="3">
                  <c:v>50</c:v>
                </c:pt>
                <c:pt idx="4">
                  <c:v>70</c:v>
                </c:pt>
                <c:pt idx="5">
                  <c:v>78</c:v>
                </c:pt>
                <c:pt idx="6">
                  <c:v>50</c:v>
                </c:pt>
                <c:pt idx="7">
                  <c:v>100</c:v>
                </c:pt>
                <c:pt idx="8">
                  <c:v>71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9-487E-9672-0F7785B7A0FA}"/>
            </c:ext>
          </c:extLst>
        </c:ser>
        <c:ser>
          <c:idx val="4"/>
          <c:order val="4"/>
          <c:tx>
            <c:strRef>
              <c:f>I!$G$1</c:f>
              <c:strCache>
                <c:ptCount val="1"/>
                <c:pt idx="0">
                  <c:v>REDACCIÓN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I!$B$2:$B$11</c:f>
              <c:strCache>
                <c:ptCount val="10"/>
                <c:pt idx="0">
                  <c:v>Acaljá Cohuoj, Flory Amarilis</c:v>
                </c:pt>
                <c:pt idx="1">
                  <c:v>Acaljá Cohuoj, Loyda Tavita Aracely</c:v>
                </c:pt>
                <c:pt idx="2">
                  <c:v>Aguilar López, Hugo Leonel</c:v>
                </c:pt>
                <c:pt idx="3">
                  <c:v>Aguilar Reyes, Magner Missael</c:v>
                </c:pt>
                <c:pt idx="4">
                  <c:v>Alcajá Chiquín, Duglas Osiel</c:v>
                </c:pt>
                <c:pt idx="5">
                  <c:v>Alvarado Calel, Amalia </c:v>
                </c:pt>
                <c:pt idx="6">
                  <c:v>Alvarado Velásquez, Omar Ranferí</c:v>
                </c:pt>
                <c:pt idx="7">
                  <c:v>Asencio Arana, Diego Armando</c:v>
                </c:pt>
                <c:pt idx="8">
                  <c:v>Barahona Escobar, Tanya Bridget</c:v>
                </c:pt>
                <c:pt idx="9">
                  <c:v>Botzóc Mucú, Edwin Orlando</c:v>
                </c:pt>
              </c:strCache>
            </c:strRef>
          </c:cat>
          <c:val>
            <c:numRef>
              <c:f>I!$G$2:$G$11</c:f>
              <c:numCache>
                <c:formatCode>0</c:formatCode>
                <c:ptCount val="10"/>
                <c:pt idx="0">
                  <c:v>50</c:v>
                </c:pt>
                <c:pt idx="1">
                  <c:v>80</c:v>
                </c:pt>
                <c:pt idx="2">
                  <c:v>70</c:v>
                </c:pt>
                <c:pt idx="3">
                  <c:v>55</c:v>
                </c:pt>
                <c:pt idx="4">
                  <c:v>90</c:v>
                </c:pt>
                <c:pt idx="5">
                  <c:v>89</c:v>
                </c:pt>
                <c:pt idx="6">
                  <c:v>42</c:v>
                </c:pt>
                <c:pt idx="7">
                  <c:v>50</c:v>
                </c:pt>
                <c:pt idx="8">
                  <c:v>40</c:v>
                </c:pt>
                <c:pt idx="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09-487E-9672-0F7785B7A0FA}"/>
            </c:ext>
          </c:extLst>
        </c:ser>
        <c:ser>
          <c:idx val="5"/>
          <c:order val="5"/>
          <c:tx>
            <c:strRef>
              <c:f>I!$H$1</c:f>
              <c:strCache>
                <c:ptCount val="1"/>
                <c:pt idx="0">
                  <c:v>ECONOMÍA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cat>
            <c:strRef>
              <c:f>I!$B$2:$B$11</c:f>
              <c:strCache>
                <c:ptCount val="10"/>
                <c:pt idx="0">
                  <c:v>Acaljá Cohuoj, Flory Amarilis</c:v>
                </c:pt>
                <c:pt idx="1">
                  <c:v>Acaljá Cohuoj, Loyda Tavita Aracely</c:v>
                </c:pt>
                <c:pt idx="2">
                  <c:v>Aguilar López, Hugo Leonel</c:v>
                </c:pt>
                <c:pt idx="3">
                  <c:v>Aguilar Reyes, Magner Missael</c:v>
                </c:pt>
                <c:pt idx="4">
                  <c:v>Alcajá Chiquín, Duglas Osiel</c:v>
                </c:pt>
                <c:pt idx="5">
                  <c:v>Alvarado Calel, Amalia </c:v>
                </c:pt>
                <c:pt idx="6">
                  <c:v>Alvarado Velásquez, Omar Ranferí</c:v>
                </c:pt>
                <c:pt idx="7">
                  <c:v>Asencio Arana, Diego Armando</c:v>
                </c:pt>
                <c:pt idx="8">
                  <c:v>Barahona Escobar, Tanya Bridget</c:v>
                </c:pt>
                <c:pt idx="9">
                  <c:v>Botzóc Mucú, Edwin Orlando</c:v>
                </c:pt>
              </c:strCache>
            </c:strRef>
          </c:cat>
          <c:val>
            <c:numRef>
              <c:f>I!$H$2:$H$11</c:f>
              <c:numCache>
                <c:formatCode>0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60</c:v>
                </c:pt>
                <c:pt idx="3">
                  <c:v>52</c:v>
                </c:pt>
                <c:pt idx="4">
                  <c:v>76</c:v>
                </c:pt>
                <c:pt idx="5">
                  <c:v>81</c:v>
                </c:pt>
                <c:pt idx="6">
                  <c:v>84</c:v>
                </c:pt>
                <c:pt idx="7">
                  <c:v>68</c:v>
                </c:pt>
                <c:pt idx="8">
                  <c:v>60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09-487E-9672-0F7785B7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65715568"/>
        <c:axId val="776439728"/>
        <c:axId val="0"/>
      </c:bar3DChart>
      <c:catAx>
        <c:axId val="6657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76439728"/>
        <c:crosses val="autoZero"/>
        <c:auto val="1"/>
        <c:lblAlgn val="ctr"/>
        <c:lblOffset val="100"/>
        <c:noMultiLvlLbl val="0"/>
      </c:catAx>
      <c:valAx>
        <c:axId val="7764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657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Datos de ventas de Chiquimula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35-44AA-9AA7-D861DD4FCF09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35-44AA-9AA7-D861DD4FCF09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35-44AA-9AA7-D861DD4FCF09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435-44AA-9AA7-D861DD4FCF09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435-44AA-9AA7-D861DD4FCF09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435-44AA-9AA7-D861DD4FCF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B!$B$9:$B$14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B!$G$9:$G$14</c:f>
              <c:numCache>
                <c:formatCode>"Q"#,##0_);\("Q"#,##0\)</c:formatCode>
                <c:ptCount val="6"/>
                <c:pt idx="0">
                  <c:v>30032</c:v>
                </c:pt>
                <c:pt idx="1">
                  <c:v>36703</c:v>
                </c:pt>
                <c:pt idx="2">
                  <c:v>45385</c:v>
                </c:pt>
                <c:pt idx="3">
                  <c:v>49780</c:v>
                </c:pt>
                <c:pt idx="4">
                  <c:v>38513</c:v>
                </c:pt>
                <c:pt idx="5">
                  <c:v>29351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35-44AA-9AA7-D861DD4FCF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01260976"/>
        <c:axId val="401256056"/>
      </c:barChart>
      <c:catAx>
        <c:axId val="40126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GT"/>
          </a:p>
        </c:txPr>
        <c:crossAx val="401256056"/>
        <c:crosses val="autoZero"/>
        <c:auto val="1"/>
        <c:lblAlgn val="ctr"/>
        <c:lblOffset val="100"/>
        <c:noMultiLvlLbl val="0"/>
      </c:catAx>
      <c:valAx>
        <c:axId val="401256056"/>
        <c:scaling>
          <c:orientation val="minMax"/>
        </c:scaling>
        <c:delete val="1"/>
        <c:axPos val="l"/>
        <c:numFmt formatCode="&quot;Q&quot;#,##0_);\(&quot;Q&quot;#,##0\)" sourceLinked="1"/>
        <c:majorTickMark val="none"/>
        <c:minorTickMark val="none"/>
        <c:tickLblPos val="nextTo"/>
        <c:crossAx val="40126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Ventas por paquete Local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B!$C$2</c:f>
              <c:strCache>
                <c:ptCount val="1"/>
                <c:pt idx="0">
                  <c:v>COBAN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B!$B$15:$B$20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B!$C$15:$C$20</c:f>
              <c:numCache>
                <c:formatCode>"Q"#,##0_);\("Q"#,##0\)</c:formatCode>
                <c:ptCount val="6"/>
                <c:pt idx="0">
                  <c:v>10032</c:v>
                </c:pt>
                <c:pt idx="1">
                  <c:v>6339</c:v>
                </c:pt>
                <c:pt idx="2">
                  <c:v>17890</c:v>
                </c:pt>
                <c:pt idx="3">
                  <c:v>17402</c:v>
                </c:pt>
                <c:pt idx="4">
                  <c:v>15332</c:v>
                </c:pt>
                <c:pt idx="5">
                  <c:v>13585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C-48C1-9761-3DE49E093990}"/>
            </c:ext>
          </c:extLst>
        </c:ser>
        <c:ser>
          <c:idx val="1"/>
          <c:order val="1"/>
          <c:tx>
            <c:strRef>
              <c:f>B!$D$2</c:f>
              <c:strCache>
                <c:ptCount val="1"/>
                <c:pt idx="0">
                  <c:v>ZACAPA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B!$B$15:$B$20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B!$D$15:$D$20</c:f>
              <c:numCache>
                <c:formatCode>"Q"#,##0_);\("Q"#,##0\)</c:formatCode>
                <c:ptCount val="6"/>
                <c:pt idx="0">
                  <c:v>13649</c:v>
                </c:pt>
                <c:pt idx="1">
                  <c:v>2910</c:v>
                </c:pt>
                <c:pt idx="2">
                  <c:v>13228</c:v>
                </c:pt>
                <c:pt idx="3">
                  <c:v>3844</c:v>
                </c:pt>
                <c:pt idx="4">
                  <c:v>12324</c:v>
                </c:pt>
                <c:pt idx="5">
                  <c:v>16381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C-48C1-9761-3DE49E093990}"/>
            </c:ext>
          </c:extLst>
        </c:ser>
        <c:ser>
          <c:idx val="2"/>
          <c:order val="2"/>
          <c:tx>
            <c:strRef>
              <c:f>B!$E$2</c:f>
              <c:strCache>
                <c:ptCount val="1"/>
                <c:pt idx="0">
                  <c:v>ANTIGUA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B!$B$15:$B$20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B!$E$15:$E$20</c:f>
              <c:numCache>
                <c:formatCode>"Q"#,##0_);\("Q"#,##0\)</c:formatCode>
                <c:ptCount val="6"/>
                <c:pt idx="0">
                  <c:v>10638</c:v>
                </c:pt>
                <c:pt idx="1">
                  <c:v>9836</c:v>
                </c:pt>
                <c:pt idx="2">
                  <c:v>15326</c:v>
                </c:pt>
                <c:pt idx="3">
                  <c:v>19332</c:v>
                </c:pt>
                <c:pt idx="4">
                  <c:v>18032</c:v>
                </c:pt>
                <c:pt idx="5">
                  <c:v>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C-48C1-9761-3DE49E093990}"/>
            </c:ext>
          </c:extLst>
        </c:ser>
        <c:ser>
          <c:idx val="3"/>
          <c:order val="3"/>
          <c:tx>
            <c:strRef>
              <c:f>B!$F$2</c:f>
              <c:strCache>
                <c:ptCount val="1"/>
                <c:pt idx="0">
                  <c:v>PETEN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B!$B$15:$B$20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B!$F$15:$F$20</c:f>
              <c:numCache>
                <c:formatCode>"Q"#,##0_);\("Q"#,##0\)</c:formatCode>
                <c:ptCount val="6"/>
                <c:pt idx="0">
                  <c:v>7053</c:v>
                </c:pt>
                <c:pt idx="1">
                  <c:v>8101</c:v>
                </c:pt>
                <c:pt idx="2">
                  <c:v>15441</c:v>
                </c:pt>
                <c:pt idx="3">
                  <c:v>15006</c:v>
                </c:pt>
                <c:pt idx="4">
                  <c:v>1601</c:v>
                </c:pt>
                <c:pt idx="5">
                  <c:v>13685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7C-48C1-9761-3DE49E093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053848"/>
        <c:axId val="445061064"/>
      </c:barChart>
      <c:catAx>
        <c:axId val="44505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45061064"/>
        <c:crosses val="autoZero"/>
        <c:auto val="1"/>
        <c:lblAlgn val="ctr"/>
        <c:lblOffset val="100"/>
        <c:noMultiLvlLbl val="0"/>
      </c:catAx>
      <c:valAx>
        <c:axId val="44506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Q&quot;#,##0_);\(&quot;Q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4505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 PROGRESIVAS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B!$C$2</c:f>
              <c:strCache>
                <c:ptCount val="1"/>
                <c:pt idx="0">
                  <c:v>COBAN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>
                <a:gsLst>
                  <a:gs pos="0">
                    <a:schemeClr val="accent1"/>
                  </a:gs>
                  <a:gs pos="46000">
                    <a:schemeClr val="accent1"/>
                  </a:gs>
                  <a:gs pos="100000">
                    <a:schemeClr val="accent1">
                      <a:lumMod val="20000"/>
                      <a:lumOff val="80000"/>
                      <a:alpha val="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B!$B$15:$B$20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B!$C$15:$C$20</c:f>
              <c:numCache>
                <c:formatCode>"Q"#,##0_);\("Q"#,##0\)</c:formatCode>
                <c:ptCount val="6"/>
                <c:pt idx="0">
                  <c:v>10032</c:v>
                </c:pt>
                <c:pt idx="1">
                  <c:v>6339</c:v>
                </c:pt>
                <c:pt idx="2">
                  <c:v>17890</c:v>
                </c:pt>
                <c:pt idx="3">
                  <c:v>17402</c:v>
                </c:pt>
                <c:pt idx="4">
                  <c:v>15332</c:v>
                </c:pt>
                <c:pt idx="5">
                  <c:v>13585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7-42F8-B668-4318417BC9F4}"/>
            </c:ext>
          </c:extLst>
        </c:ser>
        <c:ser>
          <c:idx val="1"/>
          <c:order val="1"/>
          <c:tx>
            <c:strRef>
              <c:f>B!$D$2</c:f>
              <c:strCache>
                <c:ptCount val="1"/>
                <c:pt idx="0">
                  <c:v>ZACAPA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>
                <a:gsLst>
                  <a:gs pos="0">
                    <a:schemeClr val="accent2"/>
                  </a:gs>
                  <a:gs pos="46000">
                    <a:schemeClr val="accent2"/>
                  </a:gs>
                  <a:gs pos="100000">
                    <a:schemeClr val="accent2">
                      <a:lumMod val="20000"/>
                      <a:lumOff val="80000"/>
                      <a:alpha val="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B!$B$15:$B$20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B!$D$15:$D$20</c:f>
              <c:numCache>
                <c:formatCode>"Q"#,##0_);\("Q"#,##0\)</c:formatCode>
                <c:ptCount val="6"/>
                <c:pt idx="0">
                  <c:v>13649</c:v>
                </c:pt>
                <c:pt idx="1">
                  <c:v>2910</c:v>
                </c:pt>
                <c:pt idx="2">
                  <c:v>13228</c:v>
                </c:pt>
                <c:pt idx="3">
                  <c:v>3844</c:v>
                </c:pt>
                <c:pt idx="4">
                  <c:v>12324</c:v>
                </c:pt>
                <c:pt idx="5">
                  <c:v>16381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7-42F8-B668-4318417BC9F4}"/>
            </c:ext>
          </c:extLst>
        </c:ser>
        <c:ser>
          <c:idx val="2"/>
          <c:order val="2"/>
          <c:tx>
            <c:strRef>
              <c:f>B!$E$2</c:f>
              <c:strCache>
                <c:ptCount val="1"/>
                <c:pt idx="0">
                  <c:v>ANTIGUA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>
                <a:gsLst>
                  <a:gs pos="0">
                    <a:schemeClr val="accent3"/>
                  </a:gs>
                  <a:gs pos="46000">
                    <a:schemeClr val="accent3"/>
                  </a:gs>
                  <a:gs pos="100000">
                    <a:schemeClr val="accent3">
                      <a:lumMod val="20000"/>
                      <a:lumOff val="80000"/>
                      <a:alpha val="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B!$B$15:$B$20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B!$E$15:$E$20</c:f>
              <c:numCache>
                <c:formatCode>"Q"#,##0_);\("Q"#,##0\)</c:formatCode>
                <c:ptCount val="6"/>
                <c:pt idx="0">
                  <c:v>10638</c:v>
                </c:pt>
                <c:pt idx="1">
                  <c:v>9836</c:v>
                </c:pt>
                <c:pt idx="2">
                  <c:v>15326</c:v>
                </c:pt>
                <c:pt idx="3">
                  <c:v>19332</c:v>
                </c:pt>
                <c:pt idx="4">
                  <c:v>18032</c:v>
                </c:pt>
                <c:pt idx="5">
                  <c:v>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7-42F8-B668-4318417BC9F4}"/>
            </c:ext>
          </c:extLst>
        </c:ser>
        <c:ser>
          <c:idx val="3"/>
          <c:order val="3"/>
          <c:tx>
            <c:strRef>
              <c:f>B!$F$2</c:f>
              <c:strCache>
                <c:ptCount val="1"/>
                <c:pt idx="0">
                  <c:v>PETEN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>
                <a:gsLst>
                  <a:gs pos="0">
                    <a:schemeClr val="accent4"/>
                  </a:gs>
                  <a:gs pos="46000">
                    <a:schemeClr val="accent4"/>
                  </a:gs>
                  <a:gs pos="100000">
                    <a:schemeClr val="accent4">
                      <a:lumMod val="20000"/>
                      <a:lumOff val="80000"/>
                      <a:alpha val="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B!$B$15:$B$20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B!$F$15:$F$20</c:f>
              <c:numCache>
                <c:formatCode>"Q"#,##0_);\("Q"#,##0\)</c:formatCode>
                <c:ptCount val="6"/>
                <c:pt idx="0">
                  <c:v>7053</c:v>
                </c:pt>
                <c:pt idx="1">
                  <c:v>8101</c:v>
                </c:pt>
                <c:pt idx="2">
                  <c:v>15441</c:v>
                </c:pt>
                <c:pt idx="3">
                  <c:v>15006</c:v>
                </c:pt>
                <c:pt idx="4">
                  <c:v>1601</c:v>
                </c:pt>
                <c:pt idx="5">
                  <c:v>13685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7-42F8-B668-4318417BC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053848"/>
        <c:axId val="445061064"/>
      </c:lineChart>
      <c:catAx>
        <c:axId val="44505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45061064"/>
        <c:crosses val="autoZero"/>
        <c:auto val="1"/>
        <c:lblAlgn val="ctr"/>
        <c:lblOffset val="100"/>
        <c:noMultiLvlLbl val="0"/>
      </c:catAx>
      <c:valAx>
        <c:axId val="445061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Q&quot;#,##0_);\(&quot;Q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4505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Más Ventas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D!$C$3</c:f>
              <c:strCache>
                <c:ptCount val="1"/>
                <c:pt idx="0">
                  <c:v>Junio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lumMod val="100000"/>
                  </a:schemeClr>
                </a:gs>
                <a:gs pos="78000">
                  <a:schemeClr val="accent1">
                    <a:shade val="94000"/>
                    <a:lumMod val="94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D!$B$7:$B$9</c:f>
              <c:strCache>
                <c:ptCount val="3"/>
                <c:pt idx="0">
                  <c:v>Dulces de Frutas</c:v>
                </c:pt>
                <c:pt idx="1">
                  <c:v>Dulces de Verduras</c:v>
                </c:pt>
                <c:pt idx="2">
                  <c:v>Dulces y miel</c:v>
                </c:pt>
              </c:strCache>
            </c:strRef>
          </c:cat>
          <c:val>
            <c:numRef>
              <c:f>D!$C$7:$C$9</c:f>
              <c:numCache>
                <c:formatCode>_-"Q"* #,##0.00_-;\-"$"* #,##0.00_-;_-"$"* "-"??_-;_-@_-</c:formatCode>
                <c:ptCount val="3"/>
                <c:pt idx="0">
                  <c:v>4577</c:v>
                </c:pt>
                <c:pt idx="1">
                  <c:v>3300</c:v>
                </c:pt>
                <c:pt idx="2">
                  <c:v>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4EEA-A5CE-4776ED9F515A}"/>
            </c:ext>
          </c:extLst>
        </c:ser>
        <c:ser>
          <c:idx val="1"/>
          <c:order val="1"/>
          <c:tx>
            <c:strRef>
              <c:f>D!$D$3</c:f>
              <c:strCache>
                <c:ptCount val="1"/>
                <c:pt idx="0">
                  <c:v>Julio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6000"/>
                    <a:lumMod val="100000"/>
                  </a:schemeClr>
                </a:gs>
                <a:gs pos="78000">
                  <a:schemeClr val="accent2">
                    <a:shade val="94000"/>
                    <a:lumMod val="94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D!$B$7:$B$9</c:f>
              <c:strCache>
                <c:ptCount val="3"/>
                <c:pt idx="0">
                  <c:v>Dulces de Frutas</c:v>
                </c:pt>
                <c:pt idx="1">
                  <c:v>Dulces de Verduras</c:v>
                </c:pt>
                <c:pt idx="2">
                  <c:v>Dulces y miel</c:v>
                </c:pt>
              </c:strCache>
            </c:strRef>
          </c:cat>
          <c:val>
            <c:numRef>
              <c:f>D!$D$7:$D$9</c:f>
              <c:numCache>
                <c:formatCode>_-"Q"* #,##0.00_-;\-"$"* #,##0.00_-;_-"$"* "-"??_-;_-@_-</c:formatCode>
                <c:ptCount val="3"/>
                <c:pt idx="0">
                  <c:v>8908</c:v>
                </c:pt>
                <c:pt idx="1">
                  <c:v>8321</c:v>
                </c:pt>
                <c:pt idx="2">
                  <c:v>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4EEA-A5CE-4776ED9F515A}"/>
            </c:ext>
          </c:extLst>
        </c:ser>
        <c:ser>
          <c:idx val="2"/>
          <c:order val="2"/>
          <c:tx>
            <c:strRef>
              <c:f>D!$E$3</c:f>
              <c:strCache>
                <c:ptCount val="1"/>
                <c:pt idx="0">
                  <c:v>Agosto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6000"/>
                    <a:lumMod val="100000"/>
                  </a:schemeClr>
                </a:gs>
                <a:gs pos="78000">
                  <a:schemeClr val="accent3">
                    <a:shade val="94000"/>
                    <a:lumMod val="94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D!$B$7:$B$9</c:f>
              <c:strCache>
                <c:ptCount val="3"/>
                <c:pt idx="0">
                  <c:v>Dulces de Frutas</c:v>
                </c:pt>
                <c:pt idx="1">
                  <c:v>Dulces de Verduras</c:v>
                </c:pt>
                <c:pt idx="2">
                  <c:v>Dulces y miel</c:v>
                </c:pt>
              </c:strCache>
            </c:strRef>
          </c:cat>
          <c:val>
            <c:numRef>
              <c:f>D!$E$7:$E$9</c:f>
              <c:numCache>
                <c:formatCode>_-"Q"* #,##0.00_-;\-"$"* #,##0.00_-;_-"$"* "-"??_-;_-@_-</c:formatCode>
                <c:ptCount val="3"/>
                <c:pt idx="0">
                  <c:v>10858</c:v>
                </c:pt>
                <c:pt idx="1">
                  <c:v>11876</c:v>
                </c:pt>
                <c:pt idx="2">
                  <c:v>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18-4EEA-A5CE-4776ED9F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5659160"/>
        <c:axId val="215651944"/>
        <c:axId val="0"/>
      </c:bar3DChart>
      <c:catAx>
        <c:axId val="2156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5651944"/>
        <c:crosses val="autoZero"/>
        <c:auto val="1"/>
        <c:lblAlgn val="ctr"/>
        <c:lblOffset val="100"/>
        <c:noMultiLvlLbl val="0"/>
      </c:catAx>
      <c:valAx>
        <c:axId val="21565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&quot;Q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565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D!$B$4</c:f>
              <c:strCache>
                <c:ptCount val="1"/>
                <c:pt idx="0">
                  <c:v>Dulces de Papel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lumMod val="100000"/>
                  </a:schemeClr>
                </a:gs>
                <a:gs pos="78000">
                  <a:schemeClr val="accent1">
                    <a:shade val="94000"/>
                    <a:lumMod val="94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D!$C$3:$F$3</c:f>
              <c:strCache>
                <c:ptCount val="4"/>
                <c:pt idx="0">
                  <c:v>Junio </c:v>
                </c:pt>
                <c:pt idx="1">
                  <c:v>Julio </c:v>
                </c:pt>
                <c:pt idx="2">
                  <c:v>Agosto </c:v>
                </c:pt>
                <c:pt idx="3">
                  <c:v>Total</c:v>
                </c:pt>
              </c:strCache>
            </c:strRef>
          </c:cat>
          <c:val>
            <c:numRef>
              <c:f>D!$C$4:$F$4</c:f>
              <c:numCache>
                <c:formatCode>_-"Q"* #,##0.00_-;\-"$"* #,##0.00_-;_-"$"* "-"??_-;_-@_-</c:formatCode>
                <c:ptCount val="4"/>
                <c:pt idx="0">
                  <c:v>1566</c:v>
                </c:pt>
                <c:pt idx="1">
                  <c:v>1709</c:v>
                </c:pt>
                <c:pt idx="2">
                  <c:v>1854</c:v>
                </c:pt>
                <c:pt idx="3">
                  <c:v>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A-4110-9797-24D44F3E532F}"/>
            </c:ext>
          </c:extLst>
        </c:ser>
        <c:ser>
          <c:idx val="1"/>
          <c:order val="1"/>
          <c:tx>
            <c:strRef>
              <c:f>D!$B$5</c:f>
              <c:strCache>
                <c:ptCount val="1"/>
                <c:pt idx="0">
                  <c:v>Dulces de Leche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6000"/>
                    <a:lumMod val="100000"/>
                  </a:schemeClr>
                </a:gs>
                <a:gs pos="78000">
                  <a:schemeClr val="accent2">
                    <a:shade val="94000"/>
                    <a:lumMod val="94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D!$C$3:$F$3</c:f>
              <c:strCache>
                <c:ptCount val="4"/>
                <c:pt idx="0">
                  <c:v>Junio </c:v>
                </c:pt>
                <c:pt idx="1">
                  <c:v>Julio </c:v>
                </c:pt>
                <c:pt idx="2">
                  <c:v>Agosto </c:v>
                </c:pt>
                <c:pt idx="3">
                  <c:v>Total</c:v>
                </c:pt>
              </c:strCache>
            </c:strRef>
          </c:cat>
          <c:val>
            <c:numRef>
              <c:f>D!$C$5:$F$5</c:f>
              <c:numCache>
                <c:formatCode>_-"Q"* #,##0.00_-;\-"$"* #,##0.00_-;_-"$"* "-"??_-;_-@_-</c:formatCode>
                <c:ptCount val="4"/>
                <c:pt idx="0">
                  <c:v>2532</c:v>
                </c:pt>
                <c:pt idx="1">
                  <c:v>3209</c:v>
                </c:pt>
                <c:pt idx="2">
                  <c:v>4356</c:v>
                </c:pt>
                <c:pt idx="3">
                  <c:v>10097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A-4110-9797-24D44F3E532F}"/>
            </c:ext>
          </c:extLst>
        </c:ser>
        <c:ser>
          <c:idx val="2"/>
          <c:order val="2"/>
          <c:tx>
            <c:strRef>
              <c:f>D!$B$6</c:f>
              <c:strCache>
                <c:ptCount val="1"/>
                <c:pt idx="0">
                  <c:v>Dulces de Arroz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6000"/>
                    <a:lumMod val="100000"/>
                  </a:schemeClr>
                </a:gs>
                <a:gs pos="78000">
                  <a:schemeClr val="accent3">
                    <a:shade val="94000"/>
                    <a:lumMod val="94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D!$C$3:$F$3</c:f>
              <c:strCache>
                <c:ptCount val="4"/>
                <c:pt idx="0">
                  <c:v>Junio </c:v>
                </c:pt>
                <c:pt idx="1">
                  <c:v>Julio </c:v>
                </c:pt>
                <c:pt idx="2">
                  <c:v>Agosto </c:v>
                </c:pt>
                <c:pt idx="3">
                  <c:v>Total</c:v>
                </c:pt>
              </c:strCache>
            </c:strRef>
          </c:cat>
          <c:val>
            <c:numRef>
              <c:f>D!$C$6:$F$6</c:f>
              <c:numCache>
                <c:formatCode>_-"Q"* #,##0.00_-;\-"$"* #,##0.00_-;_-"$"* "-"??_-;_-@_-</c:formatCode>
                <c:ptCount val="4"/>
                <c:pt idx="0">
                  <c:v>6670</c:v>
                </c:pt>
                <c:pt idx="1">
                  <c:v>7580</c:v>
                </c:pt>
                <c:pt idx="2">
                  <c:v>8864</c:v>
                </c:pt>
                <c:pt idx="3">
                  <c:v>23114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3A-4110-9797-24D44F3E5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0848000"/>
        <c:axId val="290848656"/>
        <c:axId val="0"/>
      </c:bar3DChart>
      <c:catAx>
        <c:axId val="2908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90848656"/>
        <c:crosses val="autoZero"/>
        <c:auto val="1"/>
        <c:lblAlgn val="ctr"/>
        <c:lblOffset val="100"/>
        <c:noMultiLvlLbl val="0"/>
      </c:catAx>
      <c:valAx>
        <c:axId val="2908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-&quot;Q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908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E!$C$3</c:f>
              <c:strCache>
                <c:ptCount val="1"/>
                <c:pt idx="0">
                  <c:v>Marzo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85000"/>
                      <a:satMod val="130000"/>
                    </a:schemeClr>
                  </a:gs>
                  <a:gs pos="34000">
                    <a:schemeClr val="accent1">
                      <a:shade val="87000"/>
                      <a:satMod val="125000"/>
                    </a:schemeClr>
                  </a:gs>
                  <a:gs pos="70000">
                    <a:schemeClr val="accent1">
                      <a:tint val="100000"/>
                      <a:shade val="90000"/>
                      <a:satMod val="130000"/>
                    </a:schemeClr>
                  </a:gs>
                  <a:gs pos="100000">
                    <a:schemeClr val="accent1">
                      <a:tint val="100000"/>
                      <a:shade val="100000"/>
                      <a:satMod val="11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44450" dist="25400" dir="2700000" algn="b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9800000"/>
                </a:lightRig>
              </a:scene3d>
              <a:sp3d prstMaterial="flat">
                <a:bevelT w="25400" h="31750"/>
              </a:sp3d>
            </c:spPr>
            <c:extLst>
              <c:ext xmlns:c16="http://schemas.microsoft.com/office/drawing/2014/chart" uri="{C3380CC4-5D6E-409C-BE32-E72D297353CC}">
                <c16:uniqueId val="{00000001-F1A4-49E3-ADEF-7B6C2BCDC3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85000"/>
                      <a:satMod val="130000"/>
                    </a:schemeClr>
                  </a:gs>
                  <a:gs pos="34000">
                    <a:schemeClr val="accent2">
                      <a:shade val="87000"/>
                      <a:satMod val="125000"/>
                    </a:schemeClr>
                  </a:gs>
                  <a:gs pos="70000">
                    <a:schemeClr val="accent2">
                      <a:tint val="100000"/>
                      <a:shade val="90000"/>
                      <a:satMod val="130000"/>
                    </a:schemeClr>
                  </a:gs>
                  <a:gs pos="100000">
                    <a:schemeClr val="accent2">
                      <a:tint val="100000"/>
                      <a:shade val="100000"/>
                      <a:satMod val="11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44450" dist="25400" dir="2700000" algn="b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9800000"/>
                </a:lightRig>
              </a:scene3d>
              <a:sp3d prstMaterial="flat">
                <a:bevelT w="25400" h="31750"/>
              </a:sp3d>
            </c:spPr>
            <c:extLst>
              <c:ext xmlns:c16="http://schemas.microsoft.com/office/drawing/2014/chart" uri="{C3380CC4-5D6E-409C-BE32-E72D297353CC}">
                <c16:uniqueId val="{00000003-F1A4-49E3-ADEF-7B6C2BCDC3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85000"/>
                      <a:satMod val="130000"/>
                    </a:schemeClr>
                  </a:gs>
                  <a:gs pos="34000">
                    <a:schemeClr val="accent3">
                      <a:shade val="87000"/>
                      <a:satMod val="125000"/>
                    </a:schemeClr>
                  </a:gs>
                  <a:gs pos="70000">
                    <a:schemeClr val="accent3">
                      <a:tint val="100000"/>
                      <a:shade val="90000"/>
                      <a:satMod val="130000"/>
                    </a:schemeClr>
                  </a:gs>
                  <a:gs pos="100000">
                    <a:schemeClr val="accent3">
                      <a:tint val="100000"/>
                      <a:shade val="100000"/>
                      <a:satMod val="11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44450" dist="25400" dir="2700000" algn="b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9800000"/>
                </a:lightRig>
              </a:scene3d>
              <a:sp3d prstMaterial="flat">
                <a:bevelT w="25400" h="31750"/>
              </a:sp3d>
            </c:spPr>
            <c:extLst>
              <c:ext xmlns:c16="http://schemas.microsoft.com/office/drawing/2014/chart" uri="{C3380CC4-5D6E-409C-BE32-E72D297353CC}">
                <c16:uniqueId val="{00000005-F1A4-49E3-ADEF-7B6C2BCDC3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E!$B$4:$B$6</c:f>
              <c:strCache>
                <c:ptCount val="3"/>
                <c:pt idx="0">
                  <c:v>Dulces Frutas</c:v>
                </c:pt>
                <c:pt idx="1">
                  <c:v>Dulces Verduras</c:v>
                </c:pt>
                <c:pt idx="2">
                  <c:v>Dulces y miel</c:v>
                </c:pt>
              </c:strCache>
            </c:strRef>
          </c:cat>
          <c:val>
            <c:numRef>
              <c:f>E!$C$4:$C$6</c:f>
              <c:numCache>
                <c:formatCode>_-"Q"* #,##0.00_-;\-"$"* #,##0.00_-;_-"$"* "-"??_-;_-@_-</c:formatCode>
                <c:ptCount val="3"/>
                <c:pt idx="0">
                  <c:v>3900</c:v>
                </c:pt>
                <c:pt idx="1">
                  <c:v>1520</c:v>
                </c:pt>
                <c:pt idx="2">
                  <c:v>5030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A4-49E3-ADEF-7B6C2BCDC39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E!$C$3</c:f>
              <c:strCache>
                <c:ptCount val="1"/>
                <c:pt idx="0">
                  <c:v>Marzo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lumMod val="100000"/>
                  </a:schemeClr>
                </a:gs>
                <a:gs pos="78000">
                  <a:schemeClr val="accent1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E!$B$4:$B$6</c:f>
              <c:strCache>
                <c:ptCount val="3"/>
                <c:pt idx="0">
                  <c:v>Dulces Frutas</c:v>
                </c:pt>
                <c:pt idx="1">
                  <c:v>Dulces Verduras</c:v>
                </c:pt>
                <c:pt idx="2">
                  <c:v>Dulces y miel</c:v>
                </c:pt>
              </c:strCache>
            </c:strRef>
          </c:cat>
          <c:val>
            <c:numRef>
              <c:f>E!$C$4:$C$6</c:f>
              <c:numCache>
                <c:formatCode>_-"Q"* #,##0.00_-;\-"$"* #,##0.00_-;_-"$"* "-"??_-;_-@_-</c:formatCode>
                <c:ptCount val="3"/>
                <c:pt idx="0">
                  <c:v>3900</c:v>
                </c:pt>
                <c:pt idx="1">
                  <c:v>1520</c:v>
                </c:pt>
                <c:pt idx="2">
                  <c:v>5030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A-4D4D-A2BC-980F251FB437}"/>
            </c:ext>
          </c:extLst>
        </c:ser>
        <c:ser>
          <c:idx val="1"/>
          <c:order val="1"/>
          <c:tx>
            <c:strRef>
              <c:f>E!$D$3</c:f>
              <c:strCache>
                <c:ptCount val="1"/>
                <c:pt idx="0">
                  <c:v>Abril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6000"/>
                    <a:lumMod val="100000"/>
                  </a:schemeClr>
                </a:gs>
                <a:gs pos="78000">
                  <a:schemeClr val="accent2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E!$B$4:$B$6</c:f>
              <c:strCache>
                <c:ptCount val="3"/>
                <c:pt idx="0">
                  <c:v>Dulces Frutas</c:v>
                </c:pt>
                <c:pt idx="1">
                  <c:v>Dulces Verduras</c:v>
                </c:pt>
                <c:pt idx="2">
                  <c:v>Dulces y miel</c:v>
                </c:pt>
              </c:strCache>
            </c:strRef>
          </c:cat>
          <c:val>
            <c:numRef>
              <c:f>E!$D$4:$D$6</c:f>
              <c:numCache>
                <c:formatCode>_-"Q"* #,##0.00_-;\-"$"* #,##0.00_-;_-"$"* "-"??_-;_-@_-</c:formatCode>
                <c:ptCount val="3"/>
                <c:pt idx="0">
                  <c:v>7200</c:v>
                </c:pt>
                <c:pt idx="1">
                  <c:v>6438</c:v>
                </c:pt>
                <c:pt idx="2">
                  <c:v>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A-4D4D-A2BC-980F251FB437}"/>
            </c:ext>
          </c:extLst>
        </c:ser>
        <c:ser>
          <c:idx val="2"/>
          <c:order val="2"/>
          <c:tx>
            <c:strRef>
              <c:f>E!$E$3</c:f>
              <c:strCache>
                <c:ptCount val="1"/>
                <c:pt idx="0">
                  <c:v>Mayo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6000"/>
                    <a:lumMod val="100000"/>
                  </a:schemeClr>
                </a:gs>
                <a:gs pos="78000">
                  <a:schemeClr val="accent3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E!$B$4:$B$6</c:f>
              <c:strCache>
                <c:ptCount val="3"/>
                <c:pt idx="0">
                  <c:v>Dulces Frutas</c:v>
                </c:pt>
                <c:pt idx="1">
                  <c:v>Dulces Verduras</c:v>
                </c:pt>
                <c:pt idx="2">
                  <c:v>Dulces y miel</c:v>
                </c:pt>
              </c:strCache>
            </c:strRef>
          </c:cat>
          <c:val>
            <c:numRef>
              <c:f>E!$E$4:$E$6</c:f>
              <c:numCache>
                <c:formatCode>_-"Q"* #,##0.00_-;\-"$"* #,##0.00_-;_-"$"* "-"??_-;_-@_-</c:formatCode>
                <c:ptCount val="3"/>
                <c:pt idx="0">
                  <c:v>9538</c:v>
                </c:pt>
                <c:pt idx="1">
                  <c:v>4533</c:v>
                </c:pt>
                <c:pt idx="2">
                  <c:v>8323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A-4D4D-A2BC-980F251FB437}"/>
            </c:ext>
          </c:extLst>
        </c:ser>
        <c:ser>
          <c:idx val="3"/>
          <c:order val="3"/>
          <c:tx>
            <c:strRef>
              <c:f>E!$F$3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6000"/>
                    <a:lumMod val="100000"/>
                  </a:schemeClr>
                </a:gs>
                <a:gs pos="78000">
                  <a:schemeClr val="accent4">
                    <a:shade val="94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E!$B$4:$B$6</c:f>
              <c:strCache>
                <c:ptCount val="3"/>
                <c:pt idx="0">
                  <c:v>Dulces Frutas</c:v>
                </c:pt>
                <c:pt idx="1">
                  <c:v>Dulces Verduras</c:v>
                </c:pt>
                <c:pt idx="2">
                  <c:v>Dulces y miel</c:v>
                </c:pt>
              </c:strCache>
            </c:strRef>
          </c:cat>
          <c:val>
            <c:numRef>
              <c:f>E!$F$4:$F$6</c:f>
              <c:numCache>
                <c:formatCode>_-"Q"* #,##0.00_-;\-"$"* #,##0.00_-;_-"$"* "-"??_-;_-@_-</c:formatCode>
                <c:ptCount val="3"/>
                <c:pt idx="0">
                  <c:v>20638</c:v>
                </c:pt>
                <c:pt idx="1">
                  <c:v>12491</c:v>
                </c:pt>
                <c:pt idx="2">
                  <c:v>20091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2-4D77-8856-0671E3CC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8386128"/>
        <c:axId val="488384160"/>
      </c:barChart>
      <c:catAx>
        <c:axId val="4883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8384160"/>
        <c:crosses val="autoZero"/>
        <c:auto val="1"/>
        <c:lblAlgn val="ctr"/>
        <c:lblOffset val="100"/>
        <c:noMultiLvlLbl val="0"/>
      </c:catAx>
      <c:valAx>
        <c:axId val="4883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Q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83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02128563409344"/>
          <c:y val="7.0478259183119341E-2"/>
          <c:w val="0.88899803149606305"/>
          <c:h val="0.92628205128205032"/>
        </c:manualLayout>
      </c:layout>
      <c:pie3DChart>
        <c:varyColors val="1"/>
        <c:ser>
          <c:idx val="0"/>
          <c:order val="0"/>
          <c:tx>
            <c:strRef>
              <c:f>H!$D$52</c:f>
              <c:strCache>
                <c:ptCount val="1"/>
                <c:pt idx="0">
                  <c:v>Q16,425.00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F4F-4675-9C05-63639CD7A045}"/>
              </c:ext>
            </c:extLst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F4F-4675-9C05-63639CD7A045}"/>
              </c:ext>
            </c:extLst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F4F-4675-9C05-63639CD7A045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FF4F-4675-9C05-63639CD7A045}"/>
              </c:ext>
            </c:extLst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FF4F-4675-9C05-63639CD7A045}"/>
              </c:ext>
            </c:extLst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FF4F-4675-9C05-63639CD7A045}"/>
              </c:ext>
            </c:extLst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FF4F-4675-9C05-63639CD7A045}"/>
              </c:ext>
            </c:extLst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shade val="47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F4F-4675-9C05-63639CD7A045}"/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F4F-4675-9C05-63639CD7A045}"/>
                </c:ext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shade val="8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F4F-4675-9C05-63639CD7A04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F4F-4675-9C05-63639CD7A045}"/>
                </c:ext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tint val="8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FF4F-4675-9C05-63639CD7A045}"/>
                </c:ext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FF4F-4675-9C05-63639CD7A045}"/>
                </c:ext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tint val="4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FF4F-4675-9C05-63639CD7A04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(H!$B$5,H!$B$12,H!$B$19,H!$B$25,H!$B$31,H!$B$38,H!$B$46)</c:f>
              <c:strCache>
                <c:ptCount val="7"/>
                <c:pt idx="0">
                  <c:v>Lugar</c:v>
                </c:pt>
                <c:pt idx="1">
                  <c:v>Decoraciones</c:v>
                </c:pt>
                <c:pt idx="2">
                  <c:v>Publicidad</c:v>
                </c:pt>
                <c:pt idx="3">
                  <c:v>Varios</c:v>
                </c:pt>
                <c:pt idx="4">
                  <c:v>Refrigerios</c:v>
                </c:pt>
                <c:pt idx="5">
                  <c:v>Programa</c:v>
                </c:pt>
                <c:pt idx="6">
                  <c:v>Precios</c:v>
                </c:pt>
              </c:strCache>
            </c:strRef>
          </c:cat>
          <c:val>
            <c:numRef>
              <c:f>(H!$D$10,H!$D$17,H!$D$23,H!$D$29,H!$D$36,H!$D$44,H!$D$49)</c:f>
              <c:numCache>
                <c:formatCode>"Q"#,##0.00</c:formatCode>
                <c:ptCount val="7"/>
                <c:pt idx="0">
                  <c:v>4100</c:v>
                </c:pt>
                <c:pt idx="1">
                  <c:v>575</c:v>
                </c:pt>
                <c:pt idx="2">
                  <c:v>450</c:v>
                </c:pt>
                <c:pt idx="3">
                  <c:v>0</c:v>
                </c:pt>
                <c:pt idx="4">
                  <c:v>5150</c:v>
                </c:pt>
                <c:pt idx="5">
                  <c:v>5850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4F-4675-9C05-63639CD7A04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1" l="0.75000000000000078" r="0.75000000000000078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157687</xdr:colOff>
      <xdr:row>0</xdr:row>
      <xdr:rowOff>345002</xdr:rowOff>
    </xdr:from>
    <xdr:to>
      <xdr:col>17</xdr:col>
      <xdr:colOff>172341</xdr:colOff>
      <xdr:row>14</xdr:row>
      <xdr:rowOff>102894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6</xdr:row>
      <xdr:rowOff>133350</xdr:rowOff>
    </xdr:from>
    <xdr:to>
      <xdr:col>15</xdr:col>
      <xdr:colOff>47624</xdr:colOff>
      <xdr:row>19</xdr:row>
      <xdr:rowOff>171450</xdr:rowOff>
    </xdr:to>
    <xdr:graphicFrame macro="">
      <xdr:nvGraphicFramePr>
        <xdr:cNvPr id="2" name="Chart 3" descr="Muestra llamadas de Chiquimula" title="Ventas Chiquimul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171450</xdr:rowOff>
    </xdr:from>
    <xdr:to>
      <xdr:col>7</xdr:col>
      <xdr:colOff>11206</xdr:colOff>
      <xdr:row>35</xdr:row>
      <xdr:rowOff>179294</xdr:rowOff>
    </xdr:to>
    <xdr:graphicFrame macro="">
      <xdr:nvGraphicFramePr>
        <xdr:cNvPr id="3" name="Saint Louis Sales" descr="Un gráfico que muestra las ventas del centro de llamadas de Saint Louis durante la primera mitad del año." title="Gráfico Ventas de Saint Louis por product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21</xdr:row>
      <xdr:rowOff>9524</xdr:rowOff>
    </xdr:from>
    <xdr:to>
      <xdr:col>15</xdr:col>
      <xdr:colOff>38100</xdr:colOff>
      <xdr:row>35</xdr:row>
      <xdr:rowOff>171449</xdr:rowOff>
    </xdr:to>
    <xdr:graphicFrame macro="">
      <xdr:nvGraphicFramePr>
        <xdr:cNvPr id="4" name="Saint Louis Sales" descr="Un gráfico que muestra las ventas del centro de llamadas de Saint Louis durante la primera mitad del año." title="Gráfico Ventas de Saint Louis por product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10</xdr:row>
      <xdr:rowOff>33336</xdr:rowOff>
    </xdr:from>
    <xdr:to>
      <xdr:col>5</xdr:col>
      <xdr:colOff>1332075</xdr:colOff>
      <xdr:row>25</xdr:row>
      <xdr:rowOff>55836</xdr:rowOff>
    </xdr:to>
    <xdr:graphicFrame macro="">
      <xdr:nvGraphicFramePr>
        <xdr:cNvPr id="2" name="Gráfico 1" descr="Un gráfico de columnas que muestra la venta de frutas, verduras, y dulces y miel en junio, julio y agosto." title="Gráfico Más vendido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38101</xdr:colOff>
      <xdr:row>10</xdr:row>
      <xdr:rowOff>23810</xdr:rowOff>
    </xdr:from>
    <xdr:to>
      <xdr:col>3</xdr:col>
      <xdr:colOff>180975</xdr:colOff>
      <xdr:row>25</xdr:row>
      <xdr:rowOff>46310</xdr:rowOff>
    </xdr:to>
    <xdr:graphicFrame macro="">
      <xdr:nvGraphicFramePr>
        <xdr:cNvPr id="3" name="Gráfico 2" descr="Un gráfico de columnas que muestra las ventas de panadería, lácteos, y carne y huevos en junio, julio y agosto, y el monto total por mes." title="Gráfico Productos nuevos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7</xdr:row>
      <xdr:rowOff>195262</xdr:rowOff>
    </xdr:from>
    <xdr:to>
      <xdr:col>11</xdr:col>
      <xdr:colOff>361950</xdr:colOff>
      <xdr:row>21</xdr:row>
      <xdr:rowOff>4762</xdr:rowOff>
    </xdr:to>
    <xdr:graphicFrame macro="">
      <xdr:nvGraphicFramePr>
        <xdr:cNvPr id="2" name="Gráfico 1" descr="A 3D pie chart showing the total sales for fruits, vegetables, jams and honey during the month of March." title="March pie 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</xdr:colOff>
      <xdr:row>7</xdr:row>
      <xdr:rowOff>176212</xdr:rowOff>
    </xdr:from>
    <xdr:to>
      <xdr:col>6</xdr:col>
      <xdr:colOff>219075</xdr:colOff>
      <xdr:row>20</xdr:row>
      <xdr:rowOff>195262</xdr:rowOff>
    </xdr:to>
    <xdr:graphicFrame macro="">
      <xdr:nvGraphicFramePr>
        <xdr:cNvPr id="3" name="Gráfico 2" descr="Un gráfico de columnas que muestra el total de ventas de frutas, verduras, dulces y miel durante los meses de marzo, abril y mayo." title="Gráfico de columnas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266701</xdr:colOff>
      <xdr:row>0</xdr:row>
      <xdr:rowOff>142876</xdr:rowOff>
    </xdr:from>
    <xdr:ext cx="6905624" cy="1125501"/>
    <xdr:sp macro="" textlink="">
      <xdr:nvSpPr>
        <xdr:cNvPr id="5" name="Rectángulo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266701" y="142876"/>
          <a:ext cx="6905624" cy="112550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66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3">
                  <a:lumMod val="50000"/>
                </a:schemeClr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Inscripción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238126</xdr:colOff>
      <xdr:row>5</xdr:row>
      <xdr:rowOff>95251</xdr:rowOff>
    </xdr:from>
    <xdr:to>
      <xdr:col>9</xdr:col>
      <xdr:colOff>47626</xdr:colOff>
      <xdr:row>25</xdr:row>
      <xdr:rowOff>104776</xdr:rowOff>
    </xdr:to>
    <xdr:graphicFrame macro="">
      <xdr:nvGraphicFramePr>
        <xdr:cNvPr id="2" name="Chart 7" descr="Un gráfico circular tridimensional que muestra el desglose del costo real por categoría." title="Gráfico Desglose del costo real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238124</xdr:colOff>
      <xdr:row>27</xdr:row>
      <xdr:rowOff>123823</xdr:rowOff>
    </xdr:from>
    <xdr:to>
      <xdr:col>9</xdr:col>
      <xdr:colOff>314325</xdr:colOff>
      <xdr:row>50</xdr:row>
      <xdr:rowOff>142874</xdr:rowOff>
    </xdr:to>
    <xdr:graphicFrame macro="">
      <xdr:nvGraphicFramePr>
        <xdr:cNvPr id="3" name="Chart 6" descr="Un gráfico que muestra el desglose del costo estimado de decoración." title="Diferencia entre estimado y real: Gráfico de decoraciones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2505075</xdr:colOff>
      <xdr:row>1</xdr:row>
      <xdr:rowOff>9525</xdr:rowOff>
    </xdr:from>
    <xdr:to>
      <xdr:col>7</xdr:col>
      <xdr:colOff>0</xdr:colOff>
      <xdr:row>1</xdr:row>
      <xdr:rowOff>895350</xdr:rowOff>
    </xdr:to>
    <xdr:pic>
      <xdr:nvPicPr>
        <xdr:cNvPr id="4" name="Imagen 3" descr="Imagen relacionada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76200"/>
          <a:ext cx="885825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165969</xdr:colOff>
      <xdr:row>0</xdr:row>
      <xdr:rowOff>187633</xdr:rowOff>
    </xdr:from>
    <xdr:to>
      <xdr:col>16</xdr:col>
      <xdr:colOff>180623</xdr:colOff>
      <xdr:row>13</xdr:row>
      <xdr:rowOff>111177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uramiel" displayName="Puramiel" ref="A2:G20" totalsRowShown="0">
  <autoFilter ref="A2:G20"/>
  <tableColumns count="7">
    <tableColumn id="1" name="LOCALIDAD" dataDxfId="35"/>
    <tableColumn id="2" name="MES" dataDxfId="34"/>
    <tableColumn id="3" name="COBAN" dataDxfId="33"/>
    <tableColumn id="4" name="ZACAPA" dataDxfId="32"/>
    <tableColumn id="5" name="ANTIGUA" dataDxfId="31"/>
    <tableColumn id="6" name="PETEN" dataDxfId="30"/>
    <tableColumn id="7" name="Ventas totales" dataDxfId="29">
      <calculatedColumnFormula>SUM(C3:F3)</calculatedColumnFormula>
    </tableColumn>
  </tableColumns>
  <tableStyleInfo name="TableStyleMedium19" showFirstColumn="0" showLastColumn="0" showRowStripes="1" showColumnStripes="0"/>
  <extLst>
    <ext xmlns:x14="http://schemas.microsoft.com/office/spreadsheetml/2009/9/main" uri="{504A1905-F514-4f6f-8877-14C23A59335A}">
      <x14:table altText="Ventas por llamadas entrantes" altTextSummary="Una tabla que enumera el volumen de las ventas mensuales por llamadas entrantes de tres centros de llamadas durante la primera mitad del año."/>
    </ext>
  </extLst>
</table>
</file>

<file path=xl/tables/table2.xml><?xml version="1.0" encoding="utf-8"?>
<table xmlns="http://schemas.openxmlformats.org/spreadsheetml/2006/main" id="2" name="Donaciones" displayName="Donaciones" ref="A1:D41" totalsRowShown="0" headerRowDxfId="28" dataDxfId="26" headerRowBorderDxfId="27" tableBorderDxfId="25" totalsRowBorderDxfId="24">
  <sortState ref="A2:D57">
    <sortCondition ref="D35"/>
  </sortState>
  <tableColumns count="4">
    <tableColumn id="1" name="Nombre" dataDxfId="23"/>
    <tableColumn id="2" name="Edades" dataDxfId="22"/>
    <tableColumn id="3" name="Anual" dataDxfId="21"/>
    <tableColumn id="4" name="Clasificación" dataDxfId="20"/>
  </tableColumns>
  <tableStyleInfo name="TableStyleMedium21" showFirstColumn="0" showLastColumn="0" showRowStripes="1" showColumnStripes="0"/>
  <extLst>
    <ext xmlns:x14="http://schemas.microsoft.com/office/spreadsheetml/2009/9/main" uri="{504A1905-F514-4f6f-8877-14C23A59335A}">
      <x14:table altText="Donaciones anuales" altTextSummary="Una tabla que enumera las donaciones anuales de los donantes y muestra el grupo de edades, las donaciones anuales y el nivel de donación."/>
    </ext>
  </extLst>
</table>
</file>

<file path=xl/tables/table3.xml><?xml version="1.0" encoding="utf-8"?>
<table xmlns="http://schemas.openxmlformats.org/spreadsheetml/2006/main" id="4" name="Tabla2" displayName="Tabla2" ref="B3:F9" totalsRowShown="0">
  <autoFilter ref="B3:F9"/>
  <tableColumns count="5">
    <tableColumn id="1" name="Productos" dataDxfId="19"/>
    <tableColumn id="2" name="Junio " dataDxfId="18"/>
    <tableColumn id="3" name="Julio " dataDxfId="17"/>
    <tableColumn id="4" name="Agosto " dataDxfId="16"/>
    <tableColumn id="5" name="Total" dataDxfId="15">
      <calculatedColumnFormula>SUM(Tabla2[[#This Row],[Junio ]:[Agosto ]])</calculatedColumnFormula>
    </tableColumn>
  </tableColumns>
  <tableStyleInfo name="TableStyleLight19" showFirstColumn="0" showLastColumn="0" showRowStripes="1" showColumnStripes="0"/>
  <extLst>
    <ext xmlns:x14="http://schemas.microsoft.com/office/spreadsheetml/2009/9/main" uri="{504A1905-F514-4f6f-8877-14C23A59335A}">
      <x14:table altText="Productos de la granja" altTextSummary="Ventas de productos por mes y una última columna que muestra el monto total."/>
    </ext>
  </extLst>
</table>
</file>

<file path=xl/tables/table4.xml><?xml version="1.0" encoding="utf-8"?>
<table xmlns="http://schemas.openxmlformats.org/spreadsheetml/2006/main" id="5" name="Dulcitos" displayName="Dulcitos" ref="B3:F6" totalsRowShown="0">
  <autoFilter ref="B3:F6"/>
  <tableColumns count="5">
    <tableColumn id="1" name="Productos" dataDxfId="14"/>
    <tableColumn id="2" name="Marzo" dataDxfId="13"/>
    <tableColumn id="3" name="Abril" dataDxfId="12"/>
    <tableColumn id="4" name="Mayo" dataDxfId="11"/>
    <tableColumn id="5" name="Total" dataDxfId="10">
      <calculatedColumnFormula>SUM(Dulcitos[[#This Row],[Marzo]:[Mayo]])</calculatedColumnFormula>
    </tableColumn>
  </tableColumns>
  <tableStyleInfo name="TableStyleLight19" showFirstColumn="0" showLastColumn="0" showRowStripes="1" showColumnStripes="0"/>
  <extLst>
    <ext xmlns:x14="http://schemas.microsoft.com/office/spreadsheetml/2009/9/main" uri="{504A1905-F514-4f6f-8877-14C23A59335A}">
      <x14:table altText="Gráfico de columnas" altTextSummary="Un gráfico de columnas que muestra el total de ventas de frutas, verduras, dulces y miel durante los meses de marzo, abril y mayo."/>
    </ext>
  </extLst>
</table>
</file>

<file path=xl/tables/table5.xml><?xml version="1.0" encoding="utf-8"?>
<table xmlns="http://schemas.openxmlformats.org/spreadsheetml/2006/main" id="3" name="Deportes" displayName="Deportes" ref="A9:G18" totalsRowShown="0" headerRowDxfId="9" dataDxfId="7" headerRowBorderDxfId="8">
  <autoFilter ref="A9:G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eporte" dataDxfId="6"/>
    <tableColumn id="2" name="Mes 1" dataDxfId="5"/>
    <tableColumn id="3" name="Mes 2" dataDxfId="4"/>
    <tableColumn id="4" name="Mes 3" dataDxfId="3"/>
    <tableColumn id="5" name="Mes 4" dataDxfId="2"/>
    <tableColumn id="6" name="Mes 5" dataDxfId="1"/>
    <tableColumn id="8" name="Tendencia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Retrospección">
  <a:themeElements>
    <a:clrScheme name="Retrospección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ción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ción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115" zoomScaleNormal="115" workbookViewId="0"/>
  </sheetViews>
  <sheetFormatPr baseColWidth="10" defaultRowHeight="12.75" x14ac:dyDescent="0.2"/>
  <cols>
    <col min="1" max="1" width="6.28515625" style="3" customWidth="1"/>
    <col min="2" max="2" width="31.140625" style="3" customWidth="1"/>
    <col min="3" max="8" width="4.140625" style="3" customWidth="1"/>
    <col min="9" max="9" width="6.28515625" style="2" customWidth="1"/>
    <col min="10" max="10" width="15" style="2" customWidth="1"/>
    <col min="11" max="252" width="11.42578125" style="2"/>
    <col min="253" max="253" width="4" style="2" bestFit="1" customWidth="1"/>
    <col min="254" max="254" width="31.140625" style="2" bestFit="1" customWidth="1"/>
    <col min="255" max="260" width="4.7109375" style="2" customWidth="1"/>
    <col min="261" max="261" width="6.28515625" style="2" customWidth="1"/>
    <col min="262" max="508" width="11.42578125" style="2"/>
    <col min="509" max="509" width="4" style="2" bestFit="1" customWidth="1"/>
    <col min="510" max="510" width="31.140625" style="2" bestFit="1" customWidth="1"/>
    <col min="511" max="516" width="4.7109375" style="2" customWidth="1"/>
    <col min="517" max="517" width="6.28515625" style="2" customWidth="1"/>
    <col min="518" max="764" width="11.42578125" style="2"/>
    <col min="765" max="765" width="4" style="2" bestFit="1" customWidth="1"/>
    <col min="766" max="766" width="31.140625" style="2" bestFit="1" customWidth="1"/>
    <col min="767" max="772" width="4.7109375" style="2" customWidth="1"/>
    <col min="773" max="773" width="6.28515625" style="2" customWidth="1"/>
    <col min="774" max="1020" width="11.42578125" style="2"/>
    <col min="1021" max="1021" width="4" style="2" bestFit="1" customWidth="1"/>
    <col min="1022" max="1022" width="31.140625" style="2" bestFit="1" customWidth="1"/>
    <col min="1023" max="1028" width="4.7109375" style="2" customWidth="1"/>
    <col min="1029" max="1029" width="6.28515625" style="2" customWidth="1"/>
    <col min="1030" max="1276" width="11.42578125" style="2"/>
    <col min="1277" max="1277" width="4" style="2" bestFit="1" customWidth="1"/>
    <col min="1278" max="1278" width="31.140625" style="2" bestFit="1" customWidth="1"/>
    <col min="1279" max="1284" width="4.7109375" style="2" customWidth="1"/>
    <col min="1285" max="1285" width="6.28515625" style="2" customWidth="1"/>
    <col min="1286" max="1532" width="11.42578125" style="2"/>
    <col min="1533" max="1533" width="4" style="2" bestFit="1" customWidth="1"/>
    <col min="1534" max="1534" width="31.140625" style="2" bestFit="1" customWidth="1"/>
    <col min="1535" max="1540" width="4.7109375" style="2" customWidth="1"/>
    <col min="1541" max="1541" width="6.28515625" style="2" customWidth="1"/>
    <col min="1542" max="1788" width="11.42578125" style="2"/>
    <col min="1789" max="1789" width="4" style="2" bestFit="1" customWidth="1"/>
    <col min="1790" max="1790" width="31.140625" style="2" bestFit="1" customWidth="1"/>
    <col min="1791" max="1796" width="4.7109375" style="2" customWidth="1"/>
    <col min="1797" max="1797" width="6.28515625" style="2" customWidth="1"/>
    <col min="1798" max="2044" width="11.42578125" style="2"/>
    <col min="2045" max="2045" width="4" style="2" bestFit="1" customWidth="1"/>
    <col min="2046" max="2046" width="31.140625" style="2" bestFit="1" customWidth="1"/>
    <col min="2047" max="2052" width="4.7109375" style="2" customWidth="1"/>
    <col min="2053" max="2053" width="6.28515625" style="2" customWidth="1"/>
    <col min="2054" max="2300" width="11.42578125" style="2"/>
    <col min="2301" max="2301" width="4" style="2" bestFit="1" customWidth="1"/>
    <col min="2302" max="2302" width="31.140625" style="2" bestFit="1" customWidth="1"/>
    <col min="2303" max="2308" width="4.7109375" style="2" customWidth="1"/>
    <col min="2309" max="2309" width="6.28515625" style="2" customWidth="1"/>
    <col min="2310" max="2556" width="11.42578125" style="2"/>
    <col min="2557" max="2557" width="4" style="2" bestFit="1" customWidth="1"/>
    <col min="2558" max="2558" width="31.140625" style="2" bestFit="1" customWidth="1"/>
    <col min="2559" max="2564" width="4.7109375" style="2" customWidth="1"/>
    <col min="2565" max="2565" width="6.28515625" style="2" customWidth="1"/>
    <col min="2566" max="2812" width="11.42578125" style="2"/>
    <col min="2813" max="2813" width="4" style="2" bestFit="1" customWidth="1"/>
    <col min="2814" max="2814" width="31.140625" style="2" bestFit="1" customWidth="1"/>
    <col min="2815" max="2820" width="4.7109375" style="2" customWidth="1"/>
    <col min="2821" max="2821" width="6.28515625" style="2" customWidth="1"/>
    <col min="2822" max="3068" width="11.42578125" style="2"/>
    <col min="3069" max="3069" width="4" style="2" bestFit="1" customWidth="1"/>
    <col min="3070" max="3070" width="31.140625" style="2" bestFit="1" customWidth="1"/>
    <col min="3071" max="3076" width="4.7109375" style="2" customWidth="1"/>
    <col min="3077" max="3077" width="6.28515625" style="2" customWidth="1"/>
    <col min="3078" max="3324" width="11.42578125" style="2"/>
    <col min="3325" max="3325" width="4" style="2" bestFit="1" customWidth="1"/>
    <col min="3326" max="3326" width="31.140625" style="2" bestFit="1" customWidth="1"/>
    <col min="3327" max="3332" width="4.7109375" style="2" customWidth="1"/>
    <col min="3333" max="3333" width="6.28515625" style="2" customWidth="1"/>
    <col min="3334" max="3580" width="11.42578125" style="2"/>
    <col min="3581" max="3581" width="4" style="2" bestFit="1" customWidth="1"/>
    <col min="3582" max="3582" width="31.140625" style="2" bestFit="1" customWidth="1"/>
    <col min="3583" max="3588" width="4.7109375" style="2" customWidth="1"/>
    <col min="3589" max="3589" width="6.28515625" style="2" customWidth="1"/>
    <col min="3590" max="3836" width="11.42578125" style="2"/>
    <col min="3837" max="3837" width="4" style="2" bestFit="1" customWidth="1"/>
    <col min="3838" max="3838" width="31.140625" style="2" bestFit="1" customWidth="1"/>
    <col min="3839" max="3844" width="4.7109375" style="2" customWidth="1"/>
    <col min="3845" max="3845" width="6.28515625" style="2" customWidth="1"/>
    <col min="3846" max="4092" width="11.42578125" style="2"/>
    <col min="4093" max="4093" width="4" style="2" bestFit="1" customWidth="1"/>
    <col min="4094" max="4094" width="31.140625" style="2" bestFit="1" customWidth="1"/>
    <col min="4095" max="4100" width="4.7109375" style="2" customWidth="1"/>
    <col min="4101" max="4101" width="6.28515625" style="2" customWidth="1"/>
    <col min="4102" max="4348" width="11.42578125" style="2"/>
    <col min="4349" max="4349" width="4" style="2" bestFit="1" customWidth="1"/>
    <col min="4350" max="4350" width="31.140625" style="2" bestFit="1" customWidth="1"/>
    <col min="4351" max="4356" width="4.7109375" style="2" customWidth="1"/>
    <col min="4357" max="4357" width="6.28515625" style="2" customWidth="1"/>
    <col min="4358" max="4604" width="11.42578125" style="2"/>
    <col min="4605" max="4605" width="4" style="2" bestFit="1" customWidth="1"/>
    <col min="4606" max="4606" width="31.140625" style="2" bestFit="1" customWidth="1"/>
    <col min="4607" max="4612" width="4.7109375" style="2" customWidth="1"/>
    <col min="4613" max="4613" width="6.28515625" style="2" customWidth="1"/>
    <col min="4614" max="4860" width="11.42578125" style="2"/>
    <col min="4861" max="4861" width="4" style="2" bestFit="1" customWidth="1"/>
    <col min="4862" max="4862" width="31.140625" style="2" bestFit="1" customWidth="1"/>
    <col min="4863" max="4868" width="4.7109375" style="2" customWidth="1"/>
    <col min="4869" max="4869" width="6.28515625" style="2" customWidth="1"/>
    <col min="4870" max="5116" width="11.42578125" style="2"/>
    <col min="5117" max="5117" width="4" style="2" bestFit="1" customWidth="1"/>
    <col min="5118" max="5118" width="31.140625" style="2" bestFit="1" customWidth="1"/>
    <col min="5119" max="5124" width="4.7109375" style="2" customWidth="1"/>
    <col min="5125" max="5125" width="6.28515625" style="2" customWidth="1"/>
    <col min="5126" max="5372" width="11.42578125" style="2"/>
    <col min="5373" max="5373" width="4" style="2" bestFit="1" customWidth="1"/>
    <col min="5374" max="5374" width="31.140625" style="2" bestFit="1" customWidth="1"/>
    <col min="5375" max="5380" width="4.7109375" style="2" customWidth="1"/>
    <col min="5381" max="5381" width="6.28515625" style="2" customWidth="1"/>
    <col min="5382" max="5628" width="11.42578125" style="2"/>
    <col min="5629" max="5629" width="4" style="2" bestFit="1" customWidth="1"/>
    <col min="5630" max="5630" width="31.140625" style="2" bestFit="1" customWidth="1"/>
    <col min="5631" max="5636" width="4.7109375" style="2" customWidth="1"/>
    <col min="5637" max="5637" width="6.28515625" style="2" customWidth="1"/>
    <col min="5638" max="5884" width="11.42578125" style="2"/>
    <col min="5885" max="5885" width="4" style="2" bestFit="1" customWidth="1"/>
    <col min="5886" max="5886" width="31.140625" style="2" bestFit="1" customWidth="1"/>
    <col min="5887" max="5892" width="4.7109375" style="2" customWidth="1"/>
    <col min="5893" max="5893" width="6.28515625" style="2" customWidth="1"/>
    <col min="5894" max="6140" width="11.42578125" style="2"/>
    <col min="6141" max="6141" width="4" style="2" bestFit="1" customWidth="1"/>
    <col min="6142" max="6142" width="31.140625" style="2" bestFit="1" customWidth="1"/>
    <col min="6143" max="6148" width="4.7109375" style="2" customWidth="1"/>
    <col min="6149" max="6149" width="6.28515625" style="2" customWidth="1"/>
    <col min="6150" max="6396" width="11.42578125" style="2"/>
    <col min="6397" max="6397" width="4" style="2" bestFit="1" customWidth="1"/>
    <col min="6398" max="6398" width="31.140625" style="2" bestFit="1" customWidth="1"/>
    <col min="6399" max="6404" width="4.7109375" style="2" customWidth="1"/>
    <col min="6405" max="6405" width="6.28515625" style="2" customWidth="1"/>
    <col min="6406" max="6652" width="11.42578125" style="2"/>
    <col min="6653" max="6653" width="4" style="2" bestFit="1" customWidth="1"/>
    <col min="6654" max="6654" width="31.140625" style="2" bestFit="1" customWidth="1"/>
    <col min="6655" max="6660" width="4.7109375" style="2" customWidth="1"/>
    <col min="6661" max="6661" width="6.28515625" style="2" customWidth="1"/>
    <col min="6662" max="6908" width="11.42578125" style="2"/>
    <col min="6909" max="6909" width="4" style="2" bestFit="1" customWidth="1"/>
    <col min="6910" max="6910" width="31.140625" style="2" bestFit="1" customWidth="1"/>
    <col min="6911" max="6916" width="4.7109375" style="2" customWidth="1"/>
    <col min="6917" max="6917" width="6.28515625" style="2" customWidth="1"/>
    <col min="6918" max="7164" width="11.42578125" style="2"/>
    <col min="7165" max="7165" width="4" style="2" bestFit="1" customWidth="1"/>
    <col min="7166" max="7166" width="31.140625" style="2" bestFit="1" customWidth="1"/>
    <col min="7167" max="7172" width="4.7109375" style="2" customWidth="1"/>
    <col min="7173" max="7173" width="6.28515625" style="2" customWidth="1"/>
    <col min="7174" max="7420" width="11.42578125" style="2"/>
    <col min="7421" max="7421" width="4" style="2" bestFit="1" customWidth="1"/>
    <col min="7422" max="7422" width="31.140625" style="2" bestFit="1" customWidth="1"/>
    <col min="7423" max="7428" width="4.7109375" style="2" customWidth="1"/>
    <col min="7429" max="7429" width="6.28515625" style="2" customWidth="1"/>
    <col min="7430" max="7676" width="11.42578125" style="2"/>
    <col min="7677" max="7677" width="4" style="2" bestFit="1" customWidth="1"/>
    <col min="7678" max="7678" width="31.140625" style="2" bestFit="1" customWidth="1"/>
    <col min="7679" max="7684" width="4.7109375" style="2" customWidth="1"/>
    <col min="7685" max="7685" width="6.28515625" style="2" customWidth="1"/>
    <col min="7686" max="7932" width="11.42578125" style="2"/>
    <col min="7933" max="7933" width="4" style="2" bestFit="1" customWidth="1"/>
    <col min="7934" max="7934" width="31.140625" style="2" bestFit="1" customWidth="1"/>
    <col min="7935" max="7940" width="4.7109375" style="2" customWidth="1"/>
    <col min="7941" max="7941" width="6.28515625" style="2" customWidth="1"/>
    <col min="7942" max="8188" width="11.42578125" style="2"/>
    <col min="8189" max="8189" width="4" style="2" bestFit="1" customWidth="1"/>
    <col min="8190" max="8190" width="31.140625" style="2" bestFit="1" customWidth="1"/>
    <col min="8191" max="8196" width="4.7109375" style="2" customWidth="1"/>
    <col min="8197" max="8197" width="6.28515625" style="2" customWidth="1"/>
    <col min="8198" max="8444" width="11.42578125" style="2"/>
    <col min="8445" max="8445" width="4" style="2" bestFit="1" customWidth="1"/>
    <col min="8446" max="8446" width="31.140625" style="2" bestFit="1" customWidth="1"/>
    <col min="8447" max="8452" width="4.7109375" style="2" customWidth="1"/>
    <col min="8453" max="8453" width="6.28515625" style="2" customWidth="1"/>
    <col min="8454" max="8700" width="11.42578125" style="2"/>
    <col min="8701" max="8701" width="4" style="2" bestFit="1" customWidth="1"/>
    <col min="8702" max="8702" width="31.140625" style="2" bestFit="1" customWidth="1"/>
    <col min="8703" max="8708" width="4.7109375" style="2" customWidth="1"/>
    <col min="8709" max="8709" width="6.28515625" style="2" customWidth="1"/>
    <col min="8710" max="8956" width="11.42578125" style="2"/>
    <col min="8957" max="8957" width="4" style="2" bestFit="1" customWidth="1"/>
    <col min="8958" max="8958" width="31.140625" style="2" bestFit="1" customWidth="1"/>
    <col min="8959" max="8964" width="4.7109375" style="2" customWidth="1"/>
    <col min="8965" max="8965" width="6.28515625" style="2" customWidth="1"/>
    <col min="8966" max="9212" width="11.42578125" style="2"/>
    <col min="9213" max="9213" width="4" style="2" bestFit="1" customWidth="1"/>
    <col min="9214" max="9214" width="31.140625" style="2" bestFit="1" customWidth="1"/>
    <col min="9215" max="9220" width="4.7109375" style="2" customWidth="1"/>
    <col min="9221" max="9221" width="6.28515625" style="2" customWidth="1"/>
    <col min="9222" max="9468" width="11.42578125" style="2"/>
    <col min="9469" max="9469" width="4" style="2" bestFit="1" customWidth="1"/>
    <col min="9470" max="9470" width="31.140625" style="2" bestFit="1" customWidth="1"/>
    <col min="9471" max="9476" width="4.7109375" style="2" customWidth="1"/>
    <col min="9477" max="9477" width="6.28515625" style="2" customWidth="1"/>
    <col min="9478" max="9724" width="11.42578125" style="2"/>
    <col min="9725" max="9725" width="4" style="2" bestFit="1" customWidth="1"/>
    <col min="9726" max="9726" width="31.140625" style="2" bestFit="1" customWidth="1"/>
    <col min="9727" max="9732" width="4.7109375" style="2" customWidth="1"/>
    <col min="9733" max="9733" width="6.28515625" style="2" customWidth="1"/>
    <col min="9734" max="9980" width="11.42578125" style="2"/>
    <col min="9981" max="9981" width="4" style="2" bestFit="1" customWidth="1"/>
    <col min="9982" max="9982" width="31.140625" style="2" bestFit="1" customWidth="1"/>
    <col min="9983" max="9988" width="4.7109375" style="2" customWidth="1"/>
    <col min="9989" max="9989" width="6.28515625" style="2" customWidth="1"/>
    <col min="9990" max="10236" width="11.42578125" style="2"/>
    <col min="10237" max="10237" width="4" style="2" bestFit="1" customWidth="1"/>
    <col min="10238" max="10238" width="31.140625" style="2" bestFit="1" customWidth="1"/>
    <col min="10239" max="10244" width="4.7109375" style="2" customWidth="1"/>
    <col min="10245" max="10245" width="6.28515625" style="2" customWidth="1"/>
    <col min="10246" max="10492" width="11.42578125" style="2"/>
    <col min="10493" max="10493" width="4" style="2" bestFit="1" customWidth="1"/>
    <col min="10494" max="10494" width="31.140625" style="2" bestFit="1" customWidth="1"/>
    <col min="10495" max="10500" width="4.7109375" style="2" customWidth="1"/>
    <col min="10501" max="10501" width="6.28515625" style="2" customWidth="1"/>
    <col min="10502" max="10748" width="11.42578125" style="2"/>
    <col min="10749" max="10749" width="4" style="2" bestFit="1" customWidth="1"/>
    <col min="10750" max="10750" width="31.140625" style="2" bestFit="1" customWidth="1"/>
    <col min="10751" max="10756" width="4.7109375" style="2" customWidth="1"/>
    <col min="10757" max="10757" width="6.28515625" style="2" customWidth="1"/>
    <col min="10758" max="11004" width="11.42578125" style="2"/>
    <col min="11005" max="11005" width="4" style="2" bestFit="1" customWidth="1"/>
    <col min="11006" max="11006" width="31.140625" style="2" bestFit="1" customWidth="1"/>
    <col min="11007" max="11012" width="4.7109375" style="2" customWidth="1"/>
    <col min="11013" max="11013" width="6.28515625" style="2" customWidth="1"/>
    <col min="11014" max="11260" width="11.42578125" style="2"/>
    <col min="11261" max="11261" width="4" style="2" bestFit="1" customWidth="1"/>
    <col min="11262" max="11262" width="31.140625" style="2" bestFit="1" customWidth="1"/>
    <col min="11263" max="11268" width="4.7109375" style="2" customWidth="1"/>
    <col min="11269" max="11269" width="6.28515625" style="2" customWidth="1"/>
    <col min="11270" max="11516" width="11.42578125" style="2"/>
    <col min="11517" max="11517" width="4" style="2" bestFit="1" customWidth="1"/>
    <col min="11518" max="11518" width="31.140625" style="2" bestFit="1" customWidth="1"/>
    <col min="11519" max="11524" width="4.7109375" style="2" customWidth="1"/>
    <col min="11525" max="11525" width="6.28515625" style="2" customWidth="1"/>
    <col min="11526" max="11772" width="11.42578125" style="2"/>
    <col min="11773" max="11773" width="4" style="2" bestFit="1" customWidth="1"/>
    <col min="11774" max="11774" width="31.140625" style="2" bestFit="1" customWidth="1"/>
    <col min="11775" max="11780" width="4.7109375" style="2" customWidth="1"/>
    <col min="11781" max="11781" width="6.28515625" style="2" customWidth="1"/>
    <col min="11782" max="12028" width="11.42578125" style="2"/>
    <col min="12029" max="12029" width="4" style="2" bestFit="1" customWidth="1"/>
    <col min="12030" max="12030" width="31.140625" style="2" bestFit="1" customWidth="1"/>
    <col min="12031" max="12036" width="4.7109375" style="2" customWidth="1"/>
    <col min="12037" max="12037" width="6.28515625" style="2" customWidth="1"/>
    <col min="12038" max="12284" width="11.42578125" style="2"/>
    <col min="12285" max="12285" width="4" style="2" bestFit="1" customWidth="1"/>
    <col min="12286" max="12286" width="31.140625" style="2" bestFit="1" customWidth="1"/>
    <col min="12287" max="12292" width="4.7109375" style="2" customWidth="1"/>
    <col min="12293" max="12293" width="6.28515625" style="2" customWidth="1"/>
    <col min="12294" max="12540" width="11.42578125" style="2"/>
    <col min="12541" max="12541" width="4" style="2" bestFit="1" customWidth="1"/>
    <col min="12542" max="12542" width="31.140625" style="2" bestFit="1" customWidth="1"/>
    <col min="12543" max="12548" width="4.7109375" style="2" customWidth="1"/>
    <col min="12549" max="12549" width="6.28515625" style="2" customWidth="1"/>
    <col min="12550" max="12796" width="11.42578125" style="2"/>
    <col min="12797" max="12797" width="4" style="2" bestFit="1" customWidth="1"/>
    <col min="12798" max="12798" width="31.140625" style="2" bestFit="1" customWidth="1"/>
    <col min="12799" max="12804" width="4.7109375" style="2" customWidth="1"/>
    <col min="12805" max="12805" width="6.28515625" style="2" customWidth="1"/>
    <col min="12806" max="13052" width="11.42578125" style="2"/>
    <col min="13053" max="13053" width="4" style="2" bestFit="1" customWidth="1"/>
    <col min="13054" max="13054" width="31.140625" style="2" bestFit="1" customWidth="1"/>
    <col min="13055" max="13060" width="4.7109375" style="2" customWidth="1"/>
    <col min="13061" max="13061" width="6.28515625" style="2" customWidth="1"/>
    <col min="13062" max="13308" width="11.42578125" style="2"/>
    <col min="13309" max="13309" width="4" style="2" bestFit="1" customWidth="1"/>
    <col min="13310" max="13310" width="31.140625" style="2" bestFit="1" customWidth="1"/>
    <col min="13311" max="13316" width="4.7109375" style="2" customWidth="1"/>
    <col min="13317" max="13317" width="6.28515625" style="2" customWidth="1"/>
    <col min="13318" max="13564" width="11.42578125" style="2"/>
    <col min="13565" max="13565" width="4" style="2" bestFit="1" customWidth="1"/>
    <col min="13566" max="13566" width="31.140625" style="2" bestFit="1" customWidth="1"/>
    <col min="13567" max="13572" width="4.7109375" style="2" customWidth="1"/>
    <col min="13573" max="13573" width="6.28515625" style="2" customWidth="1"/>
    <col min="13574" max="13820" width="11.42578125" style="2"/>
    <col min="13821" max="13821" width="4" style="2" bestFit="1" customWidth="1"/>
    <col min="13822" max="13822" width="31.140625" style="2" bestFit="1" customWidth="1"/>
    <col min="13823" max="13828" width="4.7109375" style="2" customWidth="1"/>
    <col min="13829" max="13829" width="6.28515625" style="2" customWidth="1"/>
    <col min="13830" max="14076" width="11.42578125" style="2"/>
    <col min="14077" max="14077" width="4" style="2" bestFit="1" customWidth="1"/>
    <col min="14078" max="14078" width="31.140625" style="2" bestFit="1" customWidth="1"/>
    <col min="14079" max="14084" width="4.7109375" style="2" customWidth="1"/>
    <col min="14085" max="14085" width="6.28515625" style="2" customWidth="1"/>
    <col min="14086" max="14332" width="11.42578125" style="2"/>
    <col min="14333" max="14333" width="4" style="2" bestFit="1" customWidth="1"/>
    <col min="14334" max="14334" width="31.140625" style="2" bestFit="1" customWidth="1"/>
    <col min="14335" max="14340" width="4.7109375" style="2" customWidth="1"/>
    <col min="14341" max="14341" width="6.28515625" style="2" customWidth="1"/>
    <col min="14342" max="14588" width="11.42578125" style="2"/>
    <col min="14589" max="14589" width="4" style="2" bestFit="1" customWidth="1"/>
    <col min="14590" max="14590" width="31.140625" style="2" bestFit="1" customWidth="1"/>
    <col min="14591" max="14596" width="4.7109375" style="2" customWidth="1"/>
    <col min="14597" max="14597" width="6.28515625" style="2" customWidth="1"/>
    <col min="14598" max="14844" width="11.42578125" style="2"/>
    <col min="14845" max="14845" width="4" style="2" bestFit="1" customWidth="1"/>
    <col min="14846" max="14846" width="31.140625" style="2" bestFit="1" customWidth="1"/>
    <col min="14847" max="14852" width="4.7109375" style="2" customWidth="1"/>
    <col min="14853" max="14853" width="6.28515625" style="2" customWidth="1"/>
    <col min="14854" max="15100" width="11.42578125" style="2"/>
    <col min="15101" max="15101" width="4" style="2" bestFit="1" customWidth="1"/>
    <col min="15102" max="15102" width="31.140625" style="2" bestFit="1" customWidth="1"/>
    <col min="15103" max="15108" width="4.7109375" style="2" customWidth="1"/>
    <col min="15109" max="15109" width="6.28515625" style="2" customWidth="1"/>
    <col min="15110" max="15356" width="11.42578125" style="2"/>
    <col min="15357" max="15357" width="4" style="2" bestFit="1" customWidth="1"/>
    <col min="15358" max="15358" width="31.140625" style="2" bestFit="1" customWidth="1"/>
    <col min="15359" max="15364" width="4.7109375" style="2" customWidth="1"/>
    <col min="15365" max="15365" width="6.28515625" style="2" customWidth="1"/>
    <col min="15366" max="15612" width="11.42578125" style="2"/>
    <col min="15613" max="15613" width="4" style="2" bestFit="1" customWidth="1"/>
    <col min="15614" max="15614" width="31.140625" style="2" bestFit="1" customWidth="1"/>
    <col min="15615" max="15620" width="4.7109375" style="2" customWidth="1"/>
    <col min="15621" max="15621" width="6.28515625" style="2" customWidth="1"/>
    <col min="15622" max="15868" width="11.42578125" style="2"/>
    <col min="15869" max="15869" width="4" style="2" bestFit="1" customWidth="1"/>
    <col min="15870" max="15870" width="31.140625" style="2" bestFit="1" customWidth="1"/>
    <col min="15871" max="15876" width="4.7109375" style="2" customWidth="1"/>
    <col min="15877" max="15877" width="6.28515625" style="2" customWidth="1"/>
    <col min="15878" max="16124" width="11.42578125" style="2"/>
    <col min="16125" max="16125" width="4" style="2" bestFit="1" customWidth="1"/>
    <col min="16126" max="16126" width="31.140625" style="2" bestFit="1" customWidth="1"/>
    <col min="16127" max="16132" width="4.7109375" style="2" customWidth="1"/>
    <col min="16133" max="16133" width="6.28515625" style="2" customWidth="1"/>
    <col min="16134" max="16384" width="11.42578125" style="2"/>
  </cols>
  <sheetData>
    <row r="1" spans="1:10" ht="93.75" x14ac:dyDescent="0.2">
      <c r="A1" s="4" t="s">
        <v>13</v>
      </c>
      <c r="B1" s="4" t="s">
        <v>8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6" t="s">
        <v>30</v>
      </c>
      <c r="J1" s="22" t="s">
        <v>65</v>
      </c>
    </row>
    <row r="2" spans="1:10" ht="15" customHeight="1" x14ac:dyDescent="0.25">
      <c r="A2" s="7">
        <v>1</v>
      </c>
      <c r="B2" s="8" t="s">
        <v>20</v>
      </c>
      <c r="C2" s="9">
        <v>28</v>
      </c>
      <c r="D2" s="9">
        <v>82</v>
      </c>
      <c r="E2" s="9">
        <v>70</v>
      </c>
      <c r="F2" s="9">
        <v>45</v>
      </c>
      <c r="G2" s="9">
        <v>50</v>
      </c>
      <c r="H2" s="9">
        <v>55</v>
      </c>
      <c r="I2" s="10">
        <f>AVERAGE(A!$C2:$H2)</f>
        <v>55</v>
      </c>
      <c r="J2" s="11"/>
    </row>
    <row r="3" spans="1:10" ht="15.75" x14ac:dyDescent="0.25">
      <c r="A3" s="12">
        <v>2</v>
      </c>
      <c r="B3" s="13" t="s">
        <v>21</v>
      </c>
      <c r="C3" s="14">
        <v>58</v>
      </c>
      <c r="D3" s="14">
        <v>72</v>
      </c>
      <c r="E3" s="14">
        <v>66</v>
      </c>
      <c r="F3" s="14">
        <v>60</v>
      </c>
      <c r="G3" s="14">
        <v>80</v>
      </c>
      <c r="H3" s="14">
        <v>60</v>
      </c>
      <c r="I3" s="15">
        <f>AVERAGE(A!$C3:$H3)</f>
        <v>66</v>
      </c>
      <c r="J3" s="16"/>
    </row>
    <row r="4" spans="1:10" ht="15.75" customHeight="1" x14ac:dyDescent="0.25">
      <c r="A4" s="7">
        <v>3</v>
      </c>
      <c r="B4" s="8" t="s">
        <v>22</v>
      </c>
      <c r="C4" s="9">
        <v>46</v>
      </c>
      <c r="D4" s="9">
        <v>72</v>
      </c>
      <c r="E4" s="9">
        <v>64</v>
      </c>
      <c r="F4" s="9">
        <v>75</v>
      </c>
      <c r="G4" s="9">
        <v>70</v>
      </c>
      <c r="H4" s="9">
        <v>60</v>
      </c>
      <c r="I4" s="10">
        <f>AVERAGE(A!$C4:$H4)</f>
        <v>64.5</v>
      </c>
      <c r="J4" s="11"/>
    </row>
    <row r="5" spans="1:10" ht="16.5" customHeight="1" x14ac:dyDescent="0.25">
      <c r="A5" s="12">
        <v>4</v>
      </c>
      <c r="B5" s="13" t="s">
        <v>23</v>
      </c>
      <c r="C5" s="14">
        <v>64</v>
      </c>
      <c r="D5" s="14">
        <v>48</v>
      </c>
      <c r="E5" s="14">
        <v>67</v>
      </c>
      <c r="F5" s="14">
        <v>50</v>
      </c>
      <c r="G5" s="14">
        <v>55</v>
      </c>
      <c r="H5" s="14">
        <v>52</v>
      </c>
      <c r="I5" s="15">
        <f>AVERAGE(A!$C5:$H5)</f>
        <v>56</v>
      </c>
      <c r="J5" s="16"/>
    </row>
    <row r="6" spans="1:10" ht="15.75" x14ac:dyDescent="0.25">
      <c r="A6" s="7">
        <v>5</v>
      </c>
      <c r="B6" s="8" t="s">
        <v>24</v>
      </c>
      <c r="C6" s="9">
        <v>88</v>
      </c>
      <c r="D6" s="9">
        <v>75</v>
      </c>
      <c r="E6" s="9">
        <v>89</v>
      </c>
      <c r="F6" s="9">
        <v>70</v>
      </c>
      <c r="G6" s="9">
        <v>90</v>
      </c>
      <c r="H6" s="9">
        <v>76</v>
      </c>
      <c r="I6" s="10">
        <f>AVERAGE(A!$C6:$H6)</f>
        <v>81.333333333333329</v>
      </c>
      <c r="J6" s="11"/>
    </row>
    <row r="7" spans="1:10" ht="15.75" x14ac:dyDescent="0.25">
      <c r="A7" s="12">
        <v>6</v>
      </c>
      <c r="B7" s="13" t="s">
        <v>25</v>
      </c>
      <c r="C7" s="14">
        <v>78</v>
      </c>
      <c r="D7" s="14">
        <v>75</v>
      </c>
      <c r="E7" s="14">
        <v>85</v>
      </c>
      <c r="F7" s="14">
        <v>78</v>
      </c>
      <c r="G7" s="14">
        <v>89</v>
      </c>
      <c r="H7" s="14">
        <v>81</v>
      </c>
      <c r="I7" s="15">
        <f>AVERAGE(A!$C7:$H7)</f>
        <v>81</v>
      </c>
      <c r="J7" s="16"/>
    </row>
    <row r="8" spans="1:10" ht="15.75" x14ac:dyDescent="0.25">
      <c r="A8" s="7">
        <v>7</v>
      </c>
      <c r="B8" s="8" t="s">
        <v>26</v>
      </c>
      <c r="C8" s="9">
        <v>77</v>
      </c>
      <c r="D8" s="9">
        <v>77</v>
      </c>
      <c r="E8" s="9">
        <v>60</v>
      </c>
      <c r="F8" s="9">
        <v>50</v>
      </c>
      <c r="G8" s="9">
        <v>56</v>
      </c>
      <c r="H8" s="9">
        <v>84</v>
      </c>
      <c r="I8" s="10">
        <f>AVERAGE(A!$C8:$H8)</f>
        <v>67.333333333333329</v>
      </c>
      <c r="J8" s="11"/>
    </row>
    <row r="9" spans="1:10" ht="15.75" customHeight="1" x14ac:dyDescent="0.25">
      <c r="A9" s="12">
        <v>8</v>
      </c>
      <c r="B9" s="13" t="s">
        <v>27</v>
      </c>
      <c r="C9" s="14">
        <v>64</v>
      </c>
      <c r="D9" s="14">
        <v>75</v>
      </c>
      <c r="E9" s="14">
        <v>84</v>
      </c>
      <c r="F9" s="14">
        <v>100</v>
      </c>
      <c r="G9" s="14">
        <v>50</v>
      </c>
      <c r="H9" s="14">
        <v>68</v>
      </c>
      <c r="I9" s="15">
        <f>AVERAGE(A!$C9:$H9)</f>
        <v>73.5</v>
      </c>
      <c r="J9" s="16"/>
    </row>
    <row r="10" spans="1:10" ht="16.5" customHeight="1" x14ac:dyDescent="0.25">
      <c r="A10" s="7">
        <v>9</v>
      </c>
      <c r="B10" s="8" t="s">
        <v>28</v>
      </c>
      <c r="C10" s="9">
        <v>50</v>
      </c>
      <c r="D10" s="9">
        <v>72</v>
      </c>
      <c r="E10" s="9">
        <v>72</v>
      </c>
      <c r="F10" s="9">
        <v>100</v>
      </c>
      <c r="G10" s="9">
        <v>40</v>
      </c>
      <c r="H10" s="9">
        <v>60</v>
      </c>
      <c r="I10" s="10">
        <f>AVERAGE(A!$C10:$H10)</f>
        <v>65.666666666666671</v>
      </c>
      <c r="J10" s="11"/>
    </row>
    <row r="11" spans="1:10" ht="15.75" x14ac:dyDescent="0.25">
      <c r="A11" s="17">
        <v>10</v>
      </c>
      <c r="B11" s="18" t="s">
        <v>29</v>
      </c>
      <c r="C11" s="19">
        <v>60</v>
      </c>
      <c r="D11" s="19">
        <v>76</v>
      </c>
      <c r="E11" s="19">
        <v>80</v>
      </c>
      <c r="F11" s="19">
        <v>45</v>
      </c>
      <c r="G11" s="19">
        <v>78</v>
      </c>
      <c r="H11" s="19">
        <v>80</v>
      </c>
      <c r="I11" s="20">
        <f>AVERAGE(A!$C11:$H11)</f>
        <v>69.833333333333329</v>
      </c>
      <c r="J11" s="21"/>
    </row>
    <row r="14" spans="1:10" x14ac:dyDescent="0.2">
      <c r="B14" s="3" t="s">
        <v>66</v>
      </c>
      <c r="C14" s="31">
        <f>MIN(C2:C11)</f>
        <v>28</v>
      </c>
      <c r="D14" s="31">
        <f t="shared" ref="D14:I14" si="0">MIN(D2:D11)</f>
        <v>48</v>
      </c>
      <c r="E14" s="31">
        <f t="shared" si="0"/>
        <v>60</v>
      </c>
      <c r="F14" s="31">
        <f t="shared" si="0"/>
        <v>45</v>
      </c>
      <c r="G14" s="31">
        <f t="shared" si="0"/>
        <v>40</v>
      </c>
      <c r="H14" s="31">
        <f t="shared" si="0"/>
        <v>52</v>
      </c>
      <c r="I14" s="31">
        <f t="shared" si="0"/>
        <v>55</v>
      </c>
    </row>
    <row r="15" spans="1:10" x14ac:dyDescent="0.2">
      <c r="B15" s="3" t="s">
        <v>67</v>
      </c>
      <c r="C15" s="31">
        <f>MAX(C2:C11)</f>
        <v>88</v>
      </c>
      <c r="D15" s="31">
        <f t="shared" ref="D15:I15" si="1">MAX(D2:D11)</f>
        <v>82</v>
      </c>
      <c r="E15" s="31">
        <f t="shared" si="1"/>
        <v>89</v>
      </c>
      <c r="F15" s="31">
        <f t="shared" si="1"/>
        <v>100</v>
      </c>
      <c r="G15" s="31">
        <f t="shared" si="1"/>
        <v>90</v>
      </c>
      <c r="H15" s="31">
        <f t="shared" si="1"/>
        <v>84</v>
      </c>
      <c r="I15" s="31">
        <f t="shared" si="1"/>
        <v>81.333333333333329</v>
      </c>
    </row>
    <row r="16" spans="1:10" x14ac:dyDescent="0.2">
      <c r="B16" s="3" t="s">
        <v>31</v>
      </c>
      <c r="C16" s="31">
        <f>AVERAGE(C2:C11)</f>
        <v>61.3</v>
      </c>
      <c r="D16" s="31">
        <f t="shared" ref="D16:I16" si="2">AVERAGE(D2:D11)</f>
        <v>72.400000000000006</v>
      </c>
      <c r="E16" s="31">
        <f t="shared" si="2"/>
        <v>73.7</v>
      </c>
      <c r="F16" s="31">
        <f t="shared" si="2"/>
        <v>67.3</v>
      </c>
      <c r="G16" s="31">
        <f t="shared" si="2"/>
        <v>65.8</v>
      </c>
      <c r="H16" s="31">
        <f t="shared" si="2"/>
        <v>67.599999999999994</v>
      </c>
      <c r="I16" s="31">
        <f t="shared" si="2"/>
        <v>68.016666666666666</v>
      </c>
    </row>
  </sheetData>
  <dataValidations count="1">
    <dataValidation type="whole" allowBlank="1" showInputMessage="1" showErrorMessage="1" errorTitle="Error de Ingreso" error="Ingreso invalido (0 - 100)" sqref="C2:H11 IU2:IZ11 SQ2:SV11 ACM2:ACR11 AMI2:AMN11 AWE2:AWJ11 BGA2:BGF11 BPW2:BQB11 BZS2:BZX11 CJO2:CJT11 CTK2:CTP11 DDG2:DDL11 DNC2:DNH11 DWY2:DXD11 EGU2:EGZ11 EQQ2:EQV11 FAM2:FAR11 FKI2:FKN11 FUE2:FUJ11 GEA2:GEF11 GNW2:GOB11 GXS2:GXX11 HHO2:HHT11 HRK2:HRP11 IBG2:IBL11 ILC2:ILH11 IUY2:IVD11 JEU2:JEZ11 JOQ2:JOV11 JYM2:JYR11 KII2:KIN11 KSE2:KSJ11 LCA2:LCF11 LLW2:LMB11 LVS2:LVX11 MFO2:MFT11 MPK2:MPP11 MZG2:MZL11 NJC2:NJH11 NSY2:NTD11 OCU2:OCZ11 OMQ2:OMV11 OWM2:OWR11 PGI2:PGN11 PQE2:PQJ11 QAA2:QAF11 QJW2:QKB11 QTS2:QTX11 RDO2:RDT11 RNK2:RNP11 RXG2:RXL11 SHC2:SHH11 SQY2:SRD11 TAU2:TAZ11 TKQ2:TKV11 TUM2:TUR11 UEI2:UEN11 UOE2:UOJ11 UYA2:UYF11 VHW2:VIB11 VRS2:VRX11 WBO2:WBT11 WLK2:WLP11 WVG2:WVL11 C65538:H65547 IU65538:IZ65547 SQ65538:SV65547 ACM65538:ACR65547 AMI65538:AMN65547 AWE65538:AWJ65547 BGA65538:BGF65547 BPW65538:BQB65547 BZS65538:BZX65547 CJO65538:CJT65547 CTK65538:CTP65547 DDG65538:DDL65547 DNC65538:DNH65547 DWY65538:DXD65547 EGU65538:EGZ65547 EQQ65538:EQV65547 FAM65538:FAR65547 FKI65538:FKN65547 FUE65538:FUJ65547 GEA65538:GEF65547 GNW65538:GOB65547 GXS65538:GXX65547 HHO65538:HHT65547 HRK65538:HRP65547 IBG65538:IBL65547 ILC65538:ILH65547 IUY65538:IVD65547 JEU65538:JEZ65547 JOQ65538:JOV65547 JYM65538:JYR65547 KII65538:KIN65547 KSE65538:KSJ65547 LCA65538:LCF65547 LLW65538:LMB65547 LVS65538:LVX65547 MFO65538:MFT65547 MPK65538:MPP65547 MZG65538:MZL65547 NJC65538:NJH65547 NSY65538:NTD65547 OCU65538:OCZ65547 OMQ65538:OMV65547 OWM65538:OWR65547 PGI65538:PGN65547 PQE65538:PQJ65547 QAA65538:QAF65547 QJW65538:QKB65547 QTS65538:QTX65547 RDO65538:RDT65547 RNK65538:RNP65547 RXG65538:RXL65547 SHC65538:SHH65547 SQY65538:SRD65547 TAU65538:TAZ65547 TKQ65538:TKV65547 TUM65538:TUR65547 UEI65538:UEN65547 UOE65538:UOJ65547 UYA65538:UYF65547 VHW65538:VIB65547 VRS65538:VRX65547 WBO65538:WBT65547 WLK65538:WLP65547 WVG65538:WVL65547 C131074:H131083 IU131074:IZ131083 SQ131074:SV131083 ACM131074:ACR131083 AMI131074:AMN131083 AWE131074:AWJ131083 BGA131074:BGF131083 BPW131074:BQB131083 BZS131074:BZX131083 CJO131074:CJT131083 CTK131074:CTP131083 DDG131074:DDL131083 DNC131074:DNH131083 DWY131074:DXD131083 EGU131074:EGZ131083 EQQ131074:EQV131083 FAM131074:FAR131083 FKI131074:FKN131083 FUE131074:FUJ131083 GEA131074:GEF131083 GNW131074:GOB131083 GXS131074:GXX131083 HHO131074:HHT131083 HRK131074:HRP131083 IBG131074:IBL131083 ILC131074:ILH131083 IUY131074:IVD131083 JEU131074:JEZ131083 JOQ131074:JOV131083 JYM131074:JYR131083 KII131074:KIN131083 KSE131074:KSJ131083 LCA131074:LCF131083 LLW131074:LMB131083 LVS131074:LVX131083 MFO131074:MFT131083 MPK131074:MPP131083 MZG131074:MZL131083 NJC131074:NJH131083 NSY131074:NTD131083 OCU131074:OCZ131083 OMQ131074:OMV131083 OWM131074:OWR131083 PGI131074:PGN131083 PQE131074:PQJ131083 QAA131074:QAF131083 QJW131074:QKB131083 QTS131074:QTX131083 RDO131074:RDT131083 RNK131074:RNP131083 RXG131074:RXL131083 SHC131074:SHH131083 SQY131074:SRD131083 TAU131074:TAZ131083 TKQ131074:TKV131083 TUM131074:TUR131083 UEI131074:UEN131083 UOE131074:UOJ131083 UYA131074:UYF131083 VHW131074:VIB131083 VRS131074:VRX131083 WBO131074:WBT131083 WLK131074:WLP131083 WVG131074:WVL131083 C196610:H196619 IU196610:IZ196619 SQ196610:SV196619 ACM196610:ACR196619 AMI196610:AMN196619 AWE196610:AWJ196619 BGA196610:BGF196619 BPW196610:BQB196619 BZS196610:BZX196619 CJO196610:CJT196619 CTK196610:CTP196619 DDG196610:DDL196619 DNC196610:DNH196619 DWY196610:DXD196619 EGU196610:EGZ196619 EQQ196610:EQV196619 FAM196610:FAR196619 FKI196610:FKN196619 FUE196610:FUJ196619 GEA196610:GEF196619 GNW196610:GOB196619 GXS196610:GXX196619 HHO196610:HHT196619 HRK196610:HRP196619 IBG196610:IBL196619 ILC196610:ILH196619 IUY196610:IVD196619 JEU196610:JEZ196619 JOQ196610:JOV196619 JYM196610:JYR196619 KII196610:KIN196619 KSE196610:KSJ196619 LCA196610:LCF196619 LLW196610:LMB196619 LVS196610:LVX196619 MFO196610:MFT196619 MPK196610:MPP196619 MZG196610:MZL196619 NJC196610:NJH196619 NSY196610:NTD196619 OCU196610:OCZ196619 OMQ196610:OMV196619 OWM196610:OWR196619 PGI196610:PGN196619 PQE196610:PQJ196619 QAA196610:QAF196619 QJW196610:QKB196619 QTS196610:QTX196619 RDO196610:RDT196619 RNK196610:RNP196619 RXG196610:RXL196619 SHC196610:SHH196619 SQY196610:SRD196619 TAU196610:TAZ196619 TKQ196610:TKV196619 TUM196610:TUR196619 UEI196610:UEN196619 UOE196610:UOJ196619 UYA196610:UYF196619 VHW196610:VIB196619 VRS196610:VRX196619 WBO196610:WBT196619 WLK196610:WLP196619 WVG196610:WVL196619 C262146:H262155 IU262146:IZ262155 SQ262146:SV262155 ACM262146:ACR262155 AMI262146:AMN262155 AWE262146:AWJ262155 BGA262146:BGF262155 BPW262146:BQB262155 BZS262146:BZX262155 CJO262146:CJT262155 CTK262146:CTP262155 DDG262146:DDL262155 DNC262146:DNH262155 DWY262146:DXD262155 EGU262146:EGZ262155 EQQ262146:EQV262155 FAM262146:FAR262155 FKI262146:FKN262155 FUE262146:FUJ262155 GEA262146:GEF262155 GNW262146:GOB262155 GXS262146:GXX262155 HHO262146:HHT262155 HRK262146:HRP262155 IBG262146:IBL262155 ILC262146:ILH262155 IUY262146:IVD262155 JEU262146:JEZ262155 JOQ262146:JOV262155 JYM262146:JYR262155 KII262146:KIN262155 KSE262146:KSJ262155 LCA262146:LCF262155 LLW262146:LMB262155 LVS262146:LVX262155 MFO262146:MFT262155 MPK262146:MPP262155 MZG262146:MZL262155 NJC262146:NJH262155 NSY262146:NTD262155 OCU262146:OCZ262155 OMQ262146:OMV262155 OWM262146:OWR262155 PGI262146:PGN262155 PQE262146:PQJ262155 QAA262146:QAF262155 QJW262146:QKB262155 QTS262146:QTX262155 RDO262146:RDT262155 RNK262146:RNP262155 RXG262146:RXL262155 SHC262146:SHH262155 SQY262146:SRD262155 TAU262146:TAZ262155 TKQ262146:TKV262155 TUM262146:TUR262155 UEI262146:UEN262155 UOE262146:UOJ262155 UYA262146:UYF262155 VHW262146:VIB262155 VRS262146:VRX262155 WBO262146:WBT262155 WLK262146:WLP262155 WVG262146:WVL262155 C327682:H327691 IU327682:IZ327691 SQ327682:SV327691 ACM327682:ACR327691 AMI327682:AMN327691 AWE327682:AWJ327691 BGA327682:BGF327691 BPW327682:BQB327691 BZS327682:BZX327691 CJO327682:CJT327691 CTK327682:CTP327691 DDG327682:DDL327691 DNC327682:DNH327691 DWY327682:DXD327691 EGU327682:EGZ327691 EQQ327682:EQV327691 FAM327682:FAR327691 FKI327682:FKN327691 FUE327682:FUJ327691 GEA327682:GEF327691 GNW327682:GOB327691 GXS327682:GXX327691 HHO327682:HHT327691 HRK327682:HRP327691 IBG327682:IBL327691 ILC327682:ILH327691 IUY327682:IVD327691 JEU327682:JEZ327691 JOQ327682:JOV327691 JYM327682:JYR327691 KII327682:KIN327691 KSE327682:KSJ327691 LCA327682:LCF327691 LLW327682:LMB327691 LVS327682:LVX327691 MFO327682:MFT327691 MPK327682:MPP327691 MZG327682:MZL327691 NJC327682:NJH327691 NSY327682:NTD327691 OCU327682:OCZ327691 OMQ327682:OMV327691 OWM327682:OWR327691 PGI327682:PGN327691 PQE327682:PQJ327691 QAA327682:QAF327691 QJW327682:QKB327691 QTS327682:QTX327691 RDO327682:RDT327691 RNK327682:RNP327691 RXG327682:RXL327691 SHC327682:SHH327691 SQY327682:SRD327691 TAU327682:TAZ327691 TKQ327682:TKV327691 TUM327682:TUR327691 UEI327682:UEN327691 UOE327682:UOJ327691 UYA327682:UYF327691 VHW327682:VIB327691 VRS327682:VRX327691 WBO327682:WBT327691 WLK327682:WLP327691 WVG327682:WVL327691 C393218:H393227 IU393218:IZ393227 SQ393218:SV393227 ACM393218:ACR393227 AMI393218:AMN393227 AWE393218:AWJ393227 BGA393218:BGF393227 BPW393218:BQB393227 BZS393218:BZX393227 CJO393218:CJT393227 CTK393218:CTP393227 DDG393218:DDL393227 DNC393218:DNH393227 DWY393218:DXD393227 EGU393218:EGZ393227 EQQ393218:EQV393227 FAM393218:FAR393227 FKI393218:FKN393227 FUE393218:FUJ393227 GEA393218:GEF393227 GNW393218:GOB393227 GXS393218:GXX393227 HHO393218:HHT393227 HRK393218:HRP393227 IBG393218:IBL393227 ILC393218:ILH393227 IUY393218:IVD393227 JEU393218:JEZ393227 JOQ393218:JOV393227 JYM393218:JYR393227 KII393218:KIN393227 KSE393218:KSJ393227 LCA393218:LCF393227 LLW393218:LMB393227 LVS393218:LVX393227 MFO393218:MFT393227 MPK393218:MPP393227 MZG393218:MZL393227 NJC393218:NJH393227 NSY393218:NTD393227 OCU393218:OCZ393227 OMQ393218:OMV393227 OWM393218:OWR393227 PGI393218:PGN393227 PQE393218:PQJ393227 QAA393218:QAF393227 QJW393218:QKB393227 QTS393218:QTX393227 RDO393218:RDT393227 RNK393218:RNP393227 RXG393218:RXL393227 SHC393218:SHH393227 SQY393218:SRD393227 TAU393218:TAZ393227 TKQ393218:TKV393227 TUM393218:TUR393227 UEI393218:UEN393227 UOE393218:UOJ393227 UYA393218:UYF393227 VHW393218:VIB393227 VRS393218:VRX393227 WBO393218:WBT393227 WLK393218:WLP393227 WVG393218:WVL393227 C458754:H458763 IU458754:IZ458763 SQ458754:SV458763 ACM458754:ACR458763 AMI458754:AMN458763 AWE458754:AWJ458763 BGA458754:BGF458763 BPW458754:BQB458763 BZS458754:BZX458763 CJO458754:CJT458763 CTK458754:CTP458763 DDG458754:DDL458763 DNC458754:DNH458763 DWY458754:DXD458763 EGU458754:EGZ458763 EQQ458754:EQV458763 FAM458754:FAR458763 FKI458754:FKN458763 FUE458754:FUJ458763 GEA458754:GEF458763 GNW458754:GOB458763 GXS458754:GXX458763 HHO458754:HHT458763 HRK458754:HRP458763 IBG458754:IBL458763 ILC458754:ILH458763 IUY458754:IVD458763 JEU458754:JEZ458763 JOQ458754:JOV458763 JYM458754:JYR458763 KII458754:KIN458763 KSE458754:KSJ458763 LCA458754:LCF458763 LLW458754:LMB458763 LVS458754:LVX458763 MFO458754:MFT458763 MPK458754:MPP458763 MZG458754:MZL458763 NJC458754:NJH458763 NSY458754:NTD458763 OCU458754:OCZ458763 OMQ458754:OMV458763 OWM458754:OWR458763 PGI458754:PGN458763 PQE458754:PQJ458763 QAA458754:QAF458763 QJW458754:QKB458763 QTS458754:QTX458763 RDO458754:RDT458763 RNK458754:RNP458763 RXG458754:RXL458763 SHC458754:SHH458763 SQY458754:SRD458763 TAU458754:TAZ458763 TKQ458754:TKV458763 TUM458754:TUR458763 UEI458754:UEN458763 UOE458754:UOJ458763 UYA458754:UYF458763 VHW458754:VIB458763 VRS458754:VRX458763 WBO458754:WBT458763 WLK458754:WLP458763 WVG458754:WVL458763 C524290:H524299 IU524290:IZ524299 SQ524290:SV524299 ACM524290:ACR524299 AMI524290:AMN524299 AWE524290:AWJ524299 BGA524290:BGF524299 BPW524290:BQB524299 BZS524290:BZX524299 CJO524290:CJT524299 CTK524290:CTP524299 DDG524290:DDL524299 DNC524290:DNH524299 DWY524290:DXD524299 EGU524290:EGZ524299 EQQ524290:EQV524299 FAM524290:FAR524299 FKI524290:FKN524299 FUE524290:FUJ524299 GEA524290:GEF524299 GNW524290:GOB524299 GXS524290:GXX524299 HHO524290:HHT524299 HRK524290:HRP524299 IBG524290:IBL524299 ILC524290:ILH524299 IUY524290:IVD524299 JEU524290:JEZ524299 JOQ524290:JOV524299 JYM524290:JYR524299 KII524290:KIN524299 KSE524290:KSJ524299 LCA524290:LCF524299 LLW524290:LMB524299 LVS524290:LVX524299 MFO524290:MFT524299 MPK524290:MPP524299 MZG524290:MZL524299 NJC524290:NJH524299 NSY524290:NTD524299 OCU524290:OCZ524299 OMQ524290:OMV524299 OWM524290:OWR524299 PGI524290:PGN524299 PQE524290:PQJ524299 QAA524290:QAF524299 QJW524290:QKB524299 QTS524290:QTX524299 RDO524290:RDT524299 RNK524290:RNP524299 RXG524290:RXL524299 SHC524290:SHH524299 SQY524290:SRD524299 TAU524290:TAZ524299 TKQ524290:TKV524299 TUM524290:TUR524299 UEI524290:UEN524299 UOE524290:UOJ524299 UYA524290:UYF524299 VHW524290:VIB524299 VRS524290:VRX524299 WBO524290:WBT524299 WLK524290:WLP524299 WVG524290:WVL524299 C589826:H589835 IU589826:IZ589835 SQ589826:SV589835 ACM589826:ACR589835 AMI589826:AMN589835 AWE589826:AWJ589835 BGA589826:BGF589835 BPW589826:BQB589835 BZS589826:BZX589835 CJO589826:CJT589835 CTK589826:CTP589835 DDG589826:DDL589835 DNC589826:DNH589835 DWY589826:DXD589835 EGU589826:EGZ589835 EQQ589826:EQV589835 FAM589826:FAR589835 FKI589826:FKN589835 FUE589826:FUJ589835 GEA589826:GEF589835 GNW589826:GOB589835 GXS589826:GXX589835 HHO589826:HHT589835 HRK589826:HRP589835 IBG589826:IBL589835 ILC589826:ILH589835 IUY589826:IVD589835 JEU589826:JEZ589835 JOQ589826:JOV589835 JYM589826:JYR589835 KII589826:KIN589835 KSE589826:KSJ589835 LCA589826:LCF589835 LLW589826:LMB589835 LVS589826:LVX589835 MFO589826:MFT589835 MPK589826:MPP589835 MZG589826:MZL589835 NJC589826:NJH589835 NSY589826:NTD589835 OCU589826:OCZ589835 OMQ589826:OMV589835 OWM589826:OWR589835 PGI589826:PGN589835 PQE589826:PQJ589835 QAA589826:QAF589835 QJW589826:QKB589835 QTS589826:QTX589835 RDO589826:RDT589835 RNK589826:RNP589835 RXG589826:RXL589835 SHC589826:SHH589835 SQY589826:SRD589835 TAU589826:TAZ589835 TKQ589826:TKV589835 TUM589826:TUR589835 UEI589826:UEN589835 UOE589826:UOJ589835 UYA589826:UYF589835 VHW589826:VIB589835 VRS589826:VRX589835 WBO589826:WBT589835 WLK589826:WLP589835 WVG589826:WVL589835 C655362:H655371 IU655362:IZ655371 SQ655362:SV655371 ACM655362:ACR655371 AMI655362:AMN655371 AWE655362:AWJ655371 BGA655362:BGF655371 BPW655362:BQB655371 BZS655362:BZX655371 CJO655362:CJT655371 CTK655362:CTP655371 DDG655362:DDL655371 DNC655362:DNH655371 DWY655362:DXD655371 EGU655362:EGZ655371 EQQ655362:EQV655371 FAM655362:FAR655371 FKI655362:FKN655371 FUE655362:FUJ655371 GEA655362:GEF655371 GNW655362:GOB655371 GXS655362:GXX655371 HHO655362:HHT655371 HRK655362:HRP655371 IBG655362:IBL655371 ILC655362:ILH655371 IUY655362:IVD655371 JEU655362:JEZ655371 JOQ655362:JOV655371 JYM655362:JYR655371 KII655362:KIN655371 KSE655362:KSJ655371 LCA655362:LCF655371 LLW655362:LMB655371 LVS655362:LVX655371 MFO655362:MFT655371 MPK655362:MPP655371 MZG655362:MZL655371 NJC655362:NJH655371 NSY655362:NTD655371 OCU655362:OCZ655371 OMQ655362:OMV655371 OWM655362:OWR655371 PGI655362:PGN655371 PQE655362:PQJ655371 QAA655362:QAF655371 QJW655362:QKB655371 QTS655362:QTX655371 RDO655362:RDT655371 RNK655362:RNP655371 RXG655362:RXL655371 SHC655362:SHH655371 SQY655362:SRD655371 TAU655362:TAZ655371 TKQ655362:TKV655371 TUM655362:TUR655371 UEI655362:UEN655371 UOE655362:UOJ655371 UYA655362:UYF655371 VHW655362:VIB655371 VRS655362:VRX655371 WBO655362:WBT655371 WLK655362:WLP655371 WVG655362:WVL655371 C720898:H720907 IU720898:IZ720907 SQ720898:SV720907 ACM720898:ACR720907 AMI720898:AMN720907 AWE720898:AWJ720907 BGA720898:BGF720907 BPW720898:BQB720907 BZS720898:BZX720907 CJO720898:CJT720907 CTK720898:CTP720907 DDG720898:DDL720907 DNC720898:DNH720907 DWY720898:DXD720907 EGU720898:EGZ720907 EQQ720898:EQV720907 FAM720898:FAR720907 FKI720898:FKN720907 FUE720898:FUJ720907 GEA720898:GEF720907 GNW720898:GOB720907 GXS720898:GXX720907 HHO720898:HHT720907 HRK720898:HRP720907 IBG720898:IBL720907 ILC720898:ILH720907 IUY720898:IVD720907 JEU720898:JEZ720907 JOQ720898:JOV720907 JYM720898:JYR720907 KII720898:KIN720907 KSE720898:KSJ720907 LCA720898:LCF720907 LLW720898:LMB720907 LVS720898:LVX720907 MFO720898:MFT720907 MPK720898:MPP720907 MZG720898:MZL720907 NJC720898:NJH720907 NSY720898:NTD720907 OCU720898:OCZ720907 OMQ720898:OMV720907 OWM720898:OWR720907 PGI720898:PGN720907 PQE720898:PQJ720907 QAA720898:QAF720907 QJW720898:QKB720907 QTS720898:QTX720907 RDO720898:RDT720907 RNK720898:RNP720907 RXG720898:RXL720907 SHC720898:SHH720907 SQY720898:SRD720907 TAU720898:TAZ720907 TKQ720898:TKV720907 TUM720898:TUR720907 UEI720898:UEN720907 UOE720898:UOJ720907 UYA720898:UYF720907 VHW720898:VIB720907 VRS720898:VRX720907 WBO720898:WBT720907 WLK720898:WLP720907 WVG720898:WVL720907 C786434:H786443 IU786434:IZ786443 SQ786434:SV786443 ACM786434:ACR786443 AMI786434:AMN786443 AWE786434:AWJ786443 BGA786434:BGF786443 BPW786434:BQB786443 BZS786434:BZX786443 CJO786434:CJT786443 CTK786434:CTP786443 DDG786434:DDL786443 DNC786434:DNH786443 DWY786434:DXD786443 EGU786434:EGZ786443 EQQ786434:EQV786443 FAM786434:FAR786443 FKI786434:FKN786443 FUE786434:FUJ786443 GEA786434:GEF786443 GNW786434:GOB786443 GXS786434:GXX786443 HHO786434:HHT786443 HRK786434:HRP786443 IBG786434:IBL786443 ILC786434:ILH786443 IUY786434:IVD786443 JEU786434:JEZ786443 JOQ786434:JOV786443 JYM786434:JYR786443 KII786434:KIN786443 KSE786434:KSJ786443 LCA786434:LCF786443 LLW786434:LMB786443 LVS786434:LVX786443 MFO786434:MFT786443 MPK786434:MPP786443 MZG786434:MZL786443 NJC786434:NJH786443 NSY786434:NTD786443 OCU786434:OCZ786443 OMQ786434:OMV786443 OWM786434:OWR786443 PGI786434:PGN786443 PQE786434:PQJ786443 QAA786434:QAF786443 QJW786434:QKB786443 QTS786434:QTX786443 RDO786434:RDT786443 RNK786434:RNP786443 RXG786434:RXL786443 SHC786434:SHH786443 SQY786434:SRD786443 TAU786434:TAZ786443 TKQ786434:TKV786443 TUM786434:TUR786443 UEI786434:UEN786443 UOE786434:UOJ786443 UYA786434:UYF786443 VHW786434:VIB786443 VRS786434:VRX786443 WBO786434:WBT786443 WLK786434:WLP786443 WVG786434:WVL786443 C851970:H851979 IU851970:IZ851979 SQ851970:SV851979 ACM851970:ACR851979 AMI851970:AMN851979 AWE851970:AWJ851979 BGA851970:BGF851979 BPW851970:BQB851979 BZS851970:BZX851979 CJO851970:CJT851979 CTK851970:CTP851979 DDG851970:DDL851979 DNC851970:DNH851979 DWY851970:DXD851979 EGU851970:EGZ851979 EQQ851970:EQV851979 FAM851970:FAR851979 FKI851970:FKN851979 FUE851970:FUJ851979 GEA851970:GEF851979 GNW851970:GOB851979 GXS851970:GXX851979 HHO851970:HHT851979 HRK851970:HRP851979 IBG851970:IBL851979 ILC851970:ILH851979 IUY851970:IVD851979 JEU851970:JEZ851979 JOQ851970:JOV851979 JYM851970:JYR851979 KII851970:KIN851979 KSE851970:KSJ851979 LCA851970:LCF851979 LLW851970:LMB851979 LVS851970:LVX851979 MFO851970:MFT851979 MPK851970:MPP851979 MZG851970:MZL851979 NJC851970:NJH851979 NSY851970:NTD851979 OCU851970:OCZ851979 OMQ851970:OMV851979 OWM851970:OWR851979 PGI851970:PGN851979 PQE851970:PQJ851979 QAA851970:QAF851979 QJW851970:QKB851979 QTS851970:QTX851979 RDO851970:RDT851979 RNK851970:RNP851979 RXG851970:RXL851979 SHC851970:SHH851979 SQY851970:SRD851979 TAU851970:TAZ851979 TKQ851970:TKV851979 TUM851970:TUR851979 UEI851970:UEN851979 UOE851970:UOJ851979 UYA851970:UYF851979 VHW851970:VIB851979 VRS851970:VRX851979 WBO851970:WBT851979 WLK851970:WLP851979 WVG851970:WVL851979 C917506:H917515 IU917506:IZ917515 SQ917506:SV917515 ACM917506:ACR917515 AMI917506:AMN917515 AWE917506:AWJ917515 BGA917506:BGF917515 BPW917506:BQB917515 BZS917506:BZX917515 CJO917506:CJT917515 CTK917506:CTP917515 DDG917506:DDL917515 DNC917506:DNH917515 DWY917506:DXD917515 EGU917506:EGZ917515 EQQ917506:EQV917515 FAM917506:FAR917515 FKI917506:FKN917515 FUE917506:FUJ917515 GEA917506:GEF917515 GNW917506:GOB917515 GXS917506:GXX917515 HHO917506:HHT917515 HRK917506:HRP917515 IBG917506:IBL917515 ILC917506:ILH917515 IUY917506:IVD917515 JEU917506:JEZ917515 JOQ917506:JOV917515 JYM917506:JYR917515 KII917506:KIN917515 KSE917506:KSJ917515 LCA917506:LCF917515 LLW917506:LMB917515 LVS917506:LVX917515 MFO917506:MFT917515 MPK917506:MPP917515 MZG917506:MZL917515 NJC917506:NJH917515 NSY917506:NTD917515 OCU917506:OCZ917515 OMQ917506:OMV917515 OWM917506:OWR917515 PGI917506:PGN917515 PQE917506:PQJ917515 QAA917506:QAF917515 QJW917506:QKB917515 QTS917506:QTX917515 RDO917506:RDT917515 RNK917506:RNP917515 RXG917506:RXL917515 SHC917506:SHH917515 SQY917506:SRD917515 TAU917506:TAZ917515 TKQ917506:TKV917515 TUM917506:TUR917515 UEI917506:UEN917515 UOE917506:UOJ917515 UYA917506:UYF917515 VHW917506:VIB917515 VRS917506:VRX917515 WBO917506:WBT917515 WLK917506:WLP917515 WVG917506:WVL917515 C983042:H983051 IU983042:IZ983051 SQ983042:SV983051 ACM983042:ACR983051 AMI983042:AMN983051 AWE983042:AWJ983051 BGA983042:BGF983051 BPW983042:BQB983051 BZS983042:BZX983051 CJO983042:CJT983051 CTK983042:CTP983051 DDG983042:DDL983051 DNC983042:DNH983051 DWY983042:DXD983051 EGU983042:EGZ983051 EQQ983042:EQV983051 FAM983042:FAR983051 FKI983042:FKN983051 FUE983042:FUJ983051 GEA983042:GEF983051 GNW983042:GOB983051 GXS983042:GXX983051 HHO983042:HHT983051 HRK983042:HRP983051 IBG983042:IBL983051 ILC983042:ILH983051 IUY983042:IVD983051 JEU983042:JEZ983051 JOQ983042:JOV983051 JYM983042:JYR983051 KII983042:KIN983051 KSE983042:KSJ983051 LCA983042:LCF983051 LLW983042:LMB983051 LVS983042:LVX983051 MFO983042:MFT983051 MPK983042:MPP983051 MZG983042:MZL983051 NJC983042:NJH983051 NSY983042:NTD983051 OCU983042:OCZ983051 OMQ983042:OMV983051 OWM983042:OWR983051 PGI983042:PGN983051 PQE983042:PQJ983051 QAA983042:QAF983051 QJW983042:QKB983051 QTS983042:QTX983051 RDO983042:RDT983051 RNK983042:RNP983051 RXG983042:RXL983051 SHC983042:SHH983051 SQY983042:SRD983051 TAU983042:TAZ983051 TKQ983042:TKV983051 TUM983042:TUR983051 UEI983042:UEN983051 UOE983042:UOJ983051 UYA983042:UYF983051 VHW983042:VIB983051 VRS983042:VRX983051 WBO983042:WBT983051 WLK983042:WLP983051 WVG983042:WVL983051">
      <formula1>0</formula1>
      <formula2>100</formula2>
    </dataValidation>
  </dataValidations>
  <pageMargins left="0.19685039370078741" right="0.19685039370078741" top="1.5748031496062993" bottom="0.39370078740157483" header="0" footer="0"/>
  <pageSetup paperSize="5" scale="75" orientation="landscape" horizontalDpi="180" verticalDpi="18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85" zoomScaleNormal="85" workbookViewId="0">
      <selection sqref="A1:G1"/>
    </sheetView>
  </sheetViews>
  <sheetFormatPr baseColWidth="10" defaultRowHeight="15" x14ac:dyDescent="0.25"/>
  <cols>
    <col min="1" max="1" width="20.140625" customWidth="1"/>
    <col min="2" max="2" width="12.7109375" customWidth="1"/>
    <col min="3" max="6" width="12" customWidth="1"/>
    <col min="7" max="7" width="15.85546875" customWidth="1"/>
  </cols>
  <sheetData>
    <row r="1" spans="1:9" ht="21" x14ac:dyDescent="0.35">
      <c r="A1" s="81" t="s">
        <v>68</v>
      </c>
      <c r="B1" s="81"/>
      <c r="C1" s="81"/>
      <c r="D1" s="81"/>
      <c r="E1" s="81"/>
      <c r="F1" s="81"/>
      <c r="G1" s="81"/>
    </row>
    <row r="2" spans="1:9" x14ac:dyDescent="0.25">
      <c r="A2" s="33" t="s">
        <v>83</v>
      </c>
      <c r="B2" s="33" t="s">
        <v>82</v>
      </c>
      <c r="C2" s="33" t="s">
        <v>78</v>
      </c>
      <c r="D2" s="33" t="s">
        <v>80</v>
      </c>
      <c r="E2" s="33" t="s">
        <v>79</v>
      </c>
      <c r="F2" s="33" t="s">
        <v>81</v>
      </c>
      <c r="G2" s="33" t="s">
        <v>69</v>
      </c>
    </row>
    <row r="3" spans="1:9" ht="16.5" x14ac:dyDescent="0.25">
      <c r="A3" s="34" t="s">
        <v>70</v>
      </c>
      <c r="B3" s="34" t="s">
        <v>71</v>
      </c>
      <c r="C3" s="35">
        <v>12143</v>
      </c>
      <c r="D3" s="35">
        <v>529</v>
      </c>
      <c r="E3" s="35">
        <v>3046</v>
      </c>
      <c r="F3" s="35">
        <v>3767</v>
      </c>
      <c r="G3" s="36">
        <f>SUM(C3:F3)</f>
        <v>19485</v>
      </c>
    </row>
    <row r="4" spans="1:9" ht="16.5" x14ac:dyDescent="0.25">
      <c r="A4" s="34" t="s">
        <v>70</v>
      </c>
      <c r="B4" s="34" t="s">
        <v>72</v>
      </c>
      <c r="C4" s="35">
        <v>2191</v>
      </c>
      <c r="D4" s="35">
        <v>17575</v>
      </c>
      <c r="E4" s="35">
        <v>13674</v>
      </c>
      <c r="F4" s="35">
        <v>2373</v>
      </c>
      <c r="G4" s="36">
        <f t="shared" ref="G4:G20" si="0">SUM(C4:F4)</f>
        <v>35813</v>
      </c>
    </row>
    <row r="5" spans="1:9" ht="16.5" x14ac:dyDescent="0.25">
      <c r="A5" s="34" t="s">
        <v>70</v>
      </c>
      <c r="B5" s="34" t="s">
        <v>73</v>
      </c>
      <c r="C5" s="35">
        <v>12071</v>
      </c>
      <c r="D5" s="35">
        <v>3092</v>
      </c>
      <c r="E5" s="35">
        <v>6267</v>
      </c>
      <c r="F5" s="35">
        <v>8482</v>
      </c>
      <c r="G5" s="36">
        <f t="shared" si="0"/>
        <v>29912</v>
      </c>
    </row>
    <row r="6" spans="1:9" ht="16.5" x14ac:dyDescent="0.25">
      <c r="A6" s="34" t="s">
        <v>70</v>
      </c>
      <c r="B6" s="34" t="s">
        <v>74</v>
      </c>
      <c r="C6" s="35">
        <v>15464</v>
      </c>
      <c r="D6" s="35">
        <v>2640</v>
      </c>
      <c r="E6" s="35">
        <v>4075</v>
      </c>
      <c r="F6" s="35">
        <v>4673</v>
      </c>
      <c r="G6" s="36">
        <f t="shared" si="0"/>
        <v>26852</v>
      </c>
      <c r="I6" s="32"/>
    </row>
    <row r="7" spans="1:9" ht="16.5" x14ac:dyDescent="0.25">
      <c r="A7" s="34" t="s">
        <v>70</v>
      </c>
      <c r="B7" s="34" t="s">
        <v>75</v>
      </c>
      <c r="C7" s="35">
        <v>8301</v>
      </c>
      <c r="D7" s="35">
        <v>6010</v>
      </c>
      <c r="E7" s="35">
        <v>15794</v>
      </c>
      <c r="F7" s="35">
        <v>12373</v>
      </c>
      <c r="G7" s="36">
        <f t="shared" si="0"/>
        <v>42478</v>
      </c>
    </row>
    <row r="8" spans="1:9" ht="16.5" x14ac:dyDescent="0.25">
      <c r="A8" s="34" t="s">
        <v>70</v>
      </c>
      <c r="B8" s="34" t="s">
        <v>76</v>
      </c>
      <c r="C8" s="35">
        <v>4627</v>
      </c>
      <c r="D8" s="35">
        <v>9494</v>
      </c>
      <c r="E8" s="35">
        <v>5123</v>
      </c>
      <c r="F8" s="35">
        <v>1316</v>
      </c>
      <c r="G8" s="36">
        <f t="shared" si="0"/>
        <v>20560</v>
      </c>
    </row>
    <row r="9" spans="1:9" ht="16.5" x14ac:dyDescent="0.25">
      <c r="A9" s="34" t="s">
        <v>2</v>
      </c>
      <c r="B9" s="34" t="s">
        <v>71</v>
      </c>
      <c r="C9" s="35">
        <v>18708</v>
      </c>
      <c r="D9" s="35">
        <v>1273</v>
      </c>
      <c r="E9" s="35">
        <v>8225</v>
      </c>
      <c r="F9" s="35">
        <v>1826</v>
      </c>
      <c r="G9" s="36">
        <f t="shared" si="0"/>
        <v>30032</v>
      </c>
    </row>
    <row r="10" spans="1:9" ht="16.5" x14ac:dyDescent="0.25">
      <c r="A10" s="34" t="s">
        <v>2</v>
      </c>
      <c r="B10" s="34" t="s">
        <v>72</v>
      </c>
      <c r="C10" s="35">
        <v>6590</v>
      </c>
      <c r="D10" s="35">
        <v>4947</v>
      </c>
      <c r="E10" s="35">
        <v>18418</v>
      </c>
      <c r="F10" s="35">
        <v>6748</v>
      </c>
      <c r="G10" s="36">
        <f t="shared" si="0"/>
        <v>36703</v>
      </c>
    </row>
    <row r="11" spans="1:9" ht="16.5" x14ac:dyDescent="0.25">
      <c r="A11" s="34" t="s">
        <v>2</v>
      </c>
      <c r="B11" s="34" t="s">
        <v>73</v>
      </c>
      <c r="C11" s="35">
        <v>13084</v>
      </c>
      <c r="D11" s="35">
        <v>9958</v>
      </c>
      <c r="E11" s="35">
        <v>13468</v>
      </c>
      <c r="F11" s="35">
        <v>8875</v>
      </c>
      <c r="G11" s="36">
        <f t="shared" si="0"/>
        <v>45385</v>
      </c>
    </row>
    <row r="12" spans="1:9" ht="16.5" x14ac:dyDescent="0.25">
      <c r="A12" s="34" t="s">
        <v>2</v>
      </c>
      <c r="B12" s="34" t="s">
        <v>74</v>
      </c>
      <c r="C12" s="35">
        <v>7612</v>
      </c>
      <c r="D12" s="35">
        <v>16358</v>
      </c>
      <c r="E12" s="35">
        <v>17105</v>
      </c>
      <c r="F12" s="35">
        <v>8705</v>
      </c>
      <c r="G12" s="36">
        <f t="shared" si="0"/>
        <v>49780</v>
      </c>
    </row>
    <row r="13" spans="1:9" ht="16.5" x14ac:dyDescent="0.25">
      <c r="A13" s="34" t="s">
        <v>2</v>
      </c>
      <c r="B13" s="34" t="s">
        <v>75</v>
      </c>
      <c r="C13" s="35">
        <v>5284</v>
      </c>
      <c r="D13" s="35">
        <v>14314</v>
      </c>
      <c r="E13" s="35">
        <v>15649</v>
      </c>
      <c r="F13" s="35">
        <v>3266</v>
      </c>
      <c r="G13" s="36">
        <f t="shared" si="0"/>
        <v>38513</v>
      </c>
    </row>
    <row r="14" spans="1:9" ht="16.5" x14ac:dyDescent="0.25">
      <c r="A14" s="34" t="s">
        <v>2</v>
      </c>
      <c r="B14" s="34" t="s">
        <v>76</v>
      </c>
      <c r="C14" s="35">
        <v>2223</v>
      </c>
      <c r="D14" s="35">
        <v>12609</v>
      </c>
      <c r="E14" s="35">
        <v>11562</v>
      </c>
      <c r="F14" s="35">
        <v>2957</v>
      </c>
      <c r="G14" s="36">
        <f t="shared" si="0"/>
        <v>29351</v>
      </c>
    </row>
    <row r="15" spans="1:9" ht="16.5" x14ac:dyDescent="0.25">
      <c r="A15" s="34" t="s">
        <v>77</v>
      </c>
      <c r="B15" s="34" t="s">
        <v>71</v>
      </c>
      <c r="C15" s="35">
        <v>10032</v>
      </c>
      <c r="D15" s="35">
        <v>13649</v>
      </c>
      <c r="E15" s="35">
        <v>10638</v>
      </c>
      <c r="F15" s="35">
        <v>7053</v>
      </c>
      <c r="G15" s="36">
        <f t="shared" si="0"/>
        <v>41372</v>
      </c>
    </row>
    <row r="16" spans="1:9" ht="16.5" x14ac:dyDescent="0.25">
      <c r="A16" s="34" t="s">
        <v>77</v>
      </c>
      <c r="B16" s="34" t="s">
        <v>72</v>
      </c>
      <c r="C16" s="35">
        <v>6339</v>
      </c>
      <c r="D16" s="35">
        <v>2910</v>
      </c>
      <c r="E16" s="35">
        <v>9836</v>
      </c>
      <c r="F16" s="35">
        <v>8101</v>
      </c>
      <c r="G16" s="36">
        <f t="shared" si="0"/>
        <v>27186</v>
      </c>
    </row>
    <row r="17" spans="1:7" ht="16.5" x14ac:dyDescent="0.25">
      <c r="A17" s="34" t="s">
        <v>77</v>
      </c>
      <c r="B17" s="34" t="s">
        <v>73</v>
      </c>
      <c r="C17" s="35">
        <v>17890</v>
      </c>
      <c r="D17" s="35">
        <v>13228</v>
      </c>
      <c r="E17" s="35">
        <v>15326</v>
      </c>
      <c r="F17" s="35">
        <v>15441</v>
      </c>
      <c r="G17" s="36">
        <f t="shared" si="0"/>
        <v>61885</v>
      </c>
    </row>
    <row r="18" spans="1:7" ht="16.5" x14ac:dyDescent="0.25">
      <c r="A18" s="34" t="s">
        <v>77</v>
      </c>
      <c r="B18" s="34" t="s">
        <v>74</v>
      </c>
      <c r="C18" s="35">
        <v>17402</v>
      </c>
      <c r="D18" s="35">
        <v>3844</v>
      </c>
      <c r="E18" s="35">
        <v>19332</v>
      </c>
      <c r="F18" s="35">
        <v>15006</v>
      </c>
      <c r="G18" s="36">
        <f t="shared" si="0"/>
        <v>55584</v>
      </c>
    </row>
    <row r="19" spans="1:7" ht="16.5" x14ac:dyDescent="0.25">
      <c r="A19" s="34" t="s">
        <v>77</v>
      </c>
      <c r="B19" s="34" t="s">
        <v>75</v>
      </c>
      <c r="C19" s="35">
        <v>15332</v>
      </c>
      <c r="D19" s="35">
        <v>12324</v>
      </c>
      <c r="E19" s="35">
        <v>18032</v>
      </c>
      <c r="F19" s="35">
        <v>1601</v>
      </c>
      <c r="G19" s="36">
        <f t="shared" si="0"/>
        <v>47289</v>
      </c>
    </row>
    <row r="20" spans="1:7" ht="16.5" x14ac:dyDescent="0.25">
      <c r="A20" s="34" t="s">
        <v>77</v>
      </c>
      <c r="B20" s="34" t="s">
        <v>76</v>
      </c>
      <c r="C20" s="35">
        <v>13585</v>
      </c>
      <c r="D20" s="35">
        <v>16381</v>
      </c>
      <c r="E20" s="35">
        <v>3225</v>
      </c>
      <c r="F20" s="35">
        <v>13685</v>
      </c>
      <c r="G20" s="36">
        <f t="shared" si="0"/>
        <v>46876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RowHeight="15" x14ac:dyDescent="0.25"/>
  <cols>
    <col min="1" max="1" width="10.7109375" customWidth="1"/>
    <col min="2" max="2" width="16.28515625" customWidth="1"/>
    <col min="3" max="3" width="12.140625" customWidth="1"/>
    <col min="4" max="4" width="17.140625" customWidth="1"/>
    <col min="6" max="6" width="19.140625" customWidth="1"/>
    <col min="7" max="7" width="20" customWidth="1"/>
  </cols>
  <sheetData>
    <row r="1" spans="1:7" x14ac:dyDescent="0.25">
      <c r="A1" s="42" t="s">
        <v>0</v>
      </c>
      <c r="B1" s="43" t="s">
        <v>95</v>
      </c>
      <c r="C1" s="43" t="s">
        <v>96</v>
      </c>
      <c r="D1" s="44" t="s">
        <v>97</v>
      </c>
      <c r="F1" s="23" t="s">
        <v>84</v>
      </c>
    </row>
    <row r="2" spans="1:7" x14ac:dyDescent="0.25">
      <c r="A2" s="45" t="s">
        <v>32</v>
      </c>
      <c r="B2" s="46" t="s">
        <v>85</v>
      </c>
      <c r="C2" s="51">
        <v>88</v>
      </c>
      <c r="D2" s="47" t="s">
        <v>86</v>
      </c>
      <c r="F2" s="37" t="s">
        <v>95</v>
      </c>
      <c r="G2" s="37" t="s">
        <v>98</v>
      </c>
    </row>
    <row r="3" spans="1:7" x14ac:dyDescent="0.25">
      <c r="A3" s="45" t="s">
        <v>33</v>
      </c>
      <c r="B3" s="46" t="s">
        <v>85</v>
      </c>
      <c r="C3" s="51">
        <v>238</v>
      </c>
      <c r="D3" s="47" t="s">
        <v>86</v>
      </c>
      <c r="F3" s="38" t="s">
        <v>87</v>
      </c>
      <c r="G3" s="39">
        <f>SUMIFS(Donaciones[Anual],Donaciones[Edades],"Menores de 25")</f>
        <v>2028</v>
      </c>
    </row>
    <row r="4" spans="1:7" x14ac:dyDescent="0.25">
      <c r="A4" s="45" t="s">
        <v>34</v>
      </c>
      <c r="B4" s="46" t="s">
        <v>88</v>
      </c>
      <c r="C4" s="51">
        <v>91</v>
      </c>
      <c r="D4" s="47" t="s">
        <v>86</v>
      </c>
      <c r="F4" s="40" t="s">
        <v>85</v>
      </c>
      <c r="G4" s="41">
        <f>SUMIFS(Donaciones[Anual],Donaciones[Edades],"25-35")</f>
        <v>5796</v>
      </c>
    </row>
    <row r="5" spans="1:7" x14ac:dyDescent="0.25">
      <c r="A5" s="45" t="s">
        <v>1</v>
      </c>
      <c r="B5" s="46" t="s">
        <v>89</v>
      </c>
      <c r="C5" s="51">
        <v>142</v>
      </c>
      <c r="D5" s="47" t="s">
        <v>86</v>
      </c>
      <c r="F5" s="38" t="s">
        <v>88</v>
      </c>
      <c r="G5" s="39">
        <f>SUMIFS(Donaciones[Anual],Donaciones[Edades],"35-45")</f>
        <v>4278</v>
      </c>
    </row>
    <row r="6" spans="1:7" x14ac:dyDescent="0.25">
      <c r="A6" s="45" t="s">
        <v>35</v>
      </c>
      <c r="B6" s="46" t="s">
        <v>90</v>
      </c>
      <c r="C6" s="51">
        <v>166</v>
      </c>
      <c r="D6" s="47" t="s">
        <v>86</v>
      </c>
      <c r="F6" s="40" t="s">
        <v>91</v>
      </c>
      <c r="G6" s="41">
        <f>SUMIFS(Donaciones[Anual],Donaciones[Edades],"45-55")</f>
        <v>6661</v>
      </c>
    </row>
    <row r="7" spans="1:7" x14ac:dyDescent="0.25">
      <c r="A7" s="45" t="s">
        <v>36</v>
      </c>
      <c r="B7" s="46" t="s">
        <v>87</v>
      </c>
      <c r="C7" s="51">
        <v>125</v>
      </c>
      <c r="D7" s="47" t="s">
        <v>86</v>
      </c>
      <c r="F7" s="38" t="s">
        <v>89</v>
      </c>
      <c r="G7" s="39">
        <f>SUMIFS(Donaciones[Anual],Donaciones[Edades],"55-65")</f>
        <v>6757</v>
      </c>
    </row>
    <row r="8" spans="1:7" x14ac:dyDescent="0.25">
      <c r="A8" s="45" t="s">
        <v>37</v>
      </c>
      <c r="B8" s="46" t="s">
        <v>87</v>
      </c>
      <c r="C8" s="51">
        <v>226</v>
      </c>
      <c r="D8" s="47" t="s">
        <v>86</v>
      </c>
      <c r="F8" s="40" t="s">
        <v>90</v>
      </c>
      <c r="G8" s="41">
        <f>SUMIFS(Donaciones[Anual],Donaciones[Edades],"Mayores de 65")</f>
        <v>2333</v>
      </c>
    </row>
    <row r="9" spans="1:7" x14ac:dyDescent="0.25">
      <c r="A9" s="45" t="s">
        <v>6</v>
      </c>
      <c r="B9" s="46" t="s">
        <v>87</v>
      </c>
      <c r="C9" s="51">
        <v>84</v>
      </c>
      <c r="D9" s="47" t="s">
        <v>86</v>
      </c>
    </row>
    <row r="10" spans="1:7" x14ac:dyDescent="0.25">
      <c r="A10" s="45" t="s">
        <v>38</v>
      </c>
      <c r="B10" s="46" t="s">
        <v>85</v>
      </c>
      <c r="C10" s="51">
        <v>581</v>
      </c>
      <c r="D10" s="47" t="s">
        <v>92</v>
      </c>
    </row>
    <row r="11" spans="1:7" x14ac:dyDescent="0.25">
      <c r="A11" s="45" t="s">
        <v>39</v>
      </c>
      <c r="B11" s="46" t="s">
        <v>85</v>
      </c>
      <c r="C11" s="51">
        <v>564</v>
      </c>
      <c r="D11" s="47" t="s">
        <v>92</v>
      </c>
    </row>
    <row r="12" spans="1:7" x14ac:dyDescent="0.25">
      <c r="A12" s="45" t="s">
        <v>40</v>
      </c>
      <c r="B12" s="46" t="s">
        <v>88</v>
      </c>
      <c r="C12" s="51">
        <v>782</v>
      </c>
      <c r="D12" s="47" t="s">
        <v>92</v>
      </c>
    </row>
    <row r="13" spans="1:7" x14ac:dyDescent="0.25">
      <c r="A13" s="45" t="s">
        <v>41</v>
      </c>
      <c r="B13" s="46" t="s">
        <v>91</v>
      </c>
      <c r="C13" s="51">
        <v>580</v>
      </c>
      <c r="D13" s="47" t="s">
        <v>92</v>
      </c>
    </row>
    <row r="14" spans="1:7" x14ac:dyDescent="0.25">
      <c r="A14" s="45" t="s">
        <v>42</v>
      </c>
      <c r="B14" s="46" t="s">
        <v>91</v>
      </c>
      <c r="C14" s="51">
        <v>910</v>
      </c>
      <c r="D14" s="47" t="s">
        <v>92</v>
      </c>
    </row>
    <row r="15" spans="1:7" x14ac:dyDescent="0.25">
      <c r="A15" s="45" t="s">
        <v>43</v>
      </c>
      <c r="B15" s="46" t="s">
        <v>89</v>
      </c>
      <c r="C15" s="51">
        <v>577</v>
      </c>
      <c r="D15" s="47" t="s">
        <v>92</v>
      </c>
    </row>
    <row r="16" spans="1:7" x14ac:dyDescent="0.25">
      <c r="A16" s="45" t="s">
        <v>44</v>
      </c>
      <c r="B16" s="46" t="s">
        <v>90</v>
      </c>
      <c r="C16" s="51">
        <v>656</v>
      </c>
      <c r="D16" s="47" t="s">
        <v>92</v>
      </c>
    </row>
    <row r="17" spans="1:4" x14ac:dyDescent="0.25">
      <c r="A17" s="45" t="s">
        <v>45</v>
      </c>
      <c r="B17" s="46" t="s">
        <v>90</v>
      </c>
      <c r="C17" s="51">
        <v>722</v>
      </c>
      <c r="D17" s="47" t="s">
        <v>92</v>
      </c>
    </row>
    <row r="18" spans="1:4" x14ac:dyDescent="0.25">
      <c r="A18" s="45" t="s">
        <v>46</v>
      </c>
      <c r="B18" s="46" t="s">
        <v>87</v>
      </c>
      <c r="C18" s="51">
        <v>557</v>
      </c>
      <c r="D18" s="47" t="s">
        <v>92</v>
      </c>
    </row>
    <row r="19" spans="1:4" x14ac:dyDescent="0.25">
      <c r="A19" s="45" t="s">
        <v>1</v>
      </c>
      <c r="B19" s="46" t="s">
        <v>87</v>
      </c>
      <c r="C19" s="51">
        <v>706</v>
      </c>
      <c r="D19" s="47" t="s">
        <v>92</v>
      </c>
    </row>
    <row r="20" spans="1:4" x14ac:dyDescent="0.25">
      <c r="A20" s="45" t="s">
        <v>47</v>
      </c>
      <c r="B20" s="46" t="s">
        <v>85</v>
      </c>
      <c r="C20" s="51">
        <v>334</v>
      </c>
      <c r="D20" s="47" t="s">
        <v>93</v>
      </c>
    </row>
    <row r="21" spans="1:4" x14ac:dyDescent="0.25">
      <c r="A21" s="45" t="s">
        <v>4</v>
      </c>
      <c r="B21" s="46" t="s">
        <v>88</v>
      </c>
      <c r="C21" s="51">
        <v>393</v>
      </c>
      <c r="D21" s="47" t="s">
        <v>93</v>
      </c>
    </row>
    <row r="22" spans="1:4" x14ac:dyDescent="0.25">
      <c r="A22" s="45" t="s">
        <v>48</v>
      </c>
      <c r="B22" s="46" t="s">
        <v>91</v>
      </c>
      <c r="C22" s="51">
        <v>433</v>
      </c>
      <c r="D22" s="47" t="s">
        <v>93</v>
      </c>
    </row>
    <row r="23" spans="1:4" x14ac:dyDescent="0.25">
      <c r="A23" s="45" t="s">
        <v>5</v>
      </c>
      <c r="B23" s="46" t="s">
        <v>91</v>
      </c>
      <c r="C23" s="51">
        <v>301</v>
      </c>
      <c r="D23" s="47" t="s">
        <v>93</v>
      </c>
    </row>
    <row r="24" spans="1:4" x14ac:dyDescent="0.25">
      <c r="A24" s="45" t="s">
        <v>49</v>
      </c>
      <c r="B24" s="46" t="s">
        <v>89</v>
      </c>
      <c r="C24" s="51">
        <v>453</v>
      </c>
      <c r="D24" s="47" t="s">
        <v>93</v>
      </c>
    </row>
    <row r="25" spans="1:4" x14ac:dyDescent="0.25">
      <c r="A25" s="45" t="s">
        <v>50</v>
      </c>
      <c r="B25" s="46" t="s">
        <v>89</v>
      </c>
      <c r="C25" s="51">
        <v>301</v>
      </c>
      <c r="D25" s="47" t="s">
        <v>93</v>
      </c>
    </row>
    <row r="26" spans="1:4" x14ac:dyDescent="0.25">
      <c r="A26" s="45" t="s">
        <v>51</v>
      </c>
      <c r="B26" s="46" t="s">
        <v>89</v>
      </c>
      <c r="C26" s="51">
        <v>259</v>
      </c>
      <c r="D26" s="47" t="s">
        <v>93</v>
      </c>
    </row>
    <row r="27" spans="1:4" x14ac:dyDescent="0.25">
      <c r="A27" s="45" t="s">
        <v>52</v>
      </c>
      <c r="B27" s="46" t="s">
        <v>90</v>
      </c>
      <c r="C27" s="51">
        <v>467</v>
      </c>
      <c r="D27" s="47" t="s">
        <v>93</v>
      </c>
    </row>
    <row r="28" spans="1:4" x14ac:dyDescent="0.25">
      <c r="A28" s="45" t="s">
        <v>53</v>
      </c>
      <c r="B28" s="46" t="s">
        <v>90</v>
      </c>
      <c r="C28" s="51">
        <v>322</v>
      </c>
      <c r="D28" s="47" t="s">
        <v>93</v>
      </c>
    </row>
    <row r="29" spans="1:4" x14ac:dyDescent="0.25">
      <c r="A29" s="45" t="s">
        <v>54</v>
      </c>
      <c r="B29" s="46" t="s">
        <v>87</v>
      </c>
      <c r="C29" s="51">
        <v>330</v>
      </c>
      <c r="D29" s="47" t="s">
        <v>93</v>
      </c>
    </row>
    <row r="30" spans="1:4" x14ac:dyDescent="0.25">
      <c r="A30" s="45" t="s">
        <v>55</v>
      </c>
      <c r="B30" s="46" t="s">
        <v>85</v>
      </c>
      <c r="C30" s="51">
        <v>1351</v>
      </c>
      <c r="D30" s="47" t="s">
        <v>94</v>
      </c>
    </row>
    <row r="31" spans="1:4" x14ac:dyDescent="0.25">
      <c r="A31" s="45" t="s">
        <v>56</v>
      </c>
      <c r="B31" s="46" t="s">
        <v>85</v>
      </c>
      <c r="C31" s="51">
        <v>1059</v>
      </c>
      <c r="D31" s="47" t="s">
        <v>94</v>
      </c>
    </row>
    <row r="32" spans="1:4" x14ac:dyDescent="0.25">
      <c r="A32" s="45" t="s">
        <v>57</v>
      </c>
      <c r="B32" s="46" t="s">
        <v>85</v>
      </c>
      <c r="C32" s="51">
        <v>1581</v>
      </c>
      <c r="D32" s="47" t="s">
        <v>94</v>
      </c>
    </row>
    <row r="33" spans="1:4" x14ac:dyDescent="0.25">
      <c r="A33" s="45" t="s">
        <v>58</v>
      </c>
      <c r="B33" s="46" t="s">
        <v>88</v>
      </c>
      <c r="C33" s="51">
        <v>1656</v>
      </c>
      <c r="D33" s="47" t="s">
        <v>94</v>
      </c>
    </row>
    <row r="34" spans="1:4" x14ac:dyDescent="0.25">
      <c r="A34" s="45" t="s">
        <v>59</v>
      </c>
      <c r="B34" s="46" t="s">
        <v>88</v>
      </c>
      <c r="C34" s="51">
        <v>1356</v>
      </c>
      <c r="D34" s="47" t="s">
        <v>94</v>
      </c>
    </row>
    <row r="35" spans="1:4" x14ac:dyDescent="0.25">
      <c r="A35" s="45" t="s">
        <v>60</v>
      </c>
      <c r="B35" s="46" t="s">
        <v>91</v>
      </c>
      <c r="C35" s="51">
        <v>1802</v>
      </c>
      <c r="D35" s="47" t="s">
        <v>94</v>
      </c>
    </row>
    <row r="36" spans="1:4" x14ac:dyDescent="0.25">
      <c r="A36" s="45" t="s">
        <v>61</v>
      </c>
      <c r="B36" s="46" t="s">
        <v>91</v>
      </c>
      <c r="C36" s="51">
        <v>1236</v>
      </c>
      <c r="D36" s="47" t="s">
        <v>94</v>
      </c>
    </row>
    <row r="37" spans="1:4" x14ac:dyDescent="0.25">
      <c r="A37" s="45" t="s">
        <v>62</v>
      </c>
      <c r="B37" s="46" t="s">
        <v>91</v>
      </c>
      <c r="C37" s="51">
        <v>1399</v>
      </c>
      <c r="D37" s="47" t="s">
        <v>94</v>
      </c>
    </row>
    <row r="38" spans="1:4" x14ac:dyDescent="0.25">
      <c r="A38" s="45" t="s">
        <v>63</v>
      </c>
      <c r="B38" s="46" t="s">
        <v>89</v>
      </c>
      <c r="C38" s="51">
        <v>951</v>
      </c>
      <c r="D38" s="47" t="s">
        <v>94</v>
      </c>
    </row>
    <row r="39" spans="1:4" x14ac:dyDescent="0.25">
      <c r="A39" s="45" t="s">
        <v>52</v>
      </c>
      <c r="B39" s="46" t="s">
        <v>89</v>
      </c>
      <c r="C39" s="51">
        <v>1236</v>
      </c>
      <c r="D39" s="47" t="s">
        <v>94</v>
      </c>
    </row>
    <row r="40" spans="1:4" x14ac:dyDescent="0.25">
      <c r="A40" s="45" t="s">
        <v>3</v>
      </c>
      <c r="B40" s="46" t="s">
        <v>89</v>
      </c>
      <c r="C40" s="51">
        <v>1022</v>
      </c>
      <c r="D40" s="47" t="s">
        <v>94</v>
      </c>
    </row>
    <row r="41" spans="1:4" x14ac:dyDescent="0.25">
      <c r="A41" s="48" t="s">
        <v>64</v>
      </c>
      <c r="B41" s="49" t="s">
        <v>89</v>
      </c>
      <c r="C41" s="52">
        <v>1816</v>
      </c>
      <c r="D41" s="50" t="s">
        <v>94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/>
  </sheetViews>
  <sheetFormatPr baseColWidth="10" defaultRowHeight="15" x14ac:dyDescent="0.25"/>
  <cols>
    <col min="1" max="1" width="15" customWidth="1"/>
    <col min="2" max="2" width="20.5703125" customWidth="1"/>
    <col min="3" max="3" width="19.5703125" customWidth="1"/>
    <col min="4" max="4" width="21" customWidth="1"/>
    <col min="5" max="5" width="20.42578125" customWidth="1"/>
    <col min="6" max="6" width="23" customWidth="1"/>
    <col min="7" max="7" width="19.7109375" customWidth="1"/>
  </cols>
  <sheetData>
    <row r="1" spans="2:8" ht="28.5" x14ac:dyDescent="0.45">
      <c r="B1" s="82" t="s">
        <v>99</v>
      </c>
      <c r="C1" s="82"/>
      <c r="D1" s="82"/>
      <c r="E1" s="82"/>
      <c r="F1" s="82"/>
    </row>
    <row r="3" spans="2:8" x14ac:dyDescent="0.25">
      <c r="B3" t="s">
        <v>100</v>
      </c>
      <c r="C3" t="s">
        <v>101</v>
      </c>
      <c r="D3" t="s">
        <v>102</v>
      </c>
      <c r="E3" t="s">
        <v>103</v>
      </c>
      <c r="F3" t="s">
        <v>98</v>
      </c>
    </row>
    <row r="4" spans="2:8" x14ac:dyDescent="0.25">
      <c r="B4" s="23" t="s">
        <v>104</v>
      </c>
      <c r="C4" s="53">
        <v>1566</v>
      </c>
      <c r="D4" s="53">
        <v>1709</v>
      </c>
      <c r="E4" s="53">
        <v>1854</v>
      </c>
      <c r="F4" s="54">
        <f>SUM(Tabla2[[#This Row],[Junio ]:[Agosto ]])</f>
        <v>5129</v>
      </c>
    </row>
    <row r="5" spans="2:8" x14ac:dyDescent="0.25">
      <c r="B5" s="23" t="s">
        <v>105</v>
      </c>
      <c r="C5" s="53">
        <v>2532</v>
      </c>
      <c r="D5" s="53">
        <v>3209</v>
      </c>
      <c r="E5" s="53">
        <v>4356</v>
      </c>
      <c r="F5" s="54">
        <f>SUM(Tabla2[[#This Row],[Junio ]:[Agosto ]])</f>
        <v>10097</v>
      </c>
    </row>
    <row r="6" spans="2:8" x14ac:dyDescent="0.25">
      <c r="B6" s="23" t="s">
        <v>106</v>
      </c>
      <c r="C6" s="53">
        <v>6670</v>
      </c>
      <c r="D6" s="53">
        <v>7580</v>
      </c>
      <c r="E6" s="53">
        <v>8864</v>
      </c>
      <c r="F6" s="54">
        <f>SUM(Tabla2[[#This Row],[Junio ]:[Agosto ]])</f>
        <v>23114</v>
      </c>
    </row>
    <row r="7" spans="2:8" x14ac:dyDescent="0.25">
      <c r="B7" s="23" t="s">
        <v>107</v>
      </c>
      <c r="C7" s="53">
        <v>4577</v>
      </c>
      <c r="D7" s="53">
        <v>8908</v>
      </c>
      <c r="E7" s="53">
        <v>10858</v>
      </c>
      <c r="F7" s="54">
        <f>SUM(Tabla2[[#This Row],[Junio ]:[Agosto ]])</f>
        <v>24343</v>
      </c>
    </row>
    <row r="8" spans="2:8" x14ac:dyDescent="0.25">
      <c r="B8" s="23" t="s">
        <v>108</v>
      </c>
      <c r="C8" s="53">
        <v>3300</v>
      </c>
      <c r="D8" s="53">
        <v>8321</v>
      </c>
      <c r="E8" s="53">
        <v>11876</v>
      </c>
      <c r="F8" s="54">
        <f>SUM(Tabla2[[#This Row],[Junio ]:[Agosto ]])</f>
        <v>23497</v>
      </c>
    </row>
    <row r="9" spans="2:8" x14ac:dyDescent="0.25">
      <c r="B9" s="23" t="s">
        <v>109</v>
      </c>
      <c r="C9" s="53">
        <v>8254</v>
      </c>
      <c r="D9" s="53">
        <v>7396</v>
      </c>
      <c r="E9" s="53">
        <v>9508</v>
      </c>
      <c r="F9" s="54">
        <f>SUM(Tabla2[[#This Row],[Junio ]:[Agosto ]])</f>
        <v>25158</v>
      </c>
      <c r="H9" t="s">
        <v>110</v>
      </c>
    </row>
  </sheetData>
  <mergeCells count="1">
    <mergeCell ref="B1:F1"/>
  </mergeCells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/>
  </sheetViews>
  <sheetFormatPr baseColWidth="10" defaultRowHeight="15" x14ac:dyDescent="0.25"/>
  <cols>
    <col min="1" max="1" width="10.28515625" customWidth="1"/>
    <col min="2" max="2" width="17" customWidth="1"/>
    <col min="3" max="5" width="12.5703125" customWidth="1"/>
    <col min="6" max="6" width="15.28515625" bestFit="1" customWidth="1"/>
    <col min="7" max="7" width="12.5703125" customWidth="1"/>
    <col min="8" max="8" width="18" customWidth="1"/>
    <col min="9" max="9" width="12.5703125" customWidth="1"/>
    <col min="10" max="10" width="13.5703125" customWidth="1"/>
  </cols>
  <sheetData>
    <row r="1" spans="2:6" ht="28.5" x14ac:dyDescent="0.45">
      <c r="B1" s="82" t="s">
        <v>99</v>
      </c>
      <c r="C1" s="82"/>
      <c r="D1" s="82"/>
      <c r="E1" s="82"/>
      <c r="F1" s="82"/>
    </row>
    <row r="3" spans="2:6" x14ac:dyDescent="0.25">
      <c r="B3" t="s">
        <v>100</v>
      </c>
      <c r="C3" t="s">
        <v>73</v>
      </c>
      <c r="D3" t="s">
        <v>74</v>
      </c>
      <c r="E3" t="s">
        <v>75</v>
      </c>
      <c r="F3" t="s">
        <v>98</v>
      </c>
    </row>
    <row r="4" spans="2:6" x14ac:dyDescent="0.25">
      <c r="B4" s="23" t="s">
        <v>111</v>
      </c>
      <c r="C4" s="53">
        <v>3900</v>
      </c>
      <c r="D4" s="53">
        <v>7200</v>
      </c>
      <c r="E4" s="53">
        <v>9538</v>
      </c>
      <c r="F4" s="54">
        <f>SUM(Dulcitos[[#This Row],[Marzo]:[Mayo]])</f>
        <v>20638</v>
      </c>
    </row>
    <row r="5" spans="2:6" x14ac:dyDescent="0.25">
      <c r="B5" s="23" t="s">
        <v>112</v>
      </c>
      <c r="C5" s="53">
        <v>1520</v>
      </c>
      <c r="D5" s="53">
        <v>6438</v>
      </c>
      <c r="E5" s="53">
        <v>4533</v>
      </c>
      <c r="F5" s="54">
        <f>SUM(Dulcitos[[#This Row],[Marzo]:[Mayo]])</f>
        <v>12491</v>
      </c>
    </row>
    <row r="6" spans="2:6" x14ac:dyDescent="0.25">
      <c r="B6" s="23" t="s">
        <v>109</v>
      </c>
      <c r="C6" s="53">
        <v>5030</v>
      </c>
      <c r="D6" s="53">
        <v>6738</v>
      </c>
      <c r="E6" s="53">
        <v>8323</v>
      </c>
      <c r="F6" s="54">
        <f>SUM(Dulcitos[[#This Row],[Marzo]:[Mayo]])</f>
        <v>20091</v>
      </c>
    </row>
  </sheetData>
  <mergeCells count="1">
    <mergeCell ref="B1:F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"/>
  <sheetViews>
    <sheetView zoomScale="115" zoomScaleNormal="115" workbookViewId="0"/>
  </sheetViews>
  <sheetFormatPr baseColWidth="10" defaultRowHeight="15" x14ac:dyDescent="0.25"/>
  <cols>
    <col min="1" max="1" width="3.7109375" customWidth="1"/>
    <col min="2" max="2" width="12" customWidth="1"/>
    <col min="3" max="3" width="11.5703125" style="1" bestFit="1" customWidth="1"/>
    <col min="4" max="4" width="8.5703125" style="1" bestFit="1" customWidth="1"/>
    <col min="5" max="5" width="11.28515625" customWidth="1"/>
  </cols>
  <sheetData>
    <row r="2" spans="2:7" x14ac:dyDescent="0.25">
      <c r="B2" s="26" t="s">
        <v>0</v>
      </c>
      <c r="C2" s="55" t="s">
        <v>7</v>
      </c>
      <c r="D2" s="55" t="s">
        <v>113</v>
      </c>
      <c r="E2" s="55" t="s">
        <v>118</v>
      </c>
      <c r="F2" s="55" t="s">
        <v>117</v>
      </c>
      <c r="G2" s="55" t="s">
        <v>119</v>
      </c>
    </row>
    <row r="3" spans="2:7" x14ac:dyDescent="0.25">
      <c r="B3" s="27" t="s">
        <v>32</v>
      </c>
      <c r="C3" s="56" t="s">
        <v>9</v>
      </c>
      <c r="D3" s="56" t="s">
        <v>114</v>
      </c>
      <c r="E3" s="57">
        <v>59</v>
      </c>
      <c r="F3" s="56">
        <v>1</v>
      </c>
      <c r="G3" s="57">
        <f>E3+60</f>
        <v>119</v>
      </c>
    </row>
    <row r="4" spans="2:7" x14ac:dyDescent="0.25">
      <c r="B4" s="28" t="s">
        <v>33</v>
      </c>
      <c r="C4" s="58" t="s">
        <v>10</v>
      </c>
      <c r="D4" s="58" t="s">
        <v>115</v>
      </c>
      <c r="E4" s="30">
        <v>65.5</v>
      </c>
      <c r="F4" s="58">
        <v>1</v>
      </c>
      <c r="G4" s="30">
        <f t="shared" ref="G4:G42" si="0">E4+60</f>
        <v>125.5</v>
      </c>
    </row>
    <row r="5" spans="2:7" x14ac:dyDescent="0.25">
      <c r="B5" s="27" t="s">
        <v>34</v>
      </c>
      <c r="C5" s="56" t="s">
        <v>11</v>
      </c>
      <c r="D5" s="56" t="s">
        <v>116</v>
      </c>
      <c r="E5" s="57">
        <v>48</v>
      </c>
      <c r="F5" s="56">
        <v>1</v>
      </c>
      <c r="G5" s="57">
        <f t="shared" si="0"/>
        <v>108</v>
      </c>
    </row>
    <row r="6" spans="2:7" x14ac:dyDescent="0.25">
      <c r="B6" s="28" t="s">
        <v>1</v>
      </c>
      <c r="C6" s="58" t="s">
        <v>11</v>
      </c>
      <c r="D6" s="58" t="s">
        <v>116</v>
      </c>
      <c r="E6" s="30">
        <v>48</v>
      </c>
      <c r="F6" s="58">
        <v>2</v>
      </c>
      <c r="G6" s="30">
        <f t="shared" si="0"/>
        <v>108</v>
      </c>
    </row>
    <row r="7" spans="2:7" x14ac:dyDescent="0.25">
      <c r="B7" s="27" t="s">
        <v>35</v>
      </c>
      <c r="C7" s="56" t="s">
        <v>9</v>
      </c>
      <c r="D7" s="56" t="s">
        <v>116</v>
      </c>
      <c r="E7" s="57">
        <v>59</v>
      </c>
      <c r="F7" s="56">
        <v>2</v>
      </c>
      <c r="G7" s="57">
        <f t="shared" si="0"/>
        <v>119</v>
      </c>
    </row>
    <row r="8" spans="2:7" x14ac:dyDescent="0.25">
      <c r="B8" s="28" t="s">
        <v>36</v>
      </c>
      <c r="C8" s="58" t="s">
        <v>11</v>
      </c>
      <c r="D8" s="58" t="s">
        <v>116</v>
      </c>
      <c r="E8" s="30">
        <v>48</v>
      </c>
      <c r="F8" s="58">
        <v>2</v>
      </c>
      <c r="G8" s="30">
        <f t="shared" si="0"/>
        <v>108</v>
      </c>
    </row>
    <row r="9" spans="2:7" x14ac:dyDescent="0.25">
      <c r="B9" s="27" t="s">
        <v>37</v>
      </c>
      <c r="C9" s="56" t="s">
        <v>9</v>
      </c>
      <c r="D9" s="56" t="s">
        <v>116</v>
      </c>
      <c r="E9" s="57">
        <v>59</v>
      </c>
      <c r="F9" s="56">
        <v>1</v>
      </c>
      <c r="G9" s="57">
        <f t="shared" si="0"/>
        <v>119</v>
      </c>
    </row>
    <row r="10" spans="2:7" x14ac:dyDescent="0.25">
      <c r="B10" s="28" t="s">
        <v>6</v>
      </c>
      <c r="C10" s="58" t="s">
        <v>11</v>
      </c>
      <c r="D10" s="58" t="s">
        <v>114</v>
      </c>
      <c r="E10" s="30">
        <v>48</v>
      </c>
      <c r="F10" s="58">
        <v>1</v>
      </c>
      <c r="G10" s="30">
        <f t="shared" si="0"/>
        <v>108</v>
      </c>
    </row>
    <row r="11" spans="2:7" x14ac:dyDescent="0.25">
      <c r="B11" s="27" t="s">
        <v>38</v>
      </c>
      <c r="C11" s="56" t="s">
        <v>9</v>
      </c>
      <c r="D11" s="56" t="s">
        <v>114</v>
      </c>
      <c r="E11" s="57">
        <v>59</v>
      </c>
      <c r="F11" s="56">
        <v>1</v>
      </c>
      <c r="G11" s="57">
        <f t="shared" si="0"/>
        <v>119</v>
      </c>
    </row>
    <row r="12" spans="2:7" x14ac:dyDescent="0.25">
      <c r="B12" s="28" t="s">
        <v>39</v>
      </c>
      <c r="C12" s="58" t="s">
        <v>10</v>
      </c>
      <c r="D12" s="58" t="s">
        <v>114</v>
      </c>
      <c r="E12" s="30">
        <v>65.5</v>
      </c>
      <c r="F12" s="58">
        <v>2</v>
      </c>
      <c r="G12" s="30">
        <f t="shared" si="0"/>
        <v>125.5</v>
      </c>
    </row>
    <row r="13" spans="2:7" x14ac:dyDescent="0.25">
      <c r="B13" s="27" t="s">
        <v>40</v>
      </c>
      <c r="C13" s="56" t="s">
        <v>9</v>
      </c>
      <c r="D13" s="56" t="s">
        <v>114</v>
      </c>
      <c r="E13" s="57">
        <v>59</v>
      </c>
      <c r="F13" s="56">
        <v>1</v>
      </c>
      <c r="G13" s="57">
        <f t="shared" si="0"/>
        <v>119</v>
      </c>
    </row>
    <row r="14" spans="2:7" x14ac:dyDescent="0.25">
      <c r="B14" s="28" t="s">
        <v>41</v>
      </c>
      <c r="C14" s="58" t="s">
        <v>11</v>
      </c>
      <c r="D14" s="58" t="s">
        <v>115</v>
      </c>
      <c r="E14" s="30">
        <v>48</v>
      </c>
      <c r="F14" s="58">
        <v>2</v>
      </c>
      <c r="G14" s="30">
        <f t="shared" si="0"/>
        <v>108</v>
      </c>
    </row>
    <row r="15" spans="2:7" x14ac:dyDescent="0.25">
      <c r="B15" s="27" t="s">
        <v>42</v>
      </c>
      <c r="C15" s="56" t="s">
        <v>9</v>
      </c>
      <c r="D15" s="56" t="s">
        <v>115</v>
      </c>
      <c r="E15" s="57">
        <v>59</v>
      </c>
      <c r="F15" s="56">
        <v>2</v>
      </c>
      <c r="G15" s="57">
        <f t="shared" si="0"/>
        <v>119</v>
      </c>
    </row>
    <row r="16" spans="2:7" x14ac:dyDescent="0.25">
      <c r="B16" s="28" t="s">
        <v>43</v>
      </c>
      <c r="C16" s="58" t="s">
        <v>10</v>
      </c>
      <c r="D16" s="58" t="s">
        <v>115</v>
      </c>
      <c r="E16" s="30">
        <v>65.5</v>
      </c>
      <c r="F16" s="58">
        <v>1</v>
      </c>
      <c r="G16" s="30">
        <f t="shared" si="0"/>
        <v>125.5</v>
      </c>
    </row>
    <row r="17" spans="2:7" x14ac:dyDescent="0.25">
      <c r="B17" s="27" t="s">
        <v>44</v>
      </c>
      <c r="C17" s="56" t="s">
        <v>11</v>
      </c>
      <c r="D17" s="56" t="s">
        <v>114</v>
      </c>
      <c r="E17" s="57">
        <v>48</v>
      </c>
      <c r="F17" s="56">
        <v>1</v>
      </c>
      <c r="G17" s="57">
        <f t="shared" si="0"/>
        <v>108</v>
      </c>
    </row>
    <row r="18" spans="2:7" x14ac:dyDescent="0.25">
      <c r="B18" s="28" t="s">
        <v>45</v>
      </c>
      <c r="C18" s="58" t="s">
        <v>12</v>
      </c>
      <c r="D18" s="58" t="s">
        <v>116</v>
      </c>
      <c r="E18" s="30">
        <v>48</v>
      </c>
      <c r="F18" s="58">
        <v>1</v>
      </c>
      <c r="G18" s="30">
        <f t="shared" si="0"/>
        <v>108</v>
      </c>
    </row>
    <row r="19" spans="2:7" x14ac:dyDescent="0.25">
      <c r="B19" s="27" t="s">
        <v>46</v>
      </c>
      <c r="C19" s="56" t="s">
        <v>12</v>
      </c>
      <c r="D19" s="56" t="s">
        <v>116</v>
      </c>
      <c r="E19" s="57">
        <v>48</v>
      </c>
      <c r="F19" s="56">
        <v>2</v>
      </c>
      <c r="G19" s="57">
        <f t="shared" si="0"/>
        <v>108</v>
      </c>
    </row>
    <row r="20" spans="2:7" x14ac:dyDescent="0.25">
      <c r="B20" s="28" t="s">
        <v>1</v>
      </c>
      <c r="C20" s="58" t="s">
        <v>12</v>
      </c>
      <c r="D20" s="58" t="s">
        <v>114</v>
      </c>
      <c r="E20" s="30">
        <v>48</v>
      </c>
      <c r="F20" s="58">
        <v>2</v>
      </c>
      <c r="G20" s="30">
        <f t="shared" si="0"/>
        <v>108</v>
      </c>
    </row>
    <row r="21" spans="2:7" x14ac:dyDescent="0.25">
      <c r="B21" s="27" t="s">
        <v>47</v>
      </c>
      <c r="C21" s="56" t="s">
        <v>11</v>
      </c>
      <c r="D21" s="56" t="s">
        <v>115</v>
      </c>
      <c r="E21" s="57">
        <v>48</v>
      </c>
      <c r="F21" s="56">
        <v>1</v>
      </c>
      <c r="G21" s="57">
        <f t="shared" si="0"/>
        <v>108</v>
      </c>
    </row>
    <row r="22" spans="2:7" x14ac:dyDescent="0.25">
      <c r="B22" s="28" t="s">
        <v>4</v>
      </c>
      <c r="C22" s="58" t="s">
        <v>9</v>
      </c>
      <c r="D22" s="58" t="s">
        <v>115</v>
      </c>
      <c r="E22" s="30">
        <v>59</v>
      </c>
      <c r="F22" s="58">
        <v>1</v>
      </c>
      <c r="G22" s="30">
        <f t="shared" si="0"/>
        <v>119</v>
      </c>
    </row>
    <row r="23" spans="2:7" x14ac:dyDescent="0.25">
      <c r="B23" s="27" t="s">
        <v>48</v>
      </c>
      <c r="C23" s="56" t="s">
        <v>11</v>
      </c>
      <c r="D23" s="56" t="s">
        <v>115</v>
      </c>
      <c r="E23" s="57">
        <v>48</v>
      </c>
      <c r="F23" s="56">
        <v>2</v>
      </c>
      <c r="G23" s="57">
        <f t="shared" si="0"/>
        <v>108</v>
      </c>
    </row>
    <row r="24" spans="2:7" x14ac:dyDescent="0.25">
      <c r="B24" s="28" t="s">
        <v>5</v>
      </c>
      <c r="C24" s="58" t="s">
        <v>11</v>
      </c>
      <c r="D24" s="58" t="s">
        <v>116</v>
      </c>
      <c r="E24" s="30">
        <v>48</v>
      </c>
      <c r="F24" s="58">
        <v>1</v>
      </c>
      <c r="G24" s="30">
        <f t="shared" si="0"/>
        <v>108</v>
      </c>
    </row>
    <row r="25" spans="2:7" x14ac:dyDescent="0.25">
      <c r="B25" s="27" t="s">
        <v>49</v>
      </c>
      <c r="C25" s="56" t="s">
        <v>11</v>
      </c>
      <c r="D25" s="56" t="s">
        <v>114</v>
      </c>
      <c r="E25" s="57">
        <v>48</v>
      </c>
      <c r="F25" s="56">
        <v>2</v>
      </c>
      <c r="G25" s="57">
        <f t="shared" si="0"/>
        <v>108</v>
      </c>
    </row>
    <row r="26" spans="2:7" x14ac:dyDescent="0.25">
      <c r="B26" s="28" t="s">
        <v>50</v>
      </c>
      <c r="C26" s="58" t="s">
        <v>9</v>
      </c>
      <c r="D26" s="58" t="s">
        <v>114</v>
      </c>
      <c r="E26" s="30">
        <v>59</v>
      </c>
      <c r="F26" s="58">
        <v>1</v>
      </c>
      <c r="G26" s="30">
        <f t="shared" si="0"/>
        <v>119</v>
      </c>
    </row>
    <row r="27" spans="2:7" x14ac:dyDescent="0.25">
      <c r="B27" s="27" t="s">
        <v>51</v>
      </c>
      <c r="C27" s="56" t="s">
        <v>10</v>
      </c>
      <c r="D27" s="56" t="s">
        <v>114</v>
      </c>
      <c r="E27" s="57">
        <v>65.5</v>
      </c>
      <c r="F27" s="56">
        <v>2</v>
      </c>
      <c r="G27" s="57">
        <f t="shared" si="0"/>
        <v>125.5</v>
      </c>
    </row>
    <row r="28" spans="2:7" x14ac:dyDescent="0.25">
      <c r="B28" s="28" t="s">
        <v>52</v>
      </c>
      <c r="C28" s="58" t="s">
        <v>12</v>
      </c>
      <c r="D28" s="58" t="s">
        <v>114</v>
      </c>
      <c r="E28" s="30">
        <v>48</v>
      </c>
      <c r="F28" s="58">
        <v>1</v>
      </c>
      <c r="G28" s="30">
        <f t="shared" si="0"/>
        <v>108</v>
      </c>
    </row>
    <row r="29" spans="2:7" x14ac:dyDescent="0.25">
      <c r="B29" s="27" t="s">
        <v>53</v>
      </c>
      <c r="C29" s="56" t="s">
        <v>9</v>
      </c>
      <c r="D29" s="56" t="s">
        <v>115</v>
      </c>
      <c r="E29" s="57">
        <v>59</v>
      </c>
      <c r="F29" s="56">
        <v>2</v>
      </c>
      <c r="G29" s="57">
        <f t="shared" si="0"/>
        <v>119</v>
      </c>
    </row>
    <row r="30" spans="2:7" x14ac:dyDescent="0.25">
      <c r="B30" s="28" t="s">
        <v>54</v>
      </c>
      <c r="C30" s="58" t="s">
        <v>11</v>
      </c>
      <c r="D30" s="58" t="s">
        <v>115</v>
      </c>
      <c r="E30" s="30">
        <v>48</v>
      </c>
      <c r="F30" s="58">
        <v>2</v>
      </c>
      <c r="G30" s="30">
        <f t="shared" si="0"/>
        <v>108</v>
      </c>
    </row>
    <row r="31" spans="2:7" x14ac:dyDescent="0.25">
      <c r="B31" s="27" t="s">
        <v>55</v>
      </c>
      <c r="C31" s="56" t="s">
        <v>12</v>
      </c>
      <c r="D31" s="56" t="s">
        <v>116</v>
      </c>
      <c r="E31" s="57">
        <v>48</v>
      </c>
      <c r="F31" s="56">
        <v>1</v>
      </c>
      <c r="G31" s="57">
        <f t="shared" si="0"/>
        <v>108</v>
      </c>
    </row>
    <row r="32" spans="2:7" x14ac:dyDescent="0.25">
      <c r="B32" s="28" t="s">
        <v>56</v>
      </c>
      <c r="C32" s="58" t="s">
        <v>11</v>
      </c>
      <c r="D32" s="58" t="s">
        <v>114</v>
      </c>
      <c r="E32" s="30">
        <v>48</v>
      </c>
      <c r="F32" s="58">
        <v>2</v>
      </c>
      <c r="G32" s="30">
        <f t="shared" si="0"/>
        <v>108</v>
      </c>
    </row>
    <row r="33" spans="2:7" x14ac:dyDescent="0.25">
      <c r="B33" s="27" t="s">
        <v>57</v>
      </c>
      <c r="C33" s="56" t="s">
        <v>9</v>
      </c>
      <c r="D33" s="56" t="s">
        <v>116</v>
      </c>
      <c r="E33" s="57">
        <v>59</v>
      </c>
      <c r="F33" s="56">
        <v>1</v>
      </c>
      <c r="G33" s="57">
        <f t="shared" si="0"/>
        <v>119</v>
      </c>
    </row>
    <row r="34" spans="2:7" x14ac:dyDescent="0.25">
      <c r="B34" s="28" t="s">
        <v>58</v>
      </c>
      <c r="C34" s="58" t="s">
        <v>11</v>
      </c>
      <c r="D34" s="58" t="s">
        <v>115</v>
      </c>
      <c r="E34" s="30">
        <v>48</v>
      </c>
      <c r="F34" s="58">
        <v>2</v>
      </c>
      <c r="G34" s="30">
        <f t="shared" si="0"/>
        <v>108</v>
      </c>
    </row>
    <row r="35" spans="2:7" x14ac:dyDescent="0.25">
      <c r="B35" s="27" t="s">
        <v>59</v>
      </c>
      <c r="C35" s="56" t="s">
        <v>12</v>
      </c>
      <c r="D35" s="56" t="s">
        <v>115</v>
      </c>
      <c r="E35" s="57">
        <v>48</v>
      </c>
      <c r="F35" s="56">
        <v>1</v>
      </c>
      <c r="G35" s="57">
        <f t="shared" si="0"/>
        <v>108</v>
      </c>
    </row>
    <row r="36" spans="2:7" x14ac:dyDescent="0.25">
      <c r="B36" s="28" t="s">
        <v>60</v>
      </c>
      <c r="C36" s="58" t="s">
        <v>9</v>
      </c>
      <c r="D36" s="58" t="s">
        <v>114</v>
      </c>
      <c r="E36" s="30">
        <v>59</v>
      </c>
      <c r="F36" s="58">
        <v>2</v>
      </c>
      <c r="G36" s="30">
        <f t="shared" si="0"/>
        <v>119</v>
      </c>
    </row>
    <row r="37" spans="2:7" x14ac:dyDescent="0.25">
      <c r="B37" s="27" t="s">
        <v>61</v>
      </c>
      <c r="C37" s="56" t="s">
        <v>9</v>
      </c>
      <c r="D37" s="56" t="s">
        <v>116</v>
      </c>
      <c r="E37" s="57">
        <v>59</v>
      </c>
      <c r="F37" s="56">
        <v>1</v>
      </c>
      <c r="G37" s="57">
        <f t="shared" si="0"/>
        <v>119</v>
      </c>
    </row>
    <row r="38" spans="2:7" x14ac:dyDescent="0.25">
      <c r="B38" s="28" t="s">
        <v>62</v>
      </c>
      <c r="C38" s="58" t="s">
        <v>10</v>
      </c>
      <c r="D38" s="58" t="s">
        <v>116</v>
      </c>
      <c r="E38" s="30">
        <v>65.5</v>
      </c>
      <c r="F38" s="58">
        <v>2</v>
      </c>
      <c r="G38" s="30">
        <f t="shared" si="0"/>
        <v>125.5</v>
      </c>
    </row>
    <row r="39" spans="2:7" x14ac:dyDescent="0.25">
      <c r="B39" s="27" t="s">
        <v>63</v>
      </c>
      <c r="C39" s="56" t="s">
        <v>9</v>
      </c>
      <c r="D39" s="56" t="s">
        <v>114</v>
      </c>
      <c r="E39" s="57">
        <v>59</v>
      </c>
      <c r="F39" s="56">
        <v>2</v>
      </c>
      <c r="G39" s="57">
        <f t="shared" si="0"/>
        <v>119</v>
      </c>
    </row>
    <row r="40" spans="2:7" x14ac:dyDescent="0.25">
      <c r="B40" s="28" t="s">
        <v>52</v>
      </c>
      <c r="C40" s="58" t="s">
        <v>12</v>
      </c>
      <c r="D40" s="58" t="s">
        <v>115</v>
      </c>
      <c r="E40" s="30">
        <v>48</v>
      </c>
      <c r="F40" s="58">
        <v>1</v>
      </c>
      <c r="G40" s="30">
        <f t="shared" si="0"/>
        <v>108</v>
      </c>
    </row>
    <row r="41" spans="2:7" x14ac:dyDescent="0.25">
      <c r="B41" s="27" t="s">
        <v>3</v>
      </c>
      <c r="C41" s="56" t="s">
        <v>11</v>
      </c>
      <c r="D41" s="56" t="s">
        <v>115</v>
      </c>
      <c r="E41" s="57">
        <v>48</v>
      </c>
      <c r="F41" s="56">
        <v>1</v>
      </c>
      <c r="G41" s="57">
        <f t="shared" si="0"/>
        <v>108</v>
      </c>
    </row>
    <row r="42" spans="2:7" x14ac:dyDescent="0.25">
      <c r="B42" s="29" t="s">
        <v>64</v>
      </c>
      <c r="C42" s="58" t="s">
        <v>11</v>
      </c>
      <c r="D42" s="58" t="s">
        <v>114</v>
      </c>
      <c r="E42" s="30">
        <v>48</v>
      </c>
      <c r="F42" s="58">
        <v>2</v>
      </c>
      <c r="G42" s="30">
        <f t="shared" si="0"/>
        <v>108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24"/>
  <sheetViews>
    <sheetView showGridLines="0" zoomScale="85" zoomScaleNormal="85" workbookViewId="0"/>
  </sheetViews>
  <sheetFormatPr baseColWidth="10" defaultRowHeight="15" x14ac:dyDescent="0.25"/>
  <cols>
    <col min="1" max="1" width="14.7109375" bestFit="1" customWidth="1"/>
    <col min="7" max="7" width="30.85546875" bestFit="1" customWidth="1"/>
  </cols>
  <sheetData>
    <row r="9" spans="1:7" s="60" customFormat="1" ht="21.75" customHeight="1" x14ac:dyDescent="0.25">
      <c r="A9" s="59" t="s">
        <v>120</v>
      </c>
      <c r="B9" s="59" t="s">
        <v>129</v>
      </c>
      <c r="C9" s="59" t="s">
        <v>130</v>
      </c>
      <c r="D9" s="59" t="s">
        <v>131</v>
      </c>
      <c r="E9" s="59" t="s">
        <v>132</v>
      </c>
      <c r="F9" s="59" t="s">
        <v>133</v>
      </c>
      <c r="G9" s="59" t="s">
        <v>134</v>
      </c>
    </row>
    <row r="10" spans="1:7" s="60" customFormat="1" ht="21.75" customHeight="1" x14ac:dyDescent="0.25">
      <c r="A10" s="63" t="s">
        <v>127</v>
      </c>
      <c r="B10" s="61">
        <v>166</v>
      </c>
      <c r="C10" s="61">
        <v>36</v>
      </c>
      <c r="D10" s="61">
        <v>93</v>
      </c>
      <c r="E10" s="61">
        <v>156</v>
      </c>
      <c r="F10" s="61">
        <v>30</v>
      </c>
      <c r="G10" s="62"/>
    </row>
    <row r="11" spans="1:7" s="60" customFormat="1" ht="21.75" customHeight="1" x14ac:dyDescent="0.25">
      <c r="A11" s="63" t="s">
        <v>121</v>
      </c>
      <c r="B11" s="61">
        <v>55</v>
      </c>
      <c r="C11" s="61">
        <v>150</v>
      </c>
      <c r="D11" s="61">
        <v>56</v>
      </c>
      <c r="E11" s="61">
        <v>35</v>
      </c>
      <c r="F11" s="61">
        <v>52</v>
      </c>
      <c r="G11" s="62"/>
    </row>
    <row r="12" spans="1:7" s="60" customFormat="1" ht="21.75" customHeight="1" x14ac:dyDescent="0.25">
      <c r="A12" s="63" t="s">
        <v>128</v>
      </c>
      <c r="B12" s="61">
        <v>121</v>
      </c>
      <c r="C12" s="61">
        <v>166</v>
      </c>
      <c r="D12" s="61">
        <v>126</v>
      </c>
      <c r="E12" s="61">
        <v>94</v>
      </c>
      <c r="F12" s="61">
        <v>50</v>
      </c>
      <c r="G12" s="62"/>
    </row>
    <row r="13" spans="1:7" s="60" customFormat="1" ht="21.75" customHeight="1" x14ac:dyDescent="0.25">
      <c r="A13" s="63" t="s">
        <v>122</v>
      </c>
      <c r="B13" s="61">
        <v>109</v>
      </c>
      <c r="C13" s="61">
        <v>132</v>
      </c>
      <c r="D13" s="61">
        <v>92</v>
      </c>
      <c r="E13" s="61">
        <v>160</v>
      </c>
      <c r="F13" s="61">
        <v>135</v>
      </c>
      <c r="G13" s="62"/>
    </row>
    <row r="14" spans="1:7" s="60" customFormat="1" ht="21.75" customHeight="1" x14ac:dyDescent="0.25">
      <c r="A14" s="63" t="s">
        <v>124</v>
      </c>
      <c r="B14" s="61">
        <v>169</v>
      </c>
      <c r="C14" s="61">
        <v>39</v>
      </c>
      <c r="D14" s="61">
        <v>156</v>
      </c>
      <c r="E14" s="61">
        <v>63</v>
      </c>
      <c r="F14" s="61">
        <v>61</v>
      </c>
      <c r="G14" s="62"/>
    </row>
    <row r="15" spans="1:7" s="60" customFormat="1" ht="21.75" customHeight="1" x14ac:dyDescent="0.25">
      <c r="A15" s="63" t="s">
        <v>135</v>
      </c>
      <c r="B15" s="61">
        <v>30</v>
      </c>
      <c r="C15" s="61">
        <v>49</v>
      </c>
      <c r="D15" s="61">
        <v>155</v>
      </c>
      <c r="E15" s="61">
        <v>52</v>
      </c>
      <c r="F15" s="61">
        <v>151</v>
      </c>
      <c r="G15" s="62"/>
    </row>
    <row r="16" spans="1:7" s="60" customFormat="1" ht="21.75" customHeight="1" x14ac:dyDescent="0.25">
      <c r="A16" s="63" t="s">
        <v>123</v>
      </c>
      <c r="B16" s="61">
        <v>64</v>
      </c>
      <c r="C16" s="61">
        <v>101</v>
      </c>
      <c r="D16" s="61">
        <v>124</v>
      </c>
      <c r="E16" s="61">
        <v>66</v>
      </c>
      <c r="F16" s="61">
        <v>162</v>
      </c>
      <c r="G16" s="62"/>
    </row>
    <row r="17" spans="1:7" s="60" customFormat="1" ht="21.75" customHeight="1" x14ac:dyDescent="0.25">
      <c r="A17" s="63" t="s">
        <v>125</v>
      </c>
      <c r="B17" s="61">
        <v>51</v>
      </c>
      <c r="C17" s="61">
        <v>55</v>
      </c>
      <c r="D17" s="61">
        <v>45</v>
      </c>
      <c r="E17" s="61">
        <v>52</v>
      </c>
      <c r="F17" s="61">
        <v>166</v>
      </c>
      <c r="G17" s="62"/>
    </row>
    <row r="18" spans="1:7" s="60" customFormat="1" ht="21.75" customHeight="1" x14ac:dyDescent="0.25">
      <c r="A18" s="63" t="s">
        <v>126</v>
      </c>
      <c r="B18" s="61">
        <v>146</v>
      </c>
      <c r="C18" s="61">
        <v>166</v>
      </c>
      <c r="D18" s="61">
        <v>141</v>
      </c>
      <c r="E18" s="61">
        <v>105</v>
      </c>
      <c r="F18" s="61">
        <v>40</v>
      </c>
      <c r="G18" s="62"/>
    </row>
    <row r="24" spans="1:7" x14ac:dyDescent="0.25">
      <c r="G24" s="3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showGridLines="0" workbookViewId="0"/>
  </sheetViews>
  <sheetFormatPr baseColWidth="10" defaultRowHeight="15" x14ac:dyDescent="0.25"/>
  <cols>
    <col min="1" max="1" width="1.7109375" customWidth="1"/>
    <col min="2" max="2" width="24.7109375" customWidth="1"/>
    <col min="3" max="3" width="21.85546875" customWidth="1"/>
    <col min="4" max="4" width="19.140625" customWidth="1"/>
    <col min="5" max="5" width="1.5703125" customWidth="1"/>
    <col min="6" max="6" width="49.5703125" customWidth="1"/>
    <col min="7" max="7" width="1.28515625" customWidth="1"/>
    <col min="8" max="8" width="0.28515625" customWidth="1"/>
    <col min="9" max="9" width="1.140625" customWidth="1"/>
  </cols>
  <sheetData>
    <row r="1" spans="1:10" ht="5.25" customHeight="1" x14ac:dyDescent="0.25">
      <c r="A1" s="64"/>
      <c r="B1" s="64"/>
      <c r="C1" s="64"/>
      <c r="D1" s="64"/>
      <c r="E1" s="64"/>
      <c r="F1" s="64"/>
      <c r="G1" s="64"/>
      <c r="H1" s="64"/>
      <c r="I1" s="64"/>
    </row>
    <row r="2" spans="1:10" ht="77.25" customHeight="1" thickBot="1" x14ac:dyDescent="0.3">
      <c r="A2" s="65"/>
      <c r="B2" s="65" t="s">
        <v>136</v>
      </c>
      <c r="C2" s="65"/>
      <c r="D2" s="65"/>
      <c r="E2" s="65"/>
      <c r="F2" s="65"/>
      <c r="G2" s="65"/>
      <c r="H2" s="65"/>
      <c r="I2" s="65"/>
    </row>
    <row r="3" spans="1:10" ht="36" customHeight="1" x14ac:dyDescent="0.25">
      <c r="A3" s="66"/>
      <c r="B3" s="83" t="s">
        <v>137</v>
      </c>
      <c r="C3" s="84"/>
      <c r="D3" s="84"/>
      <c r="E3" s="84"/>
      <c r="F3" s="84"/>
      <c r="G3" s="84"/>
      <c r="H3" s="84"/>
      <c r="I3" s="84"/>
    </row>
    <row r="4" spans="1:10" ht="7.5" customHeight="1" x14ac:dyDescent="0.25"/>
    <row r="5" spans="1:10" ht="15.75" thickBot="1" x14ac:dyDescent="0.3">
      <c r="B5" s="67" t="s">
        <v>138</v>
      </c>
      <c r="C5" s="68" t="s">
        <v>139</v>
      </c>
      <c r="D5" s="68" t="s">
        <v>140</v>
      </c>
      <c r="F5" s="69" t="s">
        <v>141</v>
      </c>
      <c r="G5" s="70"/>
      <c r="H5" s="70"/>
      <c r="I5" s="71"/>
      <c r="J5" s="72"/>
    </row>
    <row r="6" spans="1:10" ht="16.5" thickTop="1" thickBot="1" x14ac:dyDescent="0.3">
      <c r="B6" s="73" t="s">
        <v>142</v>
      </c>
      <c r="C6" s="74">
        <v>200</v>
      </c>
      <c r="D6" s="74">
        <v>300</v>
      </c>
      <c r="F6" s="75"/>
      <c r="G6" s="75"/>
      <c r="H6" s="75"/>
      <c r="I6" s="72"/>
      <c r="J6" s="72"/>
    </row>
    <row r="7" spans="1:10" ht="16.5" thickTop="1" thickBot="1" x14ac:dyDescent="0.3">
      <c r="B7" s="73" t="s">
        <v>143</v>
      </c>
      <c r="C7" s="74">
        <v>2000</v>
      </c>
      <c r="D7" s="74">
        <v>750</v>
      </c>
      <c r="F7" s="75"/>
      <c r="G7" s="75"/>
      <c r="H7" s="75"/>
      <c r="I7" s="72"/>
      <c r="J7" s="72"/>
    </row>
    <row r="8" spans="1:10" ht="16.5" thickTop="1" thickBot="1" x14ac:dyDescent="0.3">
      <c r="B8" s="73" t="s">
        <v>144</v>
      </c>
      <c r="C8" s="74">
        <v>2800</v>
      </c>
      <c r="D8" s="74">
        <v>2300</v>
      </c>
      <c r="F8" s="75"/>
      <c r="G8" s="75"/>
      <c r="H8" s="75"/>
      <c r="I8" s="72"/>
      <c r="J8" s="72"/>
    </row>
    <row r="9" spans="1:10" ht="16.5" thickTop="1" thickBot="1" x14ac:dyDescent="0.3">
      <c r="B9" s="73" t="s">
        <v>145</v>
      </c>
      <c r="C9" s="74">
        <v>950</v>
      </c>
      <c r="D9" s="74">
        <v>750</v>
      </c>
      <c r="F9" s="75"/>
      <c r="G9" s="75"/>
      <c r="H9" s="75"/>
      <c r="I9" s="72"/>
      <c r="J9" s="72"/>
    </row>
    <row r="10" spans="1:10" ht="16.5" thickTop="1" thickBot="1" x14ac:dyDescent="0.3">
      <c r="B10" s="73" t="s">
        <v>98</v>
      </c>
      <c r="C10" s="74">
        <f>SUM(C6:C9)</f>
        <v>5950</v>
      </c>
      <c r="D10" s="74">
        <f>SUM(D6:D9)</f>
        <v>4100</v>
      </c>
      <c r="F10" s="75"/>
      <c r="G10" s="75"/>
      <c r="H10" s="75"/>
      <c r="I10" s="72"/>
      <c r="J10" s="72"/>
    </row>
    <row r="11" spans="1:10" ht="15.75" thickTop="1" x14ac:dyDescent="0.25">
      <c r="F11" s="75"/>
      <c r="G11" s="75"/>
      <c r="H11" s="75"/>
      <c r="I11" s="72"/>
      <c r="J11" s="72"/>
    </row>
    <row r="12" spans="1:10" ht="15.75" thickBot="1" x14ac:dyDescent="0.3">
      <c r="B12" s="67" t="s">
        <v>146</v>
      </c>
      <c r="C12" s="68" t="s">
        <v>139</v>
      </c>
      <c r="D12" s="68" t="s">
        <v>140</v>
      </c>
      <c r="F12" s="75"/>
      <c r="G12" s="75"/>
      <c r="H12" s="75"/>
      <c r="I12" s="72"/>
      <c r="J12" s="72"/>
    </row>
    <row r="13" spans="1:10" ht="16.5" thickTop="1" thickBot="1" x14ac:dyDescent="0.3">
      <c r="B13" s="73" t="s">
        <v>147</v>
      </c>
      <c r="C13" s="74">
        <v>400</v>
      </c>
      <c r="D13" s="74">
        <v>300</v>
      </c>
      <c r="F13" s="75"/>
      <c r="G13" s="75"/>
      <c r="H13" s="75"/>
      <c r="I13" s="72"/>
      <c r="J13" s="72"/>
    </row>
    <row r="14" spans="1:10" ht="16.5" thickTop="1" thickBot="1" x14ac:dyDescent="0.3">
      <c r="B14" s="73" t="s">
        <v>148</v>
      </c>
      <c r="C14" s="74">
        <v>150</v>
      </c>
      <c r="D14" s="74">
        <v>50</v>
      </c>
      <c r="F14" s="75"/>
      <c r="G14" s="75"/>
      <c r="H14" s="75"/>
      <c r="I14" s="72"/>
      <c r="J14" s="72"/>
    </row>
    <row r="15" spans="1:10" ht="16.5" thickTop="1" thickBot="1" x14ac:dyDescent="0.3">
      <c r="B15" s="73" t="s">
        <v>149</v>
      </c>
      <c r="C15" s="74">
        <v>150</v>
      </c>
      <c r="D15" s="74">
        <v>150</v>
      </c>
      <c r="F15" s="75"/>
      <c r="G15" s="75"/>
      <c r="H15" s="75"/>
      <c r="I15" s="72"/>
      <c r="J15" s="72"/>
    </row>
    <row r="16" spans="1:10" ht="16.5" thickTop="1" thickBot="1" x14ac:dyDescent="0.3">
      <c r="B16" s="73" t="s">
        <v>150</v>
      </c>
      <c r="C16" s="74">
        <v>175</v>
      </c>
      <c r="D16" s="74">
        <v>75</v>
      </c>
      <c r="F16" s="75"/>
      <c r="G16" s="75"/>
      <c r="H16" s="75"/>
      <c r="I16" s="72"/>
      <c r="J16" s="72"/>
    </row>
    <row r="17" spans="2:10" ht="16.5" thickTop="1" thickBot="1" x14ac:dyDescent="0.3">
      <c r="B17" s="73" t="s">
        <v>98</v>
      </c>
      <c r="C17" s="74">
        <f>SUM(C13:C16)</f>
        <v>875</v>
      </c>
      <c r="D17" s="74">
        <f>SUM(D13:D16)</f>
        <v>575</v>
      </c>
      <c r="F17" s="75"/>
      <c r="G17" s="75"/>
      <c r="H17" s="75"/>
      <c r="I17" s="72"/>
      <c r="J17" s="72"/>
    </row>
    <row r="18" spans="2:10" ht="15.75" thickTop="1" x14ac:dyDescent="0.25">
      <c r="F18" s="75"/>
      <c r="G18" s="75"/>
      <c r="H18" s="75"/>
      <c r="I18" s="72"/>
      <c r="J18" s="72"/>
    </row>
    <row r="19" spans="2:10" ht="15.75" thickBot="1" x14ac:dyDescent="0.3">
      <c r="B19" s="67" t="s">
        <v>151</v>
      </c>
      <c r="C19" s="68" t="s">
        <v>139</v>
      </c>
      <c r="D19" s="68" t="s">
        <v>140</v>
      </c>
      <c r="F19" s="75"/>
      <c r="G19" s="75"/>
      <c r="H19" s="75"/>
      <c r="I19" s="72"/>
      <c r="J19" s="72"/>
    </row>
    <row r="20" spans="2:10" ht="16.5" thickTop="1" thickBot="1" x14ac:dyDescent="0.3">
      <c r="B20" s="73" t="s">
        <v>152</v>
      </c>
      <c r="C20" s="74">
        <v>350</v>
      </c>
      <c r="D20" s="74">
        <v>250</v>
      </c>
      <c r="F20" s="75"/>
      <c r="G20" s="75"/>
      <c r="H20" s="75"/>
      <c r="I20" s="72"/>
      <c r="J20" s="72"/>
    </row>
    <row r="21" spans="2:10" ht="16.5" thickTop="1" thickBot="1" x14ac:dyDescent="0.3">
      <c r="B21" s="73" t="s">
        <v>153</v>
      </c>
      <c r="C21" s="74">
        <v>150</v>
      </c>
      <c r="D21" s="74">
        <v>150</v>
      </c>
      <c r="F21" s="75"/>
      <c r="G21" s="75"/>
      <c r="H21" s="75"/>
      <c r="I21" s="72"/>
      <c r="J21" s="72"/>
    </row>
    <row r="22" spans="2:10" ht="16.5" thickTop="1" thickBot="1" x14ac:dyDescent="0.3">
      <c r="B22" s="73" t="s">
        <v>154</v>
      </c>
      <c r="C22" s="74">
        <v>25</v>
      </c>
      <c r="D22" s="74">
        <v>50</v>
      </c>
      <c r="F22" s="75"/>
      <c r="G22" s="75"/>
      <c r="H22" s="75"/>
      <c r="I22" s="72"/>
      <c r="J22" s="72"/>
    </row>
    <row r="23" spans="2:10" ht="16.5" thickTop="1" thickBot="1" x14ac:dyDescent="0.3">
      <c r="B23" s="73" t="s">
        <v>98</v>
      </c>
      <c r="C23" s="74">
        <f>SUM(C20:C22)</f>
        <v>525</v>
      </c>
      <c r="D23" s="74">
        <f>SUM(D20:D22)</f>
        <v>450</v>
      </c>
      <c r="F23" s="75"/>
      <c r="G23" s="75"/>
      <c r="H23" s="75"/>
      <c r="I23" s="72"/>
      <c r="J23" s="72"/>
    </row>
    <row r="24" spans="2:10" ht="15.75" thickTop="1" x14ac:dyDescent="0.25">
      <c r="E24" s="33"/>
      <c r="F24" s="76"/>
      <c r="G24" s="76"/>
      <c r="H24" s="76"/>
      <c r="I24" s="71"/>
      <c r="J24" s="71"/>
    </row>
    <row r="25" spans="2:10" ht="15.75" thickBot="1" x14ac:dyDescent="0.3">
      <c r="B25" s="67" t="s">
        <v>155</v>
      </c>
      <c r="C25" s="68" t="s">
        <v>139</v>
      </c>
      <c r="D25" s="68" t="s">
        <v>140</v>
      </c>
      <c r="E25" s="33"/>
      <c r="F25" s="71"/>
      <c r="G25" s="71"/>
      <c r="H25" s="71"/>
      <c r="I25" s="71"/>
      <c r="J25" s="71"/>
    </row>
    <row r="26" spans="2:10" ht="16.5" thickTop="1" thickBot="1" x14ac:dyDescent="0.3">
      <c r="B26" s="73" t="s">
        <v>156</v>
      </c>
      <c r="C26" s="74">
        <v>0</v>
      </c>
      <c r="D26" s="74">
        <v>0</v>
      </c>
      <c r="E26" s="33"/>
      <c r="F26" s="70" t="s">
        <v>157</v>
      </c>
      <c r="G26" s="70"/>
      <c r="H26" s="70"/>
      <c r="I26" s="71"/>
      <c r="J26" s="71"/>
    </row>
    <row r="27" spans="2:10" ht="16.5" thickTop="1" thickBot="1" x14ac:dyDescent="0.3">
      <c r="B27" s="73" t="s">
        <v>158</v>
      </c>
      <c r="C27" s="74">
        <v>0</v>
      </c>
      <c r="D27" s="74">
        <v>0</v>
      </c>
      <c r="E27" s="33"/>
      <c r="F27" s="77" t="s">
        <v>159</v>
      </c>
      <c r="G27" s="76"/>
      <c r="H27" s="76"/>
      <c r="I27" s="71"/>
      <c r="J27" s="71"/>
    </row>
    <row r="28" spans="2:10" ht="16.5" thickTop="1" thickBot="1" x14ac:dyDescent="0.3">
      <c r="B28" s="73" t="s">
        <v>160</v>
      </c>
      <c r="C28" s="74">
        <v>0</v>
      </c>
      <c r="D28" s="74">
        <v>0</v>
      </c>
      <c r="F28" s="75"/>
      <c r="G28" s="75"/>
      <c r="H28" s="75"/>
      <c r="I28" s="72"/>
      <c r="J28" s="72"/>
    </row>
    <row r="29" spans="2:10" ht="16.5" thickTop="1" thickBot="1" x14ac:dyDescent="0.3">
      <c r="B29" s="73" t="s">
        <v>98</v>
      </c>
      <c r="C29" s="74">
        <f>SUM(C26:C28)</f>
        <v>0</v>
      </c>
      <c r="D29" s="74">
        <f>SUM(D26:D28)</f>
        <v>0</v>
      </c>
      <c r="F29" s="75"/>
      <c r="G29" s="75"/>
      <c r="H29" s="75"/>
      <c r="I29" s="72"/>
      <c r="J29" s="72"/>
    </row>
    <row r="30" spans="2:10" ht="15.75" thickTop="1" x14ac:dyDescent="0.25">
      <c r="F30" s="75"/>
      <c r="G30" s="75"/>
      <c r="H30" s="75"/>
      <c r="I30" s="72"/>
      <c r="J30" s="72"/>
    </row>
    <row r="31" spans="2:10" ht="15.75" thickBot="1" x14ac:dyDescent="0.3">
      <c r="B31" s="67" t="s">
        <v>161</v>
      </c>
      <c r="C31" s="68" t="s">
        <v>139</v>
      </c>
      <c r="D31" s="68" t="s">
        <v>140</v>
      </c>
      <c r="F31" s="75"/>
      <c r="G31" s="75"/>
      <c r="H31" s="75"/>
      <c r="I31" s="72"/>
      <c r="J31" s="72"/>
    </row>
    <row r="32" spans="2:10" ht="16.5" thickTop="1" thickBot="1" x14ac:dyDescent="0.3">
      <c r="B32" s="73" t="s">
        <v>162</v>
      </c>
      <c r="C32" s="74">
        <v>800</v>
      </c>
      <c r="D32" s="74">
        <v>1000</v>
      </c>
      <c r="F32" s="75"/>
      <c r="G32" s="75"/>
      <c r="H32" s="75"/>
      <c r="I32" s="72"/>
      <c r="J32" s="72"/>
    </row>
    <row r="33" spans="2:10" ht="16.5" thickTop="1" thickBot="1" x14ac:dyDescent="0.3">
      <c r="B33" s="73" t="s">
        <v>163</v>
      </c>
      <c r="C33" s="74">
        <v>5000</v>
      </c>
      <c r="D33" s="74">
        <v>3000</v>
      </c>
      <c r="F33" s="75"/>
      <c r="G33" s="75"/>
      <c r="H33" s="75"/>
      <c r="I33" s="72"/>
      <c r="J33" s="72"/>
    </row>
    <row r="34" spans="2:10" ht="16.5" thickTop="1" thickBot="1" x14ac:dyDescent="0.3">
      <c r="B34" s="73" t="s">
        <v>164</v>
      </c>
      <c r="C34" s="74">
        <v>1500</v>
      </c>
      <c r="D34" s="74">
        <v>650</v>
      </c>
      <c r="F34" s="75"/>
      <c r="G34" s="75"/>
      <c r="H34" s="75"/>
      <c r="I34" s="72"/>
      <c r="J34" s="72"/>
    </row>
    <row r="35" spans="2:10" ht="16.5" thickTop="1" thickBot="1" x14ac:dyDescent="0.3">
      <c r="B35" s="73" t="s">
        <v>165</v>
      </c>
      <c r="C35" s="74">
        <v>500</v>
      </c>
      <c r="D35" s="74">
        <v>500</v>
      </c>
      <c r="F35" s="75"/>
      <c r="G35" s="75"/>
      <c r="H35" s="75"/>
      <c r="I35" s="72"/>
      <c r="J35" s="72"/>
    </row>
    <row r="36" spans="2:10" ht="16.5" thickTop="1" thickBot="1" x14ac:dyDescent="0.3">
      <c r="B36" s="73" t="s">
        <v>98</v>
      </c>
      <c r="C36" s="74">
        <f>SUM(C32:C35)</f>
        <v>7800</v>
      </c>
      <c r="D36" s="74">
        <f>SUM(D32:D35)</f>
        <v>5150</v>
      </c>
      <c r="F36" s="75"/>
      <c r="G36" s="75"/>
      <c r="H36" s="75"/>
      <c r="I36" s="72"/>
      <c r="J36" s="72"/>
    </row>
    <row r="37" spans="2:10" ht="15.75" thickTop="1" x14ac:dyDescent="0.25">
      <c r="F37" s="75"/>
      <c r="G37" s="75"/>
      <c r="H37" s="75"/>
      <c r="I37" s="72"/>
      <c r="J37" s="72"/>
    </row>
    <row r="38" spans="2:10" ht="15.75" thickBot="1" x14ac:dyDescent="0.3">
      <c r="B38" s="67" t="s">
        <v>166</v>
      </c>
      <c r="C38" s="68" t="s">
        <v>139</v>
      </c>
      <c r="D38" s="68" t="s">
        <v>140</v>
      </c>
      <c r="F38" s="75"/>
      <c r="G38" s="75"/>
      <c r="H38" s="75"/>
      <c r="I38" s="72"/>
      <c r="J38" s="72"/>
    </row>
    <row r="39" spans="2:10" ht="16.5" thickTop="1" thickBot="1" x14ac:dyDescent="0.3">
      <c r="B39" s="73" t="s">
        <v>167</v>
      </c>
      <c r="C39" s="74">
        <v>300</v>
      </c>
      <c r="D39" s="74">
        <v>500</v>
      </c>
      <c r="F39" s="75"/>
      <c r="G39" s="75"/>
      <c r="H39" s="75"/>
      <c r="I39" s="72"/>
      <c r="J39" s="72"/>
    </row>
    <row r="40" spans="2:10" ht="16.5" thickTop="1" thickBot="1" x14ac:dyDescent="0.3">
      <c r="B40" s="73" t="s">
        <v>168</v>
      </c>
      <c r="C40" s="74">
        <v>2500</v>
      </c>
      <c r="D40" s="74">
        <v>1500</v>
      </c>
      <c r="F40" s="75"/>
      <c r="G40" s="75"/>
      <c r="H40" s="75"/>
      <c r="I40" s="72"/>
      <c r="J40" s="72"/>
    </row>
    <row r="41" spans="2:10" ht="16.5" thickTop="1" thickBot="1" x14ac:dyDescent="0.3">
      <c r="B41" s="73" t="s">
        <v>169</v>
      </c>
      <c r="C41" s="74">
        <v>2500</v>
      </c>
      <c r="D41" s="74">
        <v>2350</v>
      </c>
      <c r="F41" s="75"/>
      <c r="G41" s="75"/>
      <c r="H41" s="75"/>
      <c r="I41" s="72"/>
      <c r="J41" s="72"/>
    </row>
    <row r="42" spans="2:10" ht="16.5" thickTop="1" thickBot="1" x14ac:dyDescent="0.3">
      <c r="B42" s="73" t="s">
        <v>170</v>
      </c>
      <c r="C42" s="74">
        <v>3500</v>
      </c>
      <c r="D42" s="74">
        <v>1500</v>
      </c>
      <c r="F42" s="75"/>
      <c r="G42" s="75"/>
      <c r="H42" s="75"/>
      <c r="I42" s="72"/>
      <c r="J42" s="72"/>
    </row>
    <row r="43" spans="2:10" ht="16.5" thickTop="1" thickBot="1" x14ac:dyDescent="0.3">
      <c r="B43" s="73" t="s">
        <v>171</v>
      </c>
      <c r="C43" s="74">
        <v>0</v>
      </c>
      <c r="D43" s="74">
        <v>0</v>
      </c>
      <c r="F43" s="75"/>
      <c r="G43" s="75"/>
      <c r="H43" s="75"/>
      <c r="I43" s="72"/>
      <c r="J43" s="72"/>
    </row>
    <row r="44" spans="2:10" ht="16.5" thickTop="1" thickBot="1" x14ac:dyDescent="0.3">
      <c r="B44" s="73" t="s">
        <v>98</v>
      </c>
      <c r="C44" s="74">
        <f>SUM(C39:C43)</f>
        <v>8800</v>
      </c>
      <c r="D44" s="74">
        <f>SUM(D39:D43)</f>
        <v>5850</v>
      </c>
      <c r="F44" s="75"/>
      <c r="G44" s="75"/>
      <c r="H44" s="75"/>
      <c r="I44" s="72"/>
      <c r="J44" s="72"/>
    </row>
    <row r="45" spans="2:10" ht="15.75" thickTop="1" x14ac:dyDescent="0.25">
      <c r="F45" s="75"/>
      <c r="G45" s="75"/>
      <c r="H45" s="75"/>
      <c r="I45" s="72"/>
      <c r="J45" s="72"/>
    </row>
    <row r="46" spans="2:10" ht="15.75" thickBot="1" x14ac:dyDescent="0.3">
      <c r="B46" s="67" t="s">
        <v>172</v>
      </c>
      <c r="C46" s="68" t="s">
        <v>139</v>
      </c>
      <c r="D46" s="68" t="s">
        <v>140</v>
      </c>
      <c r="F46" s="75"/>
      <c r="G46" s="75"/>
      <c r="H46" s="75"/>
      <c r="I46" s="72"/>
      <c r="J46" s="72"/>
    </row>
    <row r="47" spans="2:10" ht="16.5" thickTop="1" thickBot="1" x14ac:dyDescent="0.3">
      <c r="B47" s="73" t="s">
        <v>173</v>
      </c>
      <c r="C47" s="74">
        <v>200</v>
      </c>
      <c r="D47" s="74">
        <v>0</v>
      </c>
      <c r="F47" s="75"/>
      <c r="G47" s="75"/>
      <c r="H47" s="75"/>
      <c r="I47" s="72"/>
      <c r="J47" s="72"/>
    </row>
    <row r="48" spans="2:10" ht="16.5" thickTop="1" thickBot="1" x14ac:dyDescent="0.3">
      <c r="B48" s="73" t="s">
        <v>174</v>
      </c>
      <c r="C48" s="74">
        <v>55</v>
      </c>
      <c r="D48" s="74">
        <v>300</v>
      </c>
      <c r="F48" s="75"/>
      <c r="G48" s="75"/>
      <c r="H48" s="75"/>
      <c r="I48" s="72"/>
      <c r="J48" s="72"/>
    </row>
    <row r="49" spans="1:10" ht="16.5" thickTop="1" thickBot="1" x14ac:dyDescent="0.3">
      <c r="B49" s="73" t="s">
        <v>98</v>
      </c>
      <c r="C49" s="74">
        <f>SUM(C47:C48)</f>
        <v>255</v>
      </c>
      <c r="D49" s="74">
        <f>SUM(D47:D48)</f>
        <v>300</v>
      </c>
      <c r="F49" s="75"/>
      <c r="G49" s="75"/>
      <c r="H49" s="75"/>
      <c r="I49" s="72"/>
      <c r="J49" s="72"/>
    </row>
    <row r="50" spans="1:10" ht="15.75" thickTop="1" x14ac:dyDescent="0.25">
      <c r="F50" s="75"/>
      <c r="G50" s="75"/>
      <c r="H50" s="75"/>
      <c r="I50" s="72"/>
      <c r="J50" s="72"/>
    </row>
    <row r="51" spans="1:10" ht="15.75" thickBot="1" x14ac:dyDescent="0.3">
      <c r="B51" s="67" t="s">
        <v>175</v>
      </c>
      <c r="C51" s="68" t="s">
        <v>139</v>
      </c>
      <c r="D51" s="68" t="s">
        <v>140</v>
      </c>
      <c r="F51" s="75"/>
      <c r="G51" s="75"/>
      <c r="H51" s="75"/>
      <c r="I51" s="72"/>
      <c r="J51" s="72"/>
    </row>
    <row r="52" spans="1:10" ht="16.5" thickTop="1" thickBot="1" x14ac:dyDescent="0.3">
      <c r="B52" s="73"/>
      <c r="C52" s="78">
        <f>SUM(C10,C17,C23,C29,C36,C44,C49)</f>
        <v>24205</v>
      </c>
      <c r="D52" s="78">
        <f>SUM(D10+D17+D23+D29+D36+D44+D49)</f>
        <v>16425</v>
      </c>
      <c r="F52" s="72"/>
      <c r="G52" s="72"/>
      <c r="H52" s="72"/>
      <c r="I52" s="72"/>
      <c r="J52" s="72"/>
    </row>
    <row r="53" spans="1:10" ht="16.5" thickTop="1" thickBot="1" x14ac:dyDescent="0.3">
      <c r="B53" s="73"/>
      <c r="C53" s="73"/>
      <c r="D53" s="73"/>
      <c r="F53" s="72"/>
      <c r="G53" s="72"/>
      <c r="H53" s="72"/>
      <c r="I53" s="72"/>
      <c r="J53" s="72"/>
    </row>
    <row r="54" spans="1:10" ht="5.25" customHeight="1" thickTop="1" thickBot="1" x14ac:dyDescent="0.3">
      <c r="A54" s="79"/>
      <c r="B54" s="73"/>
      <c r="C54" s="73"/>
      <c r="D54" s="73"/>
      <c r="E54" s="80"/>
      <c r="F54" s="80"/>
      <c r="G54" s="80"/>
      <c r="H54" s="80"/>
      <c r="I54" s="80"/>
    </row>
    <row r="55" spans="1:10" ht="15.75" thickTop="1" x14ac:dyDescent="0.25"/>
  </sheetData>
  <mergeCells count="1">
    <mergeCell ref="B3:I3"/>
  </mergeCells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15" zoomScaleNormal="115" workbookViewId="0"/>
  </sheetViews>
  <sheetFormatPr baseColWidth="10" defaultRowHeight="12.75" x14ac:dyDescent="0.2"/>
  <cols>
    <col min="1" max="1" width="6.28515625" style="3" customWidth="1"/>
    <col min="2" max="2" width="31.140625" style="3" customWidth="1"/>
    <col min="3" max="8" width="4.140625" style="3" customWidth="1"/>
    <col min="9" max="9" width="6.28515625" style="2" customWidth="1"/>
    <col min="10" max="251" width="11.42578125" style="2"/>
    <col min="252" max="252" width="4" style="2" bestFit="1" customWidth="1"/>
    <col min="253" max="253" width="31.140625" style="2" bestFit="1" customWidth="1"/>
    <col min="254" max="259" width="4.7109375" style="2" customWidth="1"/>
    <col min="260" max="260" width="6.28515625" style="2" customWidth="1"/>
    <col min="261" max="507" width="11.42578125" style="2"/>
    <col min="508" max="508" width="4" style="2" bestFit="1" customWidth="1"/>
    <col min="509" max="509" width="31.140625" style="2" bestFit="1" customWidth="1"/>
    <col min="510" max="515" width="4.7109375" style="2" customWidth="1"/>
    <col min="516" max="516" width="6.28515625" style="2" customWidth="1"/>
    <col min="517" max="763" width="11.42578125" style="2"/>
    <col min="764" max="764" width="4" style="2" bestFit="1" customWidth="1"/>
    <col min="765" max="765" width="31.140625" style="2" bestFit="1" customWidth="1"/>
    <col min="766" max="771" width="4.7109375" style="2" customWidth="1"/>
    <col min="772" max="772" width="6.28515625" style="2" customWidth="1"/>
    <col min="773" max="1019" width="11.42578125" style="2"/>
    <col min="1020" max="1020" width="4" style="2" bestFit="1" customWidth="1"/>
    <col min="1021" max="1021" width="31.140625" style="2" bestFit="1" customWidth="1"/>
    <col min="1022" max="1027" width="4.7109375" style="2" customWidth="1"/>
    <col min="1028" max="1028" width="6.28515625" style="2" customWidth="1"/>
    <col min="1029" max="1275" width="11.42578125" style="2"/>
    <col min="1276" max="1276" width="4" style="2" bestFit="1" customWidth="1"/>
    <col min="1277" max="1277" width="31.140625" style="2" bestFit="1" customWidth="1"/>
    <col min="1278" max="1283" width="4.7109375" style="2" customWidth="1"/>
    <col min="1284" max="1284" width="6.28515625" style="2" customWidth="1"/>
    <col min="1285" max="1531" width="11.42578125" style="2"/>
    <col min="1532" max="1532" width="4" style="2" bestFit="1" customWidth="1"/>
    <col min="1533" max="1533" width="31.140625" style="2" bestFit="1" customWidth="1"/>
    <col min="1534" max="1539" width="4.7109375" style="2" customWidth="1"/>
    <col min="1540" max="1540" width="6.28515625" style="2" customWidth="1"/>
    <col min="1541" max="1787" width="11.42578125" style="2"/>
    <col min="1788" max="1788" width="4" style="2" bestFit="1" customWidth="1"/>
    <col min="1789" max="1789" width="31.140625" style="2" bestFit="1" customWidth="1"/>
    <col min="1790" max="1795" width="4.7109375" style="2" customWidth="1"/>
    <col min="1796" max="1796" width="6.28515625" style="2" customWidth="1"/>
    <col min="1797" max="2043" width="11.42578125" style="2"/>
    <col min="2044" max="2044" width="4" style="2" bestFit="1" customWidth="1"/>
    <col min="2045" max="2045" width="31.140625" style="2" bestFit="1" customWidth="1"/>
    <col min="2046" max="2051" width="4.7109375" style="2" customWidth="1"/>
    <col min="2052" max="2052" width="6.28515625" style="2" customWidth="1"/>
    <col min="2053" max="2299" width="11.42578125" style="2"/>
    <col min="2300" max="2300" width="4" style="2" bestFit="1" customWidth="1"/>
    <col min="2301" max="2301" width="31.140625" style="2" bestFit="1" customWidth="1"/>
    <col min="2302" max="2307" width="4.7109375" style="2" customWidth="1"/>
    <col min="2308" max="2308" width="6.28515625" style="2" customWidth="1"/>
    <col min="2309" max="2555" width="11.42578125" style="2"/>
    <col min="2556" max="2556" width="4" style="2" bestFit="1" customWidth="1"/>
    <col min="2557" max="2557" width="31.140625" style="2" bestFit="1" customWidth="1"/>
    <col min="2558" max="2563" width="4.7109375" style="2" customWidth="1"/>
    <col min="2564" max="2564" width="6.28515625" style="2" customWidth="1"/>
    <col min="2565" max="2811" width="11.42578125" style="2"/>
    <col min="2812" max="2812" width="4" style="2" bestFit="1" customWidth="1"/>
    <col min="2813" max="2813" width="31.140625" style="2" bestFit="1" customWidth="1"/>
    <col min="2814" max="2819" width="4.7109375" style="2" customWidth="1"/>
    <col min="2820" max="2820" width="6.28515625" style="2" customWidth="1"/>
    <col min="2821" max="3067" width="11.42578125" style="2"/>
    <col min="3068" max="3068" width="4" style="2" bestFit="1" customWidth="1"/>
    <col min="3069" max="3069" width="31.140625" style="2" bestFit="1" customWidth="1"/>
    <col min="3070" max="3075" width="4.7109375" style="2" customWidth="1"/>
    <col min="3076" max="3076" width="6.28515625" style="2" customWidth="1"/>
    <col min="3077" max="3323" width="11.42578125" style="2"/>
    <col min="3324" max="3324" width="4" style="2" bestFit="1" customWidth="1"/>
    <col min="3325" max="3325" width="31.140625" style="2" bestFit="1" customWidth="1"/>
    <col min="3326" max="3331" width="4.7109375" style="2" customWidth="1"/>
    <col min="3332" max="3332" width="6.28515625" style="2" customWidth="1"/>
    <col min="3333" max="3579" width="11.42578125" style="2"/>
    <col min="3580" max="3580" width="4" style="2" bestFit="1" customWidth="1"/>
    <col min="3581" max="3581" width="31.140625" style="2" bestFit="1" customWidth="1"/>
    <col min="3582" max="3587" width="4.7109375" style="2" customWidth="1"/>
    <col min="3588" max="3588" width="6.28515625" style="2" customWidth="1"/>
    <col min="3589" max="3835" width="11.42578125" style="2"/>
    <col min="3836" max="3836" width="4" style="2" bestFit="1" customWidth="1"/>
    <col min="3837" max="3837" width="31.140625" style="2" bestFit="1" customWidth="1"/>
    <col min="3838" max="3843" width="4.7109375" style="2" customWidth="1"/>
    <col min="3844" max="3844" width="6.28515625" style="2" customWidth="1"/>
    <col min="3845" max="4091" width="11.42578125" style="2"/>
    <col min="4092" max="4092" width="4" style="2" bestFit="1" customWidth="1"/>
    <col min="4093" max="4093" width="31.140625" style="2" bestFit="1" customWidth="1"/>
    <col min="4094" max="4099" width="4.7109375" style="2" customWidth="1"/>
    <col min="4100" max="4100" width="6.28515625" style="2" customWidth="1"/>
    <col min="4101" max="4347" width="11.42578125" style="2"/>
    <col min="4348" max="4348" width="4" style="2" bestFit="1" customWidth="1"/>
    <col min="4349" max="4349" width="31.140625" style="2" bestFit="1" customWidth="1"/>
    <col min="4350" max="4355" width="4.7109375" style="2" customWidth="1"/>
    <col min="4356" max="4356" width="6.28515625" style="2" customWidth="1"/>
    <col min="4357" max="4603" width="11.42578125" style="2"/>
    <col min="4604" max="4604" width="4" style="2" bestFit="1" customWidth="1"/>
    <col min="4605" max="4605" width="31.140625" style="2" bestFit="1" customWidth="1"/>
    <col min="4606" max="4611" width="4.7109375" style="2" customWidth="1"/>
    <col min="4612" max="4612" width="6.28515625" style="2" customWidth="1"/>
    <col min="4613" max="4859" width="11.42578125" style="2"/>
    <col min="4860" max="4860" width="4" style="2" bestFit="1" customWidth="1"/>
    <col min="4861" max="4861" width="31.140625" style="2" bestFit="1" customWidth="1"/>
    <col min="4862" max="4867" width="4.7109375" style="2" customWidth="1"/>
    <col min="4868" max="4868" width="6.28515625" style="2" customWidth="1"/>
    <col min="4869" max="5115" width="11.42578125" style="2"/>
    <col min="5116" max="5116" width="4" style="2" bestFit="1" customWidth="1"/>
    <col min="5117" max="5117" width="31.140625" style="2" bestFit="1" customWidth="1"/>
    <col min="5118" max="5123" width="4.7109375" style="2" customWidth="1"/>
    <col min="5124" max="5124" width="6.28515625" style="2" customWidth="1"/>
    <col min="5125" max="5371" width="11.42578125" style="2"/>
    <col min="5372" max="5372" width="4" style="2" bestFit="1" customWidth="1"/>
    <col min="5373" max="5373" width="31.140625" style="2" bestFit="1" customWidth="1"/>
    <col min="5374" max="5379" width="4.7109375" style="2" customWidth="1"/>
    <col min="5380" max="5380" width="6.28515625" style="2" customWidth="1"/>
    <col min="5381" max="5627" width="11.42578125" style="2"/>
    <col min="5628" max="5628" width="4" style="2" bestFit="1" customWidth="1"/>
    <col min="5629" max="5629" width="31.140625" style="2" bestFit="1" customWidth="1"/>
    <col min="5630" max="5635" width="4.7109375" style="2" customWidth="1"/>
    <col min="5636" max="5636" width="6.28515625" style="2" customWidth="1"/>
    <col min="5637" max="5883" width="11.42578125" style="2"/>
    <col min="5884" max="5884" width="4" style="2" bestFit="1" customWidth="1"/>
    <col min="5885" max="5885" width="31.140625" style="2" bestFit="1" customWidth="1"/>
    <col min="5886" max="5891" width="4.7109375" style="2" customWidth="1"/>
    <col min="5892" max="5892" width="6.28515625" style="2" customWidth="1"/>
    <col min="5893" max="6139" width="11.42578125" style="2"/>
    <col min="6140" max="6140" width="4" style="2" bestFit="1" customWidth="1"/>
    <col min="6141" max="6141" width="31.140625" style="2" bestFit="1" customWidth="1"/>
    <col min="6142" max="6147" width="4.7109375" style="2" customWidth="1"/>
    <col min="6148" max="6148" width="6.28515625" style="2" customWidth="1"/>
    <col min="6149" max="6395" width="11.42578125" style="2"/>
    <col min="6396" max="6396" width="4" style="2" bestFit="1" customWidth="1"/>
    <col min="6397" max="6397" width="31.140625" style="2" bestFit="1" customWidth="1"/>
    <col min="6398" max="6403" width="4.7109375" style="2" customWidth="1"/>
    <col min="6404" max="6404" width="6.28515625" style="2" customWidth="1"/>
    <col min="6405" max="6651" width="11.42578125" style="2"/>
    <col min="6652" max="6652" width="4" style="2" bestFit="1" customWidth="1"/>
    <col min="6653" max="6653" width="31.140625" style="2" bestFit="1" customWidth="1"/>
    <col min="6654" max="6659" width="4.7109375" style="2" customWidth="1"/>
    <col min="6660" max="6660" width="6.28515625" style="2" customWidth="1"/>
    <col min="6661" max="6907" width="11.42578125" style="2"/>
    <col min="6908" max="6908" width="4" style="2" bestFit="1" customWidth="1"/>
    <col min="6909" max="6909" width="31.140625" style="2" bestFit="1" customWidth="1"/>
    <col min="6910" max="6915" width="4.7109375" style="2" customWidth="1"/>
    <col min="6916" max="6916" width="6.28515625" style="2" customWidth="1"/>
    <col min="6917" max="7163" width="11.42578125" style="2"/>
    <col min="7164" max="7164" width="4" style="2" bestFit="1" customWidth="1"/>
    <col min="7165" max="7165" width="31.140625" style="2" bestFit="1" customWidth="1"/>
    <col min="7166" max="7171" width="4.7109375" style="2" customWidth="1"/>
    <col min="7172" max="7172" width="6.28515625" style="2" customWidth="1"/>
    <col min="7173" max="7419" width="11.42578125" style="2"/>
    <col min="7420" max="7420" width="4" style="2" bestFit="1" customWidth="1"/>
    <col min="7421" max="7421" width="31.140625" style="2" bestFit="1" customWidth="1"/>
    <col min="7422" max="7427" width="4.7109375" style="2" customWidth="1"/>
    <col min="7428" max="7428" width="6.28515625" style="2" customWidth="1"/>
    <col min="7429" max="7675" width="11.42578125" style="2"/>
    <col min="7676" max="7676" width="4" style="2" bestFit="1" customWidth="1"/>
    <col min="7677" max="7677" width="31.140625" style="2" bestFit="1" customWidth="1"/>
    <col min="7678" max="7683" width="4.7109375" style="2" customWidth="1"/>
    <col min="7684" max="7684" width="6.28515625" style="2" customWidth="1"/>
    <col min="7685" max="7931" width="11.42578125" style="2"/>
    <col min="7932" max="7932" width="4" style="2" bestFit="1" customWidth="1"/>
    <col min="7933" max="7933" width="31.140625" style="2" bestFit="1" customWidth="1"/>
    <col min="7934" max="7939" width="4.7109375" style="2" customWidth="1"/>
    <col min="7940" max="7940" width="6.28515625" style="2" customWidth="1"/>
    <col min="7941" max="8187" width="11.42578125" style="2"/>
    <col min="8188" max="8188" width="4" style="2" bestFit="1" customWidth="1"/>
    <col min="8189" max="8189" width="31.140625" style="2" bestFit="1" customWidth="1"/>
    <col min="8190" max="8195" width="4.7109375" style="2" customWidth="1"/>
    <col min="8196" max="8196" width="6.28515625" style="2" customWidth="1"/>
    <col min="8197" max="8443" width="11.42578125" style="2"/>
    <col min="8444" max="8444" width="4" style="2" bestFit="1" customWidth="1"/>
    <col min="8445" max="8445" width="31.140625" style="2" bestFit="1" customWidth="1"/>
    <col min="8446" max="8451" width="4.7109375" style="2" customWidth="1"/>
    <col min="8452" max="8452" width="6.28515625" style="2" customWidth="1"/>
    <col min="8453" max="8699" width="11.42578125" style="2"/>
    <col min="8700" max="8700" width="4" style="2" bestFit="1" customWidth="1"/>
    <col min="8701" max="8701" width="31.140625" style="2" bestFit="1" customWidth="1"/>
    <col min="8702" max="8707" width="4.7109375" style="2" customWidth="1"/>
    <col min="8708" max="8708" width="6.28515625" style="2" customWidth="1"/>
    <col min="8709" max="8955" width="11.42578125" style="2"/>
    <col min="8956" max="8956" width="4" style="2" bestFit="1" customWidth="1"/>
    <col min="8957" max="8957" width="31.140625" style="2" bestFit="1" customWidth="1"/>
    <col min="8958" max="8963" width="4.7109375" style="2" customWidth="1"/>
    <col min="8964" max="8964" width="6.28515625" style="2" customWidth="1"/>
    <col min="8965" max="9211" width="11.42578125" style="2"/>
    <col min="9212" max="9212" width="4" style="2" bestFit="1" customWidth="1"/>
    <col min="9213" max="9213" width="31.140625" style="2" bestFit="1" customWidth="1"/>
    <col min="9214" max="9219" width="4.7109375" style="2" customWidth="1"/>
    <col min="9220" max="9220" width="6.28515625" style="2" customWidth="1"/>
    <col min="9221" max="9467" width="11.42578125" style="2"/>
    <col min="9468" max="9468" width="4" style="2" bestFit="1" customWidth="1"/>
    <col min="9469" max="9469" width="31.140625" style="2" bestFit="1" customWidth="1"/>
    <col min="9470" max="9475" width="4.7109375" style="2" customWidth="1"/>
    <col min="9476" max="9476" width="6.28515625" style="2" customWidth="1"/>
    <col min="9477" max="9723" width="11.42578125" style="2"/>
    <col min="9724" max="9724" width="4" style="2" bestFit="1" customWidth="1"/>
    <col min="9725" max="9725" width="31.140625" style="2" bestFit="1" customWidth="1"/>
    <col min="9726" max="9731" width="4.7109375" style="2" customWidth="1"/>
    <col min="9732" max="9732" width="6.28515625" style="2" customWidth="1"/>
    <col min="9733" max="9979" width="11.42578125" style="2"/>
    <col min="9980" max="9980" width="4" style="2" bestFit="1" customWidth="1"/>
    <col min="9981" max="9981" width="31.140625" style="2" bestFit="1" customWidth="1"/>
    <col min="9982" max="9987" width="4.7109375" style="2" customWidth="1"/>
    <col min="9988" max="9988" width="6.28515625" style="2" customWidth="1"/>
    <col min="9989" max="10235" width="11.42578125" style="2"/>
    <col min="10236" max="10236" width="4" style="2" bestFit="1" customWidth="1"/>
    <col min="10237" max="10237" width="31.140625" style="2" bestFit="1" customWidth="1"/>
    <col min="10238" max="10243" width="4.7109375" style="2" customWidth="1"/>
    <col min="10244" max="10244" width="6.28515625" style="2" customWidth="1"/>
    <col min="10245" max="10491" width="11.42578125" style="2"/>
    <col min="10492" max="10492" width="4" style="2" bestFit="1" customWidth="1"/>
    <col min="10493" max="10493" width="31.140625" style="2" bestFit="1" customWidth="1"/>
    <col min="10494" max="10499" width="4.7109375" style="2" customWidth="1"/>
    <col min="10500" max="10500" width="6.28515625" style="2" customWidth="1"/>
    <col min="10501" max="10747" width="11.42578125" style="2"/>
    <col min="10748" max="10748" width="4" style="2" bestFit="1" customWidth="1"/>
    <col min="10749" max="10749" width="31.140625" style="2" bestFit="1" customWidth="1"/>
    <col min="10750" max="10755" width="4.7109375" style="2" customWidth="1"/>
    <col min="10756" max="10756" width="6.28515625" style="2" customWidth="1"/>
    <col min="10757" max="11003" width="11.42578125" style="2"/>
    <col min="11004" max="11004" width="4" style="2" bestFit="1" customWidth="1"/>
    <col min="11005" max="11005" width="31.140625" style="2" bestFit="1" customWidth="1"/>
    <col min="11006" max="11011" width="4.7109375" style="2" customWidth="1"/>
    <col min="11012" max="11012" width="6.28515625" style="2" customWidth="1"/>
    <col min="11013" max="11259" width="11.42578125" style="2"/>
    <col min="11260" max="11260" width="4" style="2" bestFit="1" customWidth="1"/>
    <col min="11261" max="11261" width="31.140625" style="2" bestFit="1" customWidth="1"/>
    <col min="11262" max="11267" width="4.7109375" style="2" customWidth="1"/>
    <col min="11268" max="11268" width="6.28515625" style="2" customWidth="1"/>
    <col min="11269" max="11515" width="11.42578125" style="2"/>
    <col min="11516" max="11516" width="4" style="2" bestFit="1" customWidth="1"/>
    <col min="11517" max="11517" width="31.140625" style="2" bestFit="1" customWidth="1"/>
    <col min="11518" max="11523" width="4.7109375" style="2" customWidth="1"/>
    <col min="11524" max="11524" width="6.28515625" style="2" customWidth="1"/>
    <col min="11525" max="11771" width="11.42578125" style="2"/>
    <col min="11772" max="11772" width="4" style="2" bestFit="1" customWidth="1"/>
    <col min="11773" max="11773" width="31.140625" style="2" bestFit="1" customWidth="1"/>
    <col min="11774" max="11779" width="4.7109375" style="2" customWidth="1"/>
    <col min="11780" max="11780" width="6.28515625" style="2" customWidth="1"/>
    <col min="11781" max="12027" width="11.42578125" style="2"/>
    <col min="12028" max="12028" width="4" style="2" bestFit="1" customWidth="1"/>
    <col min="12029" max="12029" width="31.140625" style="2" bestFit="1" customWidth="1"/>
    <col min="12030" max="12035" width="4.7109375" style="2" customWidth="1"/>
    <col min="12036" max="12036" width="6.28515625" style="2" customWidth="1"/>
    <col min="12037" max="12283" width="11.42578125" style="2"/>
    <col min="12284" max="12284" width="4" style="2" bestFit="1" customWidth="1"/>
    <col min="12285" max="12285" width="31.140625" style="2" bestFit="1" customWidth="1"/>
    <col min="12286" max="12291" width="4.7109375" style="2" customWidth="1"/>
    <col min="12292" max="12292" width="6.28515625" style="2" customWidth="1"/>
    <col min="12293" max="12539" width="11.42578125" style="2"/>
    <col min="12540" max="12540" width="4" style="2" bestFit="1" customWidth="1"/>
    <col min="12541" max="12541" width="31.140625" style="2" bestFit="1" customWidth="1"/>
    <col min="12542" max="12547" width="4.7109375" style="2" customWidth="1"/>
    <col min="12548" max="12548" width="6.28515625" style="2" customWidth="1"/>
    <col min="12549" max="12795" width="11.42578125" style="2"/>
    <col min="12796" max="12796" width="4" style="2" bestFit="1" customWidth="1"/>
    <col min="12797" max="12797" width="31.140625" style="2" bestFit="1" customWidth="1"/>
    <col min="12798" max="12803" width="4.7109375" style="2" customWidth="1"/>
    <col min="12804" max="12804" width="6.28515625" style="2" customWidth="1"/>
    <col min="12805" max="13051" width="11.42578125" style="2"/>
    <col min="13052" max="13052" width="4" style="2" bestFit="1" customWidth="1"/>
    <col min="13053" max="13053" width="31.140625" style="2" bestFit="1" customWidth="1"/>
    <col min="13054" max="13059" width="4.7109375" style="2" customWidth="1"/>
    <col min="13060" max="13060" width="6.28515625" style="2" customWidth="1"/>
    <col min="13061" max="13307" width="11.42578125" style="2"/>
    <col min="13308" max="13308" width="4" style="2" bestFit="1" customWidth="1"/>
    <col min="13309" max="13309" width="31.140625" style="2" bestFit="1" customWidth="1"/>
    <col min="13310" max="13315" width="4.7109375" style="2" customWidth="1"/>
    <col min="13316" max="13316" width="6.28515625" style="2" customWidth="1"/>
    <col min="13317" max="13563" width="11.42578125" style="2"/>
    <col min="13564" max="13564" width="4" style="2" bestFit="1" customWidth="1"/>
    <col min="13565" max="13565" width="31.140625" style="2" bestFit="1" customWidth="1"/>
    <col min="13566" max="13571" width="4.7109375" style="2" customWidth="1"/>
    <col min="13572" max="13572" width="6.28515625" style="2" customWidth="1"/>
    <col min="13573" max="13819" width="11.42578125" style="2"/>
    <col min="13820" max="13820" width="4" style="2" bestFit="1" customWidth="1"/>
    <col min="13821" max="13821" width="31.140625" style="2" bestFit="1" customWidth="1"/>
    <col min="13822" max="13827" width="4.7109375" style="2" customWidth="1"/>
    <col min="13828" max="13828" width="6.28515625" style="2" customWidth="1"/>
    <col min="13829" max="14075" width="11.42578125" style="2"/>
    <col min="14076" max="14076" width="4" style="2" bestFit="1" customWidth="1"/>
    <col min="14077" max="14077" width="31.140625" style="2" bestFit="1" customWidth="1"/>
    <col min="14078" max="14083" width="4.7109375" style="2" customWidth="1"/>
    <col min="14084" max="14084" width="6.28515625" style="2" customWidth="1"/>
    <col min="14085" max="14331" width="11.42578125" style="2"/>
    <col min="14332" max="14332" width="4" style="2" bestFit="1" customWidth="1"/>
    <col min="14333" max="14333" width="31.140625" style="2" bestFit="1" customWidth="1"/>
    <col min="14334" max="14339" width="4.7109375" style="2" customWidth="1"/>
    <col min="14340" max="14340" width="6.28515625" style="2" customWidth="1"/>
    <col min="14341" max="14587" width="11.42578125" style="2"/>
    <col min="14588" max="14588" width="4" style="2" bestFit="1" customWidth="1"/>
    <col min="14589" max="14589" width="31.140625" style="2" bestFit="1" customWidth="1"/>
    <col min="14590" max="14595" width="4.7109375" style="2" customWidth="1"/>
    <col min="14596" max="14596" width="6.28515625" style="2" customWidth="1"/>
    <col min="14597" max="14843" width="11.42578125" style="2"/>
    <col min="14844" max="14844" width="4" style="2" bestFit="1" customWidth="1"/>
    <col min="14845" max="14845" width="31.140625" style="2" bestFit="1" customWidth="1"/>
    <col min="14846" max="14851" width="4.7109375" style="2" customWidth="1"/>
    <col min="14852" max="14852" width="6.28515625" style="2" customWidth="1"/>
    <col min="14853" max="15099" width="11.42578125" style="2"/>
    <col min="15100" max="15100" width="4" style="2" bestFit="1" customWidth="1"/>
    <col min="15101" max="15101" width="31.140625" style="2" bestFit="1" customWidth="1"/>
    <col min="15102" max="15107" width="4.7109375" style="2" customWidth="1"/>
    <col min="15108" max="15108" width="6.28515625" style="2" customWidth="1"/>
    <col min="15109" max="15355" width="11.42578125" style="2"/>
    <col min="15356" max="15356" width="4" style="2" bestFit="1" customWidth="1"/>
    <col min="15357" max="15357" width="31.140625" style="2" bestFit="1" customWidth="1"/>
    <col min="15358" max="15363" width="4.7109375" style="2" customWidth="1"/>
    <col min="15364" max="15364" width="6.28515625" style="2" customWidth="1"/>
    <col min="15365" max="15611" width="11.42578125" style="2"/>
    <col min="15612" max="15612" width="4" style="2" bestFit="1" customWidth="1"/>
    <col min="15613" max="15613" width="31.140625" style="2" bestFit="1" customWidth="1"/>
    <col min="15614" max="15619" width="4.7109375" style="2" customWidth="1"/>
    <col min="15620" max="15620" width="6.28515625" style="2" customWidth="1"/>
    <col min="15621" max="15867" width="11.42578125" style="2"/>
    <col min="15868" max="15868" width="4" style="2" bestFit="1" customWidth="1"/>
    <col min="15869" max="15869" width="31.140625" style="2" bestFit="1" customWidth="1"/>
    <col min="15870" max="15875" width="4.7109375" style="2" customWidth="1"/>
    <col min="15876" max="15876" width="6.28515625" style="2" customWidth="1"/>
    <col min="15877" max="16123" width="11.42578125" style="2"/>
    <col min="16124" max="16124" width="4" style="2" bestFit="1" customWidth="1"/>
    <col min="16125" max="16125" width="31.140625" style="2" bestFit="1" customWidth="1"/>
    <col min="16126" max="16131" width="4.7109375" style="2" customWidth="1"/>
    <col min="16132" max="16132" width="6.28515625" style="2" customWidth="1"/>
    <col min="16133" max="16384" width="11.42578125" style="2"/>
  </cols>
  <sheetData>
    <row r="1" spans="1:9" ht="93.75" x14ac:dyDescent="0.2">
      <c r="A1" s="4" t="s">
        <v>13</v>
      </c>
      <c r="B1" s="4" t="s">
        <v>8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24" t="s">
        <v>30</v>
      </c>
    </row>
    <row r="2" spans="1:9" ht="15" customHeight="1" x14ac:dyDescent="0.25">
      <c r="A2" s="7">
        <v>1</v>
      </c>
      <c r="B2" s="8" t="s">
        <v>20</v>
      </c>
      <c r="C2" s="9">
        <v>28</v>
      </c>
      <c r="D2" s="9">
        <v>82</v>
      </c>
      <c r="E2" s="9">
        <v>70</v>
      </c>
      <c r="F2" s="9">
        <v>45</v>
      </c>
      <c r="G2" s="9">
        <v>50</v>
      </c>
      <c r="H2" s="9">
        <v>55</v>
      </c>
      <c r="I2" s="25">
        <f>AVERAGE(I!$C2:$H2)</f>
        <v>55</v>
      </c>
    </row>
    <row r="3" spans="1:9" ht="15.75" x14ac:dyDescent="0.25">
      <c r="A3" s="12">
        <v>2</v>
      </c>
      <c r="B3" s="13" t="s">
        <v>21</v>
      </c>
      <c r="C3" s="14">
        <v>58</v>
      </c>
      <c r="D3" s="14">
        <v>72</v>
      </c>
      <c r="E3" s="14">
        <v>66</v>
      </c>
      <c r="F3" s="14">
        <v>60</v>
      </c>
      <c r="G3" s="14">
        <v>80</v>
      </c>
      <c r="H3" s="14">
        <v>60</v>
      </c>
      <c r="I3" s="21">
        <f>AVERAGE(I!$C3:$H3)</f>
        <v>66</v>
      </c>
    </row>
    <row r="4" spans="1:9" ht="15.75" customHeight="1" x14ac:dyDescent="0.25">
      <c r="A4" s="7">
        <v>3</v>
      </c>
      <c r="B4" s="8" t="s">
        <v>22</v>
      </c>
      <c r="C4" s="9">
        <v>46</v>
      </c>
      <c r="D4" s="9">
        <v>72</v>
      </c>
      <c r="E4" s="9">
        <v>64</v>
      </c>
      <c r="F4" s="9">
        <v>75</v>
      </c>
      <c r="G4" s="9">
        <v>70</v>
      </c>
      <c r="H4" s="9">
        <v>60</v>
      </c>
      <c r="I4" s="25">
        <f>AVERAGE(I!$C4:$H4)</f>
        <v>64.5</v>
      </c>
    </row>
    <row r="5" spans="1:9" ht="16.5" customHeight="1" x14ac:dyDescent="0.25">
      <c r="A5" s="12">
        <v>4</v>
      </c>
      <c r="B5" s="13" t="s">
        <v>23</v>
      </c>
      <c r="C5" s="14">
        <v>64</v>
      </c>
      <c r="D5" s="14">
        <v>48</v>
      </c>
      <c r="E5" s="14">
        <v>67</v>
      </c>
      <c r="F5" s="14">
        <v>50</v>
      </c>
      <c r="G5" s="14">
        <v>55</v>
      </c>
      <c r="H5" s="14">
        <v>52</v>
      </c>
      <c r="I5" s="21">
        <f>AVERAGE(I!$C5:$H5)</f>
        <v>56</v>
      </c>
    </row>
    <row r="6" spans="1:9" ht="15.75" x14ac:dyDescent="0.25">
      <c r="A6" s="7">
        <v>5</v>
      </c>
      <c r="B6" s="8" t="s">
        <v>24</v>
      </c>
      <c r="C6" s="9">
        <v>88</v>
      </c>
      <c r="D6" s="9">
        <v>75</v>
      </c>
      <c r="E6" s="9">
        <v>89</v>
      </c>
      <c r="F6" s="9">
        <v>70</v>
      </c>
      <c r="G6" s="9">
        <v>90</v>
      </c>
      <c r="H6" s="9">
        <v>76</v>
      </c>
      <c r="I6" s="25">
        <f>AVERAGE(I!$C6:$H6)</f>
        <v>81.333333333333329</v>
      </c>
    </row>
    <row r="7" spans="1:9" ht="15.75" x14ac:dyDescent="0.25">
      <c r="A7" s="12">
        <v>6</v>
      </c>
      <c r="B7" s="13" t="s">
        <v>25</v>
      </c>
      <c r="C7" s="14">
        <v>78</v>
      </c>
      <c r="D7" s="14">
        <v>75</v>
      </c>
      <c r="E7" s="14">
        <v>85</v>
      </c>
      <c r="F7" s="14">
        <v>78</v>
      </c>
      <c r="G7" s="14">
        <v>89</v>
      </c>
      <c r="H7" s="14">
        <v>81</v>
      </c>
      <c r="I7" s="21">
        <f>AVERAGE(I!$C7:$H7)</f>
        <v>81</v>
      </c>
    </row>
    <row r="8" spans="1:9" ht="15.75" x14ac:dyDescent="0.25">
      <c r="A8" s="7">
        <v>7</v>
      </c>
      <c r="B8" s="8" t="s">
        <v>26</v>
      </c>
      <c r="C8" s="9">
        <v>35</v>
      </c>
      <c r="D8" s="9">
        <v>77</v>
      </c>
      <c r="E8" s="9">
        <v>60</v>
      </c>
      <c r="F8" s="9">
        <v>50</v>
      </c>
      <c r="G8" s="9">
        <v>42</v>
      </c>
      <c r="H8" s="9">
        <v>84</v>
      </c>
      <c r="I8" s="25">
        <f>AVERAGE(I!$C8:$H8)</f>
        <v>58</v>
      </c>
    </row>
    <row r="9" spans="1:9" ht="15.75" customHeight="1" x14ac:dyDescent="0.25">
      <c r="A9" s="12">
        <v>8</v>
      </c>
      <c r="B9" s="13" t="s">
        <v>27</v>
      </c>
      <c r="C9" s="14">
        <v>64</v>
      </c>
      <c r="D9" s="14">
        <v>75</v>
      </c>
      <c r="E9" s="14">
        <v>84</v>
      </c>
      <c r="F9" s="14">
        <v>100</v>
      </c>
      <c r="G9" s="14">
        <v>50</v>
      </c>
      <c r="H9" s="14">
        <v>68</v>
      </c>
      <c r="I9" s="21">
        <f>AVERAGE(I!$C9:$H9)</f>
        <v>73.5</v>
      </c>
    </row>
    <row r="10" spans="1:9" ht="16.5" customHeight="1" x14ac:dyDescent="0.25">
      <c r="A10" s="7">
        <v>9</v>
      </c>
      <c r="B10" s="8" t="s">
        <v>28</v>
      </c>
      <c r="C10" s="9">
        <v>50</v>
      </c>
      <c r="D10" s="9">
        <v>55</v>
      </c>
      <c r="E10" s="9">
        <v>72</v>
      </c>
      <c r="F10" s="9">
        <v>71</v>
      </c>
      <c r="G10" s="9">
        <v>40</v>
      </c>
      <c r="H10" s="9">
        <v>60</v>
      </c>
      <c r="I10" s="25">
        <f>AVERAGE(I!$C10:$H10)</f>
        <v>58</v>
      </c>
    </row>
    <row r="11" spans="1:9" ht="15.75" x14ac:dyDescent="0.25">
      <c r="A11" s="17">
        <v>10</v>
      </c>
      <c r="B11" s="18" t="s">
        <v>29</v>
      </c>
      <c r="C11" s="19">
        <v>60</v>
      </c>
      <c r="D11" s="19">
        <v>76</v>
      </c>
      <c r="E11" s="19">
        <v>80</v>
      </c>
      <c r="F11" s="19">
        <v>45</v>
      </c>
      <c r="G11" s="19">
        <v>78</v>
      </c>
      <c r="H11" s="19">
        <v>80</v>
      </c>
      <c r="I11" s="21">
        <f>AVERAGE(I!$C11:$H11)</f>
        <v>69.833333333333329</v>
      </c>
    </row>
  </sheetData>
  <dataValidations count="1">
    <dataValidation type="whole" allowBlank="1" showInputMessage="1" showErrorMessage="1" errorTitle="Error de Ingreso" error="Ingreso invalido (0 - 100)" sqref="C2:H11 IT2:IY11 SP2:SU11 ACL2:ACQ11 AMH2:AMM11 AWD2:AWI11 BFZ2:BGE11 BPV2:BQA11 BZR2:BZW11 CJN2:CJS11 CTJ2:CTO11 DDF2:DDK11 DNB2:DNG11 DWX2:DXC11 EGT2:EGY11 EQP2:EQU11 FAL2:FAQ11 FKH2:FKM11 FUD2:FUI11 GDZ2:GEE11 GNV2:GOA11 GXR2:GXW11 HHN2:HHS11 HRJ2:HRO11 IBF2:IBK11 ILB2:ILG11 IUX2:IVC11 JET2:JEY11 JOP2:JOU11 JYL2:JYQ11 KIH2:KIM11 KSD2:KSI11 LBZ2:LCE11 LLV2:LMA11 LVR2:LVW11 MFN2:MFS11 MPJ2:MPO11 MZF2:MZK11 NJB2:NJG11 NSX2:NTC11 OCT2:OCY11 OMP2:OMU11 OWL2:OWQ11 PGH2:PGM11 PQD2:PQI11 PZZ2:QAE11 QJV2:QKA11 QTR2:QTW11 RDN2:RDS11 RNJ2:RNO11 RXF2:RXK11 SHB2:SHG11 SQX2:SRC11 TAT2:TAY11 TKP2:TKU11 TUL2:TUQ11 UEH2:UEM11 UOD2:UOI11 UXZ2:UYE11 VHV2:VIA11 VRR2:VRW11 WBN2:WBS11 WLJ2:WLO11 WVF2:WVK11 C65537:H65546 IT65537:IY65546 SP65537:SU65546 ACL65537:ACQ65546 AMH65537:AMM65546 AWD65537:AWI65546 BFZ65537:BGE65546 BPV65537:BQA65546 BZR65537:BZW65546 CJN65537:CJS65546 CTJ65537:CTO65546 DDF65537:DDK65546 DNB65537:DNG65546 DWX65537:DXC65546 EGT65537:EGY65546 EQP65537:EQU65546 FAL65537:FAQ65546 FKH65537:FKM65546 FUD65537:FUI65546 GDZ65537:GEE65546 GNV65537:GOA65546 GXR65537:GXW65546 HHN65537:HHS65546 HRJ65537:HRO65546 IBF65537:IBK65546 ILB65537:ILG65546 IUX65537:IVC65546 JET65537:JEY65546 JOP65537:JOU65546 JYL65537:JYQ65546 KIH65537:KIM65546 KSD65537:KSI65546 LBZ65537:LCE65546 LLV65537:LMA65546 LVR65537:LVW65546 MFN65537:MFS65546 MPJ65537:MPO65546 MZF65537:MZK65546 NJB65537:NJG65546 NSX65537:NTC65546 OCT65537:OCY65546 OMP65537:OMU65546 OWL65537:OWQ65546 PGH65537:PGM65546 PQD65537:PQI65546 PZZ65537:QAE65546 QJV65537:QKA65546 QTR65537:QTW65546 RDN65537:RDS65546 RNJ65537:RNO65546 RXF65537:RXK65546 SHB65537:SHG65546 SQX65537:SRC65546 TAT65537:TAY65546 TKP65537:TKU65546 TUL65537:TUQ65546 UEH65537:UEM65546 UOD65537:UOI65546 UXZ65537:UYE65546 VHV65537:VIA65546 VRR65537:VRW65546 WBN65537:WBS65546 WLJ65537:WLO65546 WVF65537:WVK65546 C131073:H131082 IT131073:IY131082 SP131073:SU131082 ACL131073:ACQ131082 AMH131073:AMM131082 AWD131073:AWI131082 BFZ131073:BGE131082 BPV131073:BQA131082 BZR131073:BZW131082 CJN131073:CJS131082 CTJ131073:CTO131082 DDF131073:DDK131082 DNB131073:DNG131082 DWX131073:DXC131082 EGT131073:EGY131082 EQP131073:EQU131082 FAL131073:FAQ131082 FKH131073:FKM131082 FUD131073:FUI131082 GDZ131073:GEE131082 GNV131073:GOA131082 GXR131073:GXW131082 HHN131073:HHS131082 HRJ131073:HRO131082 IBF131073:IBK131082 ILB131073:ILG131082 IUX131073:IVC131082 JET131073:JEY131082 JOP131073:JOU131082 JYL131073:JYQ131082 KIH131073:KIM131082 KSD131073:KSI131082 LBZ131073:LCE131082 LLV131073:LMA131082 LVR131073:LVW131082 MFN131073:MFS131082 MPJ131073:MPO131082 MZF131073:MZK131082 NJB131073:NJG131082 NSX131073:NTC131082 OCT131073:OCY131082 OMP131073:OMU131082 OWL131073:OWQ131082 PGH131073:PGM131082 PQD131073:PQI131082 PZZ131073:QAE131082 QJV131073:QKA131082 QTR131073:QTW131082 RDN131073:RDS131082 RNJ131073:RNO131082 RXF131073:RXK131082 SHB131073:SHG131082 SQX131073:SRC131082 TAT131073:TAY131082 TKP131073:TKU131082 TUL131073:TUQ131082 UEH131073:UEM131082 UOD131073:UOI131082 UXZ131073:UYE131082 VHV131073:VIA131082 VRR131073:VRW131082 WBN131073:WBS131082 WLJ131073:WLO131082 WVF131073:WVK131082 C196609:H196618 IT196609:IY196618 SP196609:SU196618 ACL196609:ACQ196618 AMH196609:AMM196618 AWD196609:AWI196618 BFZ196609:BGE196618 BPV196609:BQA196618 BZR196609:BZW196618 CJN196609:CJS196618 CTJ196609:CTO196618 DDF196609:DDK196618 DNB196609:DNG196618 DWX196609:DXC196618 EGT196609:EGY196618 EQP196609:EQU196618 FAL196609:FAQ196618 FKH196609:FKM196618 FUD196609:FUI196618 GDZ196609:GEE196618 GNV196609:GOA196618 GXR196609:GXW196618 HHN196609:HHS196618 HRJ196609:HRO196618 IBF196609:IBK196618 ILB196609:ILG196618 IUX196609:IVC196618 JET196609:JEY196618 JOP196609:JOU196618 JYL196609:JYQ196618 KIH196609:KIM196618 KSD196609:KSI196618 LBZ196609:LCE196618 LLV196609:LMA196618 LVR196609:LVW196618 MFN196609:MFS196618 MPJ196609:MPO196618 MZF196609:MZK196618 NJB196609:NJG196618 NSX196609:NTC196618 OCT196609:OCY196618 OMP196609:OMU196618 OWL196609:OWQ196618 PGH196609:PGM196618 PQD196609:PQI196618 PZZ196609:QAE196618 QJV196609:QKA196618 QTR196609:QTW196618 RDN196609:RDS196618 RNJ196609:RNO196618 RXF196609:RXK196618 SHB196609:SHG196618 SQX196609:SRC196618 TAT196609:TAY196618 TKP196609:TKU196618 TUL196609:TUQ196618 UEH196609:UEM196618 UOD196609:UOI196618 UXZ196609:UYE196618 VHV196609:VIA196618 VRR196609:VRW196618 WBN196609:WBS196618 WLJ196609:WLO196618 WVF196609:WVK196618 C262145:H262154 IT262145:IY262154 SP262145:SU262154 ACL262145:ACQ262154 AMH262145:AMM262154 AWD262145:AWI262154 BFZ262145:BGE262154 BPV262145:BQA262154 BZR262145:BZW262154 CJN262145:CJS262154 CTJ262145:CTO262154 DDF262145:DDK262154 DNB262145:DNG262154 DWX262145:DXC262154 EGT262145:EGY262154 EQP262145:EQU262154 FAL262145:FAQ262154 FKH262145:FKM262154 FUD262145:FUI262154 GDZ262145:GEE262154 GNV262145:GOA262154 GXR262145:GXW262154 HHN262145:HHS262154 HRJ262145:HRO262154 IBF262145:IBK262154 ILB262145:ILG262154 IUX262145:IVC262154 JET262145:JEY262154 JOP262145:JOU262154 JYL262145:JYQ262154 KIH262145:KIM262154 KSD262145:KSI262154 LBZ262145:LCE262154 LLV262145:LMA262154 LVR262145:LVW262154 MFN262145:MFS262154 MPJ262145:MPO262154 MZF262145:MZK262154 NJB262145:NJG262154 NSX262145:NTC262154 OCT262145:OCY262154 OMP262145:OMU262154 OWL262145:OWQ262154 PGH262145:PGM262154 PQD262145:PQI262154 PZZ262145:QAE262154 QJV262145:QKA262154 QTR262145:QTW262154 RDN262145:RDS262154 RNJ262145:RNO262154 RXF262145:RXK262154 SHB262145:SHG262154 SQX262145:SRC262154 TAT262145:TAY262154 TKP262145:TKU262154 TUL262145:TUQ262154 UEH262145:UEM262154 UOD262145:UOI262154 UXZ262145:UYE262154 VHV262145:VIA262154 VRR262145:VRW262154 WBN262145:WBS262154 WLJ262145:WLO262154 WVF262145:WVK262154 C327681:H327690 IT327681:IY327690 SP327681:SU327690 ACL327681:ACQ327690 AMH327681:AMM327690 AWD327681:AWI327690 BFZ327681:BGE327690 BPV327681:BQA327690 BZR327681:BZW327690 CJN327681:CJS327690 CTJ327681:CTO327690 DDF327681:DDK327690 DNB327681:DNG327690 DWX327681:DXC327690 EGT327681:EGY327690 EQP327681:EQU327690 FAL327681:FAQ327690 FKH327681:FKM327690 FUD327681:FUI327690 GDZ327681:GEE327690 GNV327681:GOA327690 GXR327681:GXW327690 HHN327681:HHS327690 HRJ327681:HRO327690 IBF327681:IBK327690 ILB327681:ILG327690 IUX327681:IVC327690 JET327681:JEY327690 JOP327681:JOU327690 JYL327681:JYQ327690 KIH327681:KIM327690 KSD327681:KSI327690 LBZ327681:LCE327690 LLV327681:LMA327690 LVR327681:LVW327690 MFN327681:MFS327690 MPJ327681:MPO327690 MZF327681:MZK327690 NJB327681:NJG327690 NSX327681:NTC327690 OCT327681:OCY327690 OMP327681:OMU327690 OWL327681:OWQ327690 PGH327681:PGM327690 PQD327681:PQI327690 PZZ327681:QAE327690 QJV327681:QKA327690 QTR327681:QTW327690 RDN327681:RDS327690 RNJ327681:RNO327690 RXF327681:RXK327690 SHB327681:SHG327690 SQX327681:SRC327690 TAT327681:TAY327690 TKP327681:TKU327690 TUL327681:TUQ327690 UEH327681:UEM327690 UOD327681:UOI327690 UXZ327681:UYE327690 VHV327681:VIA327690 VRR327681:VRW327690 WBN327681:WBS327690 WLJ327681:WLO327690 WVF327681:WVK327690 C393217:H393226 IT393217:IY393226 SP393217:SU393226 ACL393217:ACQ393226 AMH393217:AMM393226 AWD393217:AWI393226 BFZ393217:BGE393226 BPV393217:BQA393226 BZR393217:BZW393226 CJN393217:CJS393226 CTJ393217:CTO393226 DDF393217:DDK393226 DNB393217:DNG393226 DWX393217:DXC393226 EGT393217:EGY393226 EQP393217:EQU393226 FAL393217:FAQ393226 FKH393217:FKM393226 FUD393217:FUI393226 GDZ393217:GEE393226 GNV393217:GOA393226 GXR393217:GXW393226 HHN393217:HHS393226 HRJ393217:HRO393226 IBF393217:IBK393226 ILB393217:ILG393226 IUX393217:IVC393226 JET393217:JEY393226 JOP393217:JOU393226 JYL393217:JYQ393226 KIH393217:KIM393226 KSD393217:KSI393226 LBZ393217:LCE393226 LLV393217:LMA393226 LVR393217:LVW393226 MFN393217:MFS393226 MPJ393217:MPO393226 MZF393217:MZK393226 NJB393217:NJG393226 NSX393217:NTC393226 OCT393217:OCY393226 OMP393217:OMU393226 OWL393217:OWQ393226 PGH393217:PGM393226 PQD393217:PQI393226 PZZ393217:QAE393226 QJV393217:QKA393226 QTR393217:QTW393226 RDN393217:RDS393226 RNJ393217:RNO393226 RXF393217:RXK393226 SHB393217:SHG393226 SQX393217:SRC393226 TAT393217:TAY393226 TKP393217:TKU393226 TUL393217:TUQ393226 UEH393217:UEM393226 UOD393217:UOI393226 UXZ393217:UYE393226 VHV393217:VIA393226 VRR393217:VRW393226 WBN393217:WBS393226 WLJ393217:WLO393226 WVF393217:WVK393226 C458753:H458762 IT458753:IY458762 SP458753:SU458762 ACL458753:ACQ458762 AMH458753:AMM458762 AWD458753:AWI458762 BFZ458753:BGE458762 BPV458753:BQA458762 BZR458753:BZW458762 CJN458753:CJS458762 CTJ458753:CTO458762 DDF458753:DDK458762 DNB458753:DNG458762 DWX458753:DXC458762 EGT458753:EGY458762 EQP458753:EQU458762 FAL458753:FAQ458762 FKH458753:FKM458762 FUD458753:FUI458762 GDZ458753:GEE458762 GNV458753:GOA458762 GXR458753:GXW458762 HHN458753:HHS458762 HRJ458753:HRO458762 IBF458753:IBK458762 ILB458753:ILG458762 IUX458753:IVC458762 JET458753:JEY458762 JOP458753:JOU458762 JYL458753:JYQ458762 KIH458753:KIM458762 KSD458753:KSI458762 LBZ458753:LCE458762 LLV458753:LMA458762 LVR458753:LVW458762 MFN458753:MFS458762 MPJ458753:MPO458762 MZF458753:MZK458762 NJB458753:NJG458762 NSX458753:NTC458762 OCT458753:OCY458762 OMP458753:OMU458762 OWL458753:OWQ458762 PGH458753:PGM458762 PQD458753:PQI458762 PZZ458753:QAE458762 QJV458753:QKA458762 QTR458753:QTW458762 RDN458753:RDS458762 RNJ458753:RNO458762 RXF458753:RXK458762 SHB458753:SHG458762 SQX458753:SRC458762 TAT458753:TAY458762 TKP458753:TKU458762 TUL458753:TUQ458762 UEH458753:UEM458762 UOD458753:UOI458762 UXZ458753:UYE458762 VHV458753:VIA458762 VRR458753:VRW458762 WBN458753:WBS458762 WLJ458753:WLO458762 WVF458753:WVK458762 C524289:H524298 IT524289:IY524298 SP524289:SU524298 ACL524289:ACQ524298 AMH524289:AMM524298 AWD524289:AWI524298 BFZ524289:BGE524298 BPV524289:BQA524298 BZR524289:BZW524298 CJN524289:CJS524298 CTJ524289:CTO524298 DDF524289:DDK524298 DNB524289:DNG524298 DWX524289:DXC524298 EGT524289:EGY524298 EQP524289:EQU524298 FAL524289:FAQ524298 FKH524289:FKM524298 FUD524289:FUI524298 GDZ524289:GEE524298 GNV524289:GOA524298 GXR524289:GXW524298 HHN524289:HHS524298 HRJ524289:HRO524298 IBF524289:IBK524298 ILB524289:ILG524298 IUX524289:IVC524298 JET524289:JEY524298 JOP524289:JOU524298 JYL524289:JYQ524298 KIH524289:KIM524298 KSD524289:KSI524298 LBZ524289:LCE524298 LLV524289:LMA524298 LVR524289:LVW524298 MFN524289:MFS524298 MPJ524289:MPO524298 MZF524289:MZK524298 NJB524289:NJG524298 NSX524289:NTC524298 OCT524289:OCY524298 OMP524289:OMU524298 OWL524289:OWQ524298 PGH524289:PGM524298 PQD524289:PQI524298 PZZ524289:QAE524298 QJV524289:QKA524298 QTR524289:QTW524298 RDN524289:RDS524298 RNJ524289:RNO524298 RXF524289:RXK524298 SHB524289:SHG524298 SQX524289:SRC524298 TAT524289:TAY524298 TKP524289:TKU524298 TUL524289:TUQ524298 UEH524289:UEM524298 UOD524289:UOI524298 UXZ524289:UYE524298 VHV524289:VIA524298 VRR524289:VRW524298 WBN524289:WBS524298 WLJ524289:WLO524298 WVF524289:WVK524298 C589825:H589834 IT589825:IY589834 SP589825:SU589834 ACL589825:ACQ589834 AMH589825:AMM589834 AWD589825:AWI589834 BFZ589825:BGE589834 BPV589825:BQA589834 BZR589825:BZW589834 CJN589825:CJS589834 CTJ589825:CTO589834 DDF589825:DDK589834 DNB589825:DNG589834 DWX589825:DXC589834 EGT589825:EGY589834 EQP589825:EQU589834 FAL589825:FAQ589834 FKH589825:FKM589834 FUD589825:FUI589834 GDZ589825:GEE589834 GNV589825:GOA589834 GXR589825:GXW589834 HHN589825:HHS589834 HRJ589825:HRO589834 IBF589825:IBK589834 ILB589825:ILG589834 IUX589825:IVC589834 JET589825:JEY589834 JOP589825:JOU589834 JYL589825:JYQ589834 KIH589825:KIM589834 KSD589825:KSI589834 LBZ589825:LCE589834 LLV589825:LMA589834 LVR589825:LVW589834 MFN589825:MFS589834 MPJ589825:MPO589834 MZF589825:MZK589834 NJB589825:NJG589834 NSX589825:NTC589834 OCT589825:OCY589834 OMP589825:OMU589834 OWL589825:OWQ589834 PGH589825:PGM589834 PQD589825:PQI589834 PZZ589825:QAE589834 QJV589825:QKA589834 QTR589825:QTW589834 RDN589825:RDS589834 RNJ589825:RNO589834 RXF589825:RXK589834 SHB589825:SHG589834 SQX589825:SRC589834 TAT589825:TAY589834 TKP589825:TKU589834 TUL589825:TUQ589834 UEH589825:UEM589834 UOD589825:UOI589834 UXZ589825:UYE589834 VHV589825:VIA589834 VRR589825:VRW589834 WBN589825:WBS589834 WLJ589825:WLO589834 WVF589825:WVK589834 C655361:H655370 IT655361:IY655370 SP655361:SU655370 ACL655361:ACQ655370 AMH655361:AMM655370 AWD655361:AWI655370 BFZ655361:BGE655370 BPV655361:BQA655370 BZR655361:BZW655370 CJN655361:CJS655370 CTJ655361:CTO655370 DDF655361:DDK655370 DNB655361:DNG655370 DWX655361:DXC655370 EGT655361:EGY655370 EQP655361:EQU655370 FAL655361:FAQ655370 FKH655361:FKM655370 FUD655361:FUI655370 GDZ655361:GEE655370 GNV655361:GOA655370 GXR655361:GXW655370 HHN655361:HHS655370 HRJ655361:HRO655370 IBF655361:IBK655370 ILB655361:ILG655370 IUX655361:IVC655370 JET655361:JEY655370 JOP655361:JOU655370 JYL655361:JYQ655370 KIH655361:KIM655370 KSD655361:KSI655370 LBZ655361:LCE655370 LLV655361:LMA655370 LVR655361:LVW655370 MFN655361:MFS655370 MPJ655361:MPO655370 MZF655361:MZK655370 NJB655361:NJG655370 NSX655361:NTC655370 OCT655361:OCY655370 OMP655361:OMU655370 OWL655361:OWQ655370 PGH655361:PGM655370 PQD655361:PQI655370 PZZ655361:QAE655370 QJV655361:QKA655370 QTR655361:QTW655370 RDN655361:RDS655370 RNJ655361:RNO655370 RXF655361:RXK655370 SHB655361:SHG655370 SQX655361:SRC655370 TAT655361:TAY655370 TKP655361:TKU655370 TUL655361:TUQ655370 UEH655361:UEM655370 UOD655361:UOI655370 UXZ655361:UYE655370 VHV655361:VIA655370 VRR655361:VRW655370 WBN655361:WBS655370 WLJ655361:WLO655370 WVF655361:WVK655370 C720897:H720906 IT720897:IY720906 SP720897:SU720906 ACL720897:ACQ720906 AMH720897:AMM720906 AWD720897:AWI720906 BFZ720897:BGE720906 BPV720897:BQA720906 BZR720897:BZW720906 CJN720897:CJS720906 CTJ720897:CTO720906 DDF720897:DDK720906 DNB720897:DNG720906 DWX720897:DXC720906 EGT720897:EGY720906 EQP720897:EQU720906 FAL720897:FAQ720906 FKH720897:FKM720906 FUD720897:FUI720906 GDZ720897:GEE720906 GNV720897:GOA720906 GXR720897:GXW720906 HHN720897:HHS720906 HRJ720897:HRO720906 IBF720897:IBK720906 ILB720897:ILG720906 IUX720897:IVC720906 JET720897:JEY720906 JOP720897:JOU720906 JYL720897:JYQ720906 KIH720897:KIM720906 KSD720897:KSI720906 LBZ720897:LCE720906 LLV720897:LMA720906 LVR720897:LVW720906 MFN720897:MFS720906 MPJ720897:MPO720906 MZF720897:MZK720906 NJB720897:NJG720906 NSX720897:NTC720906 OCT720897:OCY720906 OMP720897:OMU720906 OWL720897:OWQ720906 PGH720897:PGM720906 PQD720897:PQI720906 PZZ720897:QAE720906 QJV720897:QKA720906 QTR720897:QTW720906 RDN720897:RDS720906 RNJ720897:RNO720906 RXF720897:RXK720906 SHB720897:SHG720906 SQX720897:SRC720906 TAT720897:TAY720906 TKP720897:TKU720906 TUL720897:TUQ720906 UEH720897:UEM720906 UOD720897:UOI720906 UXZ720897:UYE720906 VHV720897:VIA720906 VRR720897:VRW720906 WBN720897:WBS720906 WLJ720897:WLO720906 WVF720897:WVK720906 C786433:H786442 IT786433:IY786442 SP786433:SU786442 ACL786433:ACQ786442 AMH786433:AMM786442 AWD786433:AWI786442 BFZ786433:BGE786442 BPV786433:BQA786442 BZR786433:BZW786442 CJN786433:CJS786442 CTJ786433:CTO786442 DDF786433:DDK786442 DNB786433:DNG786442 DWX786433:DXC786442 EGT786433:EGY786442 EQP786433:EQU786442 FAL786433:FAQ786442 FKH786433:FKM786442 FUD786433:FUI786442 GDZ786433:GEE786442 GNV786433:GOA786442 GXR786433:GXW786442 HHN786433:HHS786442 HRJ786433:HRO786442 IBF786433:IBK786442 ILB786433:ILG786442 IUX786433:IVC786442 JET786433:JEY786442 JOP786433:JOU786442 JYL786433:JYQ786442 KIH786433:KIM786442 KSD786433:KSI786442 LBZ786433:LCE786442 LLV786433:LMA786442 LVR786433:LVW786442 MFN786433:MFS786442 MPJ786433:MPO786442 MZF786433:MZK786442 NJB786433:NJG786442 NSX786433:NTC786442 OCT786433:OCY786442 OMP786433:OMU786442 OWL786433:OWQ786442 PGH786433:PGM786442 PQD786433:PQI786442 PZZ786433:QAE786442 QJV786433:QKA786442 QTR786433:QTW786442 RDN786433:RDS786442 RNJ786433:RNO786442 RXF786433:RXK786442 SHB786433:SHG786442 SQX786433:SRC786442 TAT786433:TAY786442 TKP786433:TKU786442 TUL786433:TUQ786442 UEH786433:UEM786442 UOD786433:UOI786442 UXZ786433:UYE786442 VHV786433:VIA786442 VRR786433:VRW786442 WBN786433:WBS786442 WLJ786433:WLO786442 WVF786433:WVK786442 C851969:H851978 IT851969:IY851978 SP851969:SU851978 ACL851969:ACQ851978 AMH851969:AMM851978 AWD851969:AWI851978 BFZ851969:BGE851978 BPV851969:BQA851978 BZR851969:BZW851978 CJN851969:CJS851978 CTJ851969:CTO851978 DDF851969:DDK851978 DNB851969:DNG851978 DWX851969:DXC851978 EGT851969:EGY851978 EQP851969:EQU851978 FAL851969:FAQ851978 FKH851969:FKM851978 FUD851969:FUI851978 GDZ851969:GEE851978 GNV851969:GOA851978 GXR851969:GXW851978 HHN851969:HHS851978 HRJ851969:HRO851978 IBF851969:IBK851978 ILB851969:ILG851978 IUX851969:IVC851978 JET851969:JEY851978 JOP851969:JOU851978 JYL851969:JYQ851978 KIH851969:KIM851978 KSD851969:KSI851978 LBZ851969:LCE851978 LLV851969:LMA851978 LVR851969:LVW851978 MFN851969:MFS851978 MPJ851969:MPO851978 MZF851969:MZK851978 NJB851969:NJG851978 NSX851969:NTC851978 OCT851969:OCY851978 OMP851969:OMU851978 OWL851969:OWQ851978 PGH851969:PGM851978 PQD851969:PQI851978 PZZ851969:QAE851978 QJV851969:QKA851978 QTR851969:QTW851978 RDN851969:RDS851978 RNJ851969:RNO851978 RXF851969:RXK851978 SHB851969:SHG851978 SQX851969:SRC851978 TAT851969:TAY851978 TKP851969:TKU851978 TUL851969:TUQ851978 UEH851969:UEM851978 UOD851969:UOI851978 UXZ851969:UYE851978 VHV851969:VIA851978 VRR851969:VRW851978 WBN851969:WBS851978 WLJ851969:WLO851978 WVF851969:WVK851978 C917505:H917514 IT917505:IY917514 SP917505:SU917514 ACL917505:ACQ917514 AMH917505:AMM917514 AWD917505:AWI917514 BFZ917505:BGE917514 BPV917505:BQA917514 BZR917505:BZW917514 CJN917505:CJS917514 CTJ917505:CTO917514 DDF917505:DDK917514 DNB917505:DNG917514 DWX917505:DXC917514 EGT917505:EGY917514 EQP917505:EQU917514 FAL917505:FAQ917514 FKH917505:FKM917514 FUD917505:FUI917514 GDZ917505:GEE917514 GNV917505:GOA917514 GXR917505:GXW917514 HHN917505:HHS917514 HRJ917505:HRO917514 IBF917505:IBK917514 ILB917505:ILG917514 IUX917505:IVC917514 JET917505:JEY917514 JOP917505:JOU917514 JYL917505:JYQ917514 KIH917505:KIM917514 KSD917505:KSI917514 LBZ917505:LCE917514 LLV917505:LMA917514 LVR917505:LVW917514 MFN917505:MFS917514 MPJ917505:MPO917514 MZF917505:MZK917514 NJB917505:NJG917514 NSX917505:NTC917514 OCT917505:OCY917514 OMP917505:OMU917514 OWL917505:OWQ917514 PGH917505:PGM917514 PQD917505:PQI917514 PZZ917505:QAE917514 QJV917505:QKA917514 QTR917505:QTW917514 RDN917505:RDS917514 RNJ917505:RNO917514 RXF917505:RXK917514 SHB917505:SHG917514 SQX917505:SRC917514 TAT917505:TAY917514 TKP917505:TKU917514 TUL917505:TUQ917514 UEH917505:UEM917514 UOD917505:UOI917514 UXZ917505:UYE917514 VHV917505:VIA917514 VRR917505:VRW917514 WBN917505:WBS917514 WLJ917505:WLO917514 WVF917505:WVK917514 C983041:H983050 IT983041:IY983050 SP983041:SU983050 ACL983041:ACQ983050 AMH983041:AMM983050 AWD983041:AWI983050 BFZ983041:BGE983050 BPV983041:BQA983050 BZR983041:BZW983050 CJN983041:CJS983050 CTJ983041:CTO983050 DDF983041:DDK983050 DNB983041:DNG983050 DWX983041:DXC983050 EGT983041:EGY983050 EQP983041:EQU983050 FAL983041:FAQ983050 FKH983041:FKM983050 FUD983041:FUI983050 GDZ983041:GEE983050 GNV983041:GOA983050 GXR983041:GXW983050 HHN983041:HHS983050 HRJ983041:HRO983050 IBF983041:IBK983050 ILB983041:ILG983050 IUX983041:IVC983050 JET983041:JEY983050 JOP983041:JOU983050 JYL983041:JYQ983050 KIH983041:KIM983050 KSD983041:KSI983050 LBZ983041:LCE983050 LLV983041:LMA983050 LVR983041:LVW983050 MFN983041:MFS983050 MPJ983041:MPO983050 MZF983041:MZK983050 NJB983041:NJG983050 NSX983041:NTC983050 OCT983041:OCY983050 OMP983041:OMU983050 OWL983041:OWQ983050 PGH983041:PGM983050 PQD983041:PQI983050 PZZ983041:QAE983050 QJV983041:QKA983050 QTR983041:QTW983050 RDN983041:RDS983050 RNJ983041:RNO983050 RXF983041:RXK983050 SHB983041:SHG983050 SQX983041:SRC983050 TAT983041:TAY983050 TKP983041:TKU983050 TUL983041:TUQ983050 UEH983041:UEM983050 UOD983041:UOI983050 UXZ983041:UYE983050 VHV983041:VIA983050 VRR983041:VRW983050 WBN983041:WBS983050 WLJ983041:WLO983050 WVF983041:WVK983050">
      <formula1>0</formula1>
      <formula2>100</formula2>
    </dataValidation>
  </dataValidations>
  <pageMargins left="0.19685039370078741" right="0.19685039370078741" top="1.5748031496062993" bottom="0.39370078740157483" header="0" footer="0"/>
  <pageSetup paperSize="5" scale="75" orientation="landscape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Principal</cp:lastModifiedBy>
  <dcterms:created xsi:type="dcterms:W3CDTF">2016-07-20T15:18:47Z</dcterms:created>
  <dcterms:modified xsi:type="dcterms:W3CDTF">2018-08-27T02:55:06Z</dcterms:modified>
</cp:coreProperties>
</file>