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valuaciones\Evaluaciones 2019\W10 y 365\"/>
    </mc:Choice>
  </mc:AlternateContent>
  <bookViews>
    <workbookView xWindow="600" yWindow="90" windowWidth="14115" windowHeight="4935" tabRatio="694"/>
  </bookViews>
  <sheets>
    <sheet name="Datos" sheetId="17" r:id="rId1"/>
    <sheet name="FA" sheetId="16" r:id="rId2"/>
    <sheet name="Datos FA" sheetId="15" r:id="rId3"/>
    <sheet name="Función SI" sheetId="10" r:id="rId4"/>
    <sheet name="Fórmulas con absolutos" sheetId="11" r:id="rId5"/>
    <sheet name="Buscarv" sheetId="12" r:id="rId6"/>
    <sheet name="Preguntas" sheetId="13" r:id="rId7"/>
    <sheet name="Base" sheetId="14" r:id="rId8"/>
  </sheets>
  <definedNames>
    <definedName name="_xlnm._FilterDatabase" localSheetId="7" hidden="1">Base!$A$1:$I$26</definedName>
    <definedName name="_xlnm._FilterDatabase" localSheetId="2" hidden="1">'Datos FA'!$A$1:$I$26</definedName>
    <definedName name="_xlnm._FilterDatabase" localSheetId="6" hidden="1">Preguntas!#REF!</definedName>
    <definedName name="Registro">'Fórmulas con absolutos'!$A$1:$J$11</definedName>
  </definedNames>
  <calcPr calcId="162913"/>
</workbook>
</file>

<file path=xl/calcChain.xml><?xml version="1.0" encoding="utf-8"?>
<calcChain xmlns="http://schemas.openxmlformats.org/spreadsheetml/2006/main">
  <c r="I1" i="16" l="1"/>
  <c r="G10" i="10" l="1"/>
  <c r="C10" i="10"/>
  <c r="I26" i="15" l="1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26" i="14" l="1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3"/>
  <c r="I5" i="13"/>
  <c r="I4" i="13"/>
  <c r="D25" i="12"/>
  <c r="H28" i="11"/>
  <c r="G28" i="11"/>
  <c r="E28" i="11"/>
  <c r="D28" i="11"/>
  <c r="F28" i="11" l="1"/>
  <c r="I28" i="11"/>
  <c r="I24" i="11" l="1"/>
</calcChain>
</file>

<file path=xl/sharedStrings.xml><?xml version="1.0" encoding="utf-8"?>
<sst xmlns="http://schemas.openxmlformats.org/spreadsheetml/2006/main" count="366" uniqueCount="158">
  <si>
    <t>M</t>
  </si>
  <si>
    <t>Iva</t>
  </si>
  <si>
    <t>No.</t>
  </si>
  <si>
    <t>CATEGORÍA</t>
  </si>
  <si>
    <t>PRECIO COSTO</t>
  </si>
  <si>
    <t>PRECIO VENTA</t>
  </si>
  <si>
    <t>TIEMPO</t>
  </si>
  <si>
    <t>SUELDO</t>
  </si>
  <si>
    <t>NUEVO SUELDO</t>
  </si>
  <si>
    <t>ACCESORIO</t>
  </si>
  <si>
    <t>Si categoría es ROPA, al precio de costo aumentarle 1000, de lo contrario dividir el precio entre dos</t>
  </si>
  <si>
    <t>ROPA</t>
  </si>
  <si>
    <t>Código</t>
  </si>
  <si>
    <t>Descripción</t>
  </si>
  <si>
    <t>Cantidad</t>
  </si>
  <si>
    <t>Tipo</t>
  </si>
  <si>
    <t>Precio $</t>
  </si>
  <si>
    <t>Precio Q</t>
  </si>
  <si>
    <t>Precio Venta</t>
  </si>
  <si>
    <t>Código integrado</t>
  </si>
  <si>
    <t>Tienda asignada</t>
  </si>
  <si>
    <t>E0000SDD64</t>
  </si>
  <si>
    <t>RELOJ DE PARED</t>
  </si>
  <si>
    <t>HOG</t>
  </si>
  <si>
    <t>G65421G221</t>
  </si>
  <si>
    <t>ALIM</t>
  </si>
  <si>
    <t>FC6545651</t>
  </si>
  <si>
    <t>ALFOMBRA DE BAÑO</t>
  </si>
  <si>
    <t>B789877789</t>
  </si>
  <si>
    <t>TOALLA DE MANOS</t>
  </si>
  <si>
    <t>B54566V5</t>
  </si>
  <si>
    <t>MESA DE CENTRO</t>
  </si>
  <si>
    <t>C64456554</t>
  </si>
  <si>
    <t>CAJA GALLETAS</t>
  </si>
  <si>
    <t>V666646511</t>
  </si>
  <si>
    <t>CHOCOLATES</t>
  </si>
  <si>
    <t>RE654TR652</t>
  </si>
  <si>
    <t>BANCA DE JARDÍN</t>
  </si>
  <si>
    <t>GDF654B321</t>
  </si>
  <si>
    <t>JUGO DE UVA</t>
  </si>
  <si>
    <t>RR9898542</t>
  </si>
  <si>
    <t>MESA DE COCINA</t>
  </si>
  <si>
    <t>COLUMNA F</t>
  </si>
  <si>
    <t>Calcular precio en quetzales, basándose en tipo de cambio (celda amarilla)</t>
  </si>
  <si>
    <t>COLUMNA G</t>
  </si>
  <si>
    <t>Calcular el 12% del precio en quetzales (basándose en celda verde)</t>
  </si>
  <si>
    <t>COLUMNA H</t>
  </si>
  <si>
    <t>Precio de venta</t>
  </si>
  <si>
    <t>Precio de costo + Iva</t>
  </si>
  <si>
    <t>COLUMNA I</t>
  </si>
  <si>
    <t>Unir el tipo de producto con el código, separados por un guión</t>
  </si>
  <si>
    <t>COLUMNA J</t>
  </si>
  <si>
    <t>Si el producto es alimento, escribir "Tienda 1", de lo contrario "Tienda 2"</t>
  </si>
  <si>
    <t>Tipo de cambio</t>
  </si>
  <si>
    <t>En la columna precio de venta:</t>
  </si>
  <si>
    <t>3. Totalizar las columnas de Iva y precio de venta</t>
  </si>
  <si>
    <t>Al final, cambie el tipo de cambio a un valor de 8.00 y el iva al 10%.</t>
  </si>
  <si>
    <t>Punteo</t>
  </si>
  <si>
    <t>Seleccione código:</t>
  </si>
  <si>
    <t>Descripción:</t>
  </si>
  <si>
    <t>Existencia:</t>
  </si>
  <si>
    <t>Precio Venta:</t>
  </si>
  <si>
    <t>Seleccione el tercer código, para comprobar sus respuestas.</t>
  </si>
  <si>
    <t>Responda las siguientes preguntas, utilizando una tabla dinámica, basada en los</t>
  </si>
  <si>
    <t>datos de la hoja Base</t>
  </si>
  <si>
    <t>Cuál es el porcentaje de existencia de productos tipo A?</t>
  </si>
  <si>
    <t>Cuántas existencias hay de producto que se presentan por Unidad?</t>
  </si>
  <si>
    <t>Cuántos productos hay ubicados en la estantería 2 piso 2</t>
  </si>
  <si>
    <t>Presentación</t>
  </si>
  <si>
    <t>Ubicación</t>
  </si>
  <si>
    <t>Existencia</t>
  </si>
  <si>
    <t>Costo</t>
  </si>
  <si>
    <t>Total</t>
  </si>
  <si>
    <t>P0002</t>
  </si>
  <si>
    <t>P</t>
  </si>
  <si>
    <t>Papel carta</t>
  </si>
  <si>
    <t>Resma</t>
  </si>
  <si>
    <t>E1P5</t>
  </si>
  <si>
    <t>B0001</t>
  </si>
  <si>
    <t>B</t>
  </si>
  <si>
    <t>Bolígrafos negros</t>
  </si>
  <si>
    <t>Unidad</t>
  </si>
  <si>
    <t>E1P1</t>
  </si>
  <si>
    <t>L0001</t>
  </si>
  <si>
    <t>L</t>
  </si>
  <si>
    <t>Lápices</t>
  </si>
  <si>
    <t>B0002</t>
  </si>
  <si>
    <t>Bolígrafos rojos</t>
  </si>
  <si>
    <t>T0001</t>
  </si>
  <si>
    <t>T</t>
  </si>
  <si>
    <t>Tijeras</t>
  </si>
  <si>
    <t>E1P2</t>
  </si>
  <si>
    <t>E0001</t>
  </si>
  <si>
    <t>E</t>
  </si>
  <si>
    <t>Engrapadora</t>
  </si>
  <si>
    <t>E2P3</t>
  </si>
  <si>
    <t>C0001</t>
  </si>
  <si>
    <t>C</t>
  </si>
  <si>
    <t>Sacapuntas</t>
  </si>
  <si>
    <t>P0001</t>
  </si>
  <si>
    <t>Papel doble carta</t>
  </si>
  <si>
    <t>E1P4</t>
  </si>
  <si>
    <t>P0003</t>
  </si>
  <si>
    <t>Papel oficio</t>
  </si>
  <si>
    <t>A0001</t>
  </si>
  <si>
    <t>A</t>
  </si>
  <si>
    <t>Cinta adhesiva pequeña</t>
  </si>
  <si>
    <t>M0001</t>
  </si>
  <si>
    <t>Marcadores permanentes</t>
  </si>
  <si>
    <t>E1P3</t>
  </si>
  <si>
    <t>C0002</t>
  </si>
  <si>
    <t>Sacabocados</t>
  </si>
  <si>
    <t>E0002</t>
  </si>
  <si>
    <t>Grapas por caja</t>
  </si>
  <si>
    <t>Caja de 10,000</t>
  </si>
  <si>
    <t>B0003</t>
  </si>
  <si>
    <t>Bolígrafos azules</t>
  </si>
  <si>
    <t>A0002</t>
  </si>
  <si>
    <t>Cinta adhesiva mediana</t>
  </si>
  <si>
    <t>S0001</t>
  </si>
  <si>
    <t>S</t>
  </si>
  <si>
    <t>Sobres manila media carta</t>
  </si>
  <si>
    <t>E2P1</t>
  </si>
  <si>
    <t>C0003</t>
  </si>
  <si>
    <t>Sacagrapas</t>
  </si>
  <si>
    <t>M0002</t>
  </si>
  <si>
    <t>Marcadores de pizarra</t>
  </si>
  <si>
    <t>A0003</t>
  </si>
  <si>
    <t>Cinta adhesiva de empaque</t>
  </si>
  <si>
    <t>S0002</t>
  </si>
  <si>
    <t>Sobres manila carta</t>
  </si>
  <si>
    <t>E2P2</t>
  </si>
  <si>
    <t>E0003</t>
  </si>
  <si>
    <t>Engrapadora de Pared</t>
  </si>
  <si>
    <t>E2P4</t>
  </si>
  <si>
    <t>A0004</t>
  </si>
  <si>
    <t>Cinta adhesiva empaque café</t>
  </si>
  <si>
    <t>E0004</t>
  </si>
  <si>
    <t>Caja de 2,000</t>
  </si>
  <si>
    <t>S0003</t>
  </si>
  <si>
    <t>Sobres manila oficio</t>
  </si>
  <si>
    <t>M0003</t>
  </si>
  <si>
    <t>Rotuladores gruesos</t>
  </si>
  <si>
    <t>Si el empleado tiene más de 8 años de laborar en la empresa, calcule el nuevo sueldo si le incrementa el 20%, de lo contrario él quedará con el mismo sueldo</t>
  </si>
  <si>
    <t>1. Mostrar los precios de venta menores de 100 con fondo de color verde</t>
  </si>
  <si>
    <t>2. Mostrar la tienda 2 con fondo de color celeste</t>
  </si>
  <si>
    <t>Valide la celda E8 para seleccionar los códigos de producto desde la hoja Fórmulas con absolutos</t>
  </si>
  <si>
    <r>
      <t xml:space="preserve">escriba el criterio en las celdas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 y coloque el resultado a partir de la celda </t>
    </r>
    <r>
      <rPr>
        <b/>
        <sz val="11"/>
        <color theme="1"/>
        <rFont val="Calibri"/>
        <family val="2"/>
        <scheme val="minor"/>
      </rPr>
      <t>B7</t>
    </r>
  </si>
  <si>
    <r>
      <t xml:space="preserve">Con </t>
    </r>
    <r>
      <rPr>
        <b/>
        <sz val="11"/>
        <color theme="1"/>
        <rFont val="Calibri"/>
        <family val="2"/>
        <scheme val="minor"/>
      </rPr>
      <t>filtro avanzado</t>
    </r>
    <r>
      <rPr>
        <sz val="11"/>
        <color theme="1"/>
        <rFont val="Calibri"/>
        <family val="2"/>
        <scheme val="minor"/>
      </rPr>
      <t xml:space="preserve">, copie a esta hoja los datos de los productos </t>
    </r>
    <r>
      <rPr>
        <b/>
        <sz val="11"/>
        <color theme="1"/>
        <rFont val="Calibri"/>
        <family val="2"/>
        <scheme val="minor"/>
      </rPr>
      <t>tipo E</t>
    </r>
    <r>
      <rPr>
        <sz val="11"/>
        <color theme="1"/>
        <rFont val="Calibri"/>
        <family val="2"/>
        <scheme val="minor"/>
      </rPr>
      <t xml:space="preserve"> que provienen de la Hoja </t>
    </r>
    <r>
      <rPr>
        <b/>
        <sz val="11"/>
        <color theme="1"/>
        <rFont val="Calibri"/>
        <family val="2"/>
        <scheme val="minor"/>
      </rPr>
      <t>Datos FA,</t>
    </r>
  </si>
  <si>
    <t xml:space="preserve">            Producto disponible en # tienda:</t>
  </si>
  <si>
    <t>Cada hoja es independiente una de otra a excepción de cuando se indica tomar datos de otra hoja, así que no importa el orden de solución</t>
  </si>
  <si>
    <t xml:space="preserve">Siga las instrucciones en cada hoja, al finalizar cada acción o ejercicio, debe obtener una calificación o indicación de correcto, </t>
  </si>
  <si>
    <t>si no es favorable debe intentar realizarlo de nuevo.</t>
  </si>
  <si>
    <t>Debe colocarse primero en la hoja Base, e insertar una tabla dinámica en una hoja nueva para manipular los</t>
  </si>
  <si>
    <t>campos dentro de las filas y columnas, y poder responder las preguntas de esta hoja.</t>
  </si>
  <si>
    <t>Escriba su primer nombre y primer apellido</t>
  </si>
  <si>
    <t>JUEGO DE UVA</t>
  </si>
  <si>
    <r>
      <t xml:space="preserve">Busque los datos correspondientes, según los espacios dados. </t>
    </r>
    <r>
      <rPr>
        <b/>
        <sz val="12"/>
        <color rgb="FFFFFF00"/>
        <rFont val="Arial"/>
        <family val="2"/>
      </rPr>
      <t>La base se llama "Registro"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</si>
</sst>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Q&quot;* #,##0.00_-;\-&quot;Q&quot;* #,##0.00_-;_-&quot;Q&quot;* &quot;-&quot;??_-;_-@_-"/>
    <numFmt numFmtId="164" formatCode="_-[$Q-100A]* #,##0.00_ ;_-[$Q-100A]* \-#,##0.00\ ;_-[$Q-100A]* &quot;-&quot;??_ ;_-@_ "/>
    <numFmt numFmtId="165" formatCode="_([$$-540A]* #,##0.00_);_([$$-540A]* \(#,##0.00\);_([$$-540A]* &quot;-&quot;??_);_(@_)"/>
    <numFmt numFmtId="166" formatCode="_(&quot;Q&quot;* #,##0.00_);_(&quot;Q&quot;* \(#,##0.00\);_(&quot;Q&quot;* &quot;-&quot;??_);_(@_)"/>
    <numFmt numFmtId="167" formatCode="_-&quot;$&quot;* #,##0.00_-;\-&quot;$&quot;* #,##0.00_-;_-&quot;$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color theme="3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4"/>
      <color rgb="FFFFFF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20"/>
      <color theme="0"/>
      <name val="Arial"/>
      <family val="2"/>
    </font>
    <font>
      <b/>
      <sz val="12"/>
      <color theme="0"/>
      <name val="Arial"/>
      <family val="2"/>
    </font>
    <font>
      <b/>
      <sz val="10"/>
      <color rgb="FFFFFF00"/>
      <name val="Arial"/>
      <family val="2"/>
    </font>
    <font>
      <sz val="10"/>
      <color rgb="FFFFFF00"/>
      <name val="Arial"/>
      <family val="2"/>
    </font>
    <font>
      <b/>
      <i/>
      <sz val="10"/>
      <name val="Arial"/>
      <family val="2"/>
    </font>
    <font>
      <b/>
      <sz val="12"/>
      <color rgb="FFFFFF0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FF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gradientFill type="path" left="1" right="1" top="1" bottom="1">
        <stop position="0">
          <color theme="9" tint="-0.25098422193060094"/>
        </stop>
        <stop position="1">
          <color rgb="FF00B050"/>
        </stop>
      </gradientFill>
    </fill>
    <fill>
      <gradientFill degree="90">
        <stop position="0">
          <color rgb="FF00B050"/>
        </stop>
        <stop position="1">
          <color theme="9" tint="-0.25098422193060094"/>
        </stop>
      </gradientFill>
    </fill>
    <fill>
      <gradientFill type="path" top="1" bottom="1">
        <stop position="0">
          <color theme="9" tint="-0.25098422193060094"/>
        </stop>
        <stop position="1">
          <color rgb="FF00B050"/>
        </stop>
      </gradientFill>
    </fill>
    <fill>
      <gradientFill degree="180">
        <stop position="0">
          <color theme="9" tint="-0.25098422193060094"/>
        </stop>
        <stop position="1">
          <color rgb="FF00B050"/>
        </stop>
      </gradientFill>
    </fill>
    <fill>
      <patternFill patternType="solid">
        <fgColor theme="9" tint="-0.24994659260841701"/>
        <bgColor indexed="65"/>
      </patternFill>
    </fill>
    <fill>
      <gradientFill>
        <stop position="0">
          <color theme="9" tint="-0.25098422193060094"/>
        </stop>
        <stop position="1">
          <color rgb="FF00B050"/>
        </stop>
      </gradientFill>
    </fill>
    <fill>
      <gradientFill type="path" left="1" right="1">
        <stop position="0">
          <color theme="9" tint="-0.25098422193060094"/>
        </stop>
        <stop position="1">
          <color rgb="FF00B050"/>
        </stop>
      </gradientFill>
    </fill>
    <fill>
      <gradientFill degree="90">
        <stop position="0">
          <color theme="9" tint="-0.25098422193060094"/>
        </stop>
        <stop position="1">
          <color rgb="FF00B050"/>
        </stop>
      </gradientFill>
    </fill>
    <fill>
      <gradientFill type="path">
        <stop position="0">
          <color theme="9" tint="-0.25098422193060094"/>
        </stop>
        <stop position="1">
          <color rgb="FF00B050"/>
        </stop>
      </gradient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0" borderId="0"/>
    <xf numFmtId="0" fontId="12" fillId="9" borderId="4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09">
    <xf numFmtId="0" fontId="0" fillId="0" borderId="0" xfId="0"/>
    <xf numFmtId="0" fontId="3" fillId="6" borderId="0" xfId="1" applyFont="1" applyFill="1"/>
    <xf numFmtId="0" fontId="2" fillId="7" borderId="0" xfId="1" applyFill="1"/>
    <xf numFmtId="0" fontId="2" fillId="0" borderId="0" xfId="1"/>
    <xf numFmtId="164" fontId="8" fillId="0" borderId="2" xfId="1" applyNumberFormat="1" applyFont="1" applyBorder="1" applyAlignment="1">
      <alignment horizontal="center"/>
    </xf>
    <xf numFmtId="164" fontId="10" fillId="0" borderId="2" xfId="1" applyNumberFormat="1" applyFont="1" applyBorder="1" applyAlignment="1">
      <alignment horizontal="center"/>
    </xf>
    <xf numFmtId="0" fontId="11" fillId="7" borderId="0" xfId="1" applyFont="1" applyFill="1" applyAlignment="1">
      <alignment horizontal="center"/>
    </xf>
    <xf numFmtId="0" fontId="2" fillId="10" borderId="0" xfId="1" applyFill="1" applyProtection="1">
      <protection locked="0"/>
    </xf>
    <xf numFmtId="0" fontId="2" fillId="10" borderId="0" xfId="1" applyFill="1"/>
    <xf numFmtId="0" fontId="2" fillId="2" borderId="2" xfId="1" applyFill="1" applyBorder="1" applyProtection="1">
      <protection locked="0"/>
    </xf>
    <xf numFmtId="0" fontId="2" fillId="2" borderId="2" xfId="1" applyFill="1" applyBorder="1" applyAlignment="1" applyProtection="1">
      <alignment horizontal="center"/>
      <protection locked="0"/>
    </xf>
    <xf numFmtId="165" fontId="2" fillId="2" borderId="2" xfId="1" applyNumberFormat="1" applyFill="1" applyBorder="1" applyProtection="1">
      <protection locked="0"/>
    </xf>
    <xf numFmtId="44" fontId="2" fillId="0" borderId="2" xfId="1" applyNumberFormat="1" applyBorder="1" applyProtection="1">
      <protection locked="0"/>
    </xf>
    <xf numFmtId="0" fontId="2" fillId="0" borderId="2" xfId="1" applyBorder="1" applyAlignment="1" applyProtection="1">
      <alignment horizontal="center"/>
      <protection locked="0"/>
    </xf>
    <xf numFmtId="0" fontId="3" fillId="2" borderId="2" xfId="1" applyFont="1" applyFill="1" applyBorder="1" applyProtection="1">
      <protection locked="0"/>
    </xf>
    <xf numFmtId="44" fontId="2" fillId="10" borderId="0" xfId="1" applyNumberFormat="1" applyFill="1" applyBorder="1" applyProtection="1">
      <protection locked="0"/>
    </xf>
    <xf numFmtId="44" fontId="2" fillId="10" borderId="3" xfId="1" applyNumberFormat="1" applyFill="1" applyBorder="1" applyProtection="1">
      <protection locked="0"/>
    </xf>
    <xf numFmtId="0" fontId="2" fillId="10" borderId="0" xfId="1" applyFill="1" applyBorder="1" applyAlignment="1" applyProtection="1">
      <alignment horizontal="center"/>
      <protection locked="0"/>
    </xf>
    <xf numFmtId="0" fontId="13" fillId="10" borderId="0" xfId="1" applyFont="1" applyFill="1"/>
    <xf numFmtId="0" fontId="13" fillId="10" borderId="2" xfId="1" applyFont="1" applyFill="1" applyBorder="1" applyAlignment="1">
      <alignment horizontal="center"/>
    </xf>
    <xf numFmtId="0" fontId="13" fillId="10" borderId="0" xfId="1" applyFont="1" applyFill="1" applyBorder="1" applyAlignment="1">
      <alignment horizontal="center"/>
    </xf>
    <xf numFmtId="0" fontId="3" fillId="10" borderId="0" xfId="1" applyFont="1" applyFill="1"/>
    <xf numFmtId="0" fontId="2" fillId="10" borderId="0" xfId="1" applyFill="1" applyAlignment="1">
      <alignment horizontal="right"/>
    </xf>
    <xf numFmtId="0" fontId="2" fillId="5" borderId="0" xfId="1" applyFill="1" applyProtection="1">
      <protection locked="0"/>
    </xf>
    <xf numFmtId="9" fontId="2" fillId="11" borderId="0" xfId="1" applyNumberFormat="1" applyFill="1" applyProtection="1">
      <protection locked="0"/>
    </xf>
    <xf numFmtId="0" fontId="14" fillId="10" borderId="0" xfId="1" applyFont="1" applyFill="1"/>
    <xf numFmtId="0" fontId="16" fillId="10" borderId="0" xfId="1" applyFont="1" applyFill="1" applyAlignment="1">
      <alignment horizontal="right"/>
    </xf>
    <xf numFmtId="0" fontId="17" fillId="6" borderId="0" xfId="1" applyFont="1" applyFill="1"/>
    <xf numFmtId="0" fontId="2" fillId="6" borderId="0" xfId="1" applyFill="1"/>
    <xf numFmtId="0" fontId="18" fillId="6" borderId="0" xfId="1" applyFont="1" applyFill="1"/>
    <xf numFmtId="0" fontId="2" fillId="12" borderId="0" xfId="1" applyFill="1" applyBorder="1" applyProtection="1">
      <protection locked="0"/>
    </xf>
    <xf numFmtId="0" fontId="2" fillId="13" borderId="0" xfId="1" applyFill="1" applyBorder="1" applyProtection="1">
      <protection locked="0"/>
    </xf>
    <xf numFmtId="0" fontId="2" fillId="14" borderId="0" xfId="1" applyFill="1" applyBorder="1" applyProtection="1">
      <protection locked="0"/>
    </xf>
    <xf numFmtId="0" fontId="2" fillId="15" borderId="0" xfId="1" applyFill="1" applyBorder="1" applyProtection="1">
      <protection locked="0"/>
    </xf>
    <xf numFmtId="0" fontId="2" fillId="16" borderId="0" xfId="1" applyFill="1" applyBorder="1" applyProtection="1">
      <protection locked="0"/>
    </xf>
    <xf numFmtId="0" fontId="2" fillId="17" borderId="0" xfId="1" applyFill="1" applyBorder="1" applyProtection="1">
      <protection locked="0"/>
    </xf>
    <xf numFmtId="0" fontId="2" fillId="16" borderId="0" xfId="1" applyFill="1" applyBorder="1" applyAlignment="1" applyProtection="1">
      <alignment horizontal="right"/>
      <protection locked="0"/>
    </xf>
    <xf numFmtId="0" fontId="4" fillId="10" borderId="3" xfId="1" applyFont="1" applyFill="1" applyBorder="1" applyAlignment="1" applyProtection="1">
      <alignment horizontal="center"/>
      <protection locked="0"/>
    </xf>
    <xf numFmtId="44" fontId="4" fillId="10" borderId="3" xfId="1" applyNumberFormat="1" applyFont="1" applyFill="1" applyBorder="1" applyProtection="1">
      <protection locked="0"/>
    </xf>
    <xf numFmtId="0" fontId="4" fillId="10" borderId="3" xfId="1" applyFont="1" applyFill="1" applyBorder="1" applyProtection="1">
      <protection locked="0"/>
    </xf>
    <xf numFmtId="0" fontId="2" fillId="18" borderId="0" xfId="1" applyFill="1" applyBorder="1" applyProtection="1">
      <protection locked="0"/>
    </xf>
    <xf numFmtId="0" fontId="2" fillId="19" borderId="0" xfId="1" applyFill="1" applyBorder="1" applyProtection="1">
      <protection locked="0"/>
    </xf>
    <xf numFmtId="0" fontId="2" fillId="20" borderId="0" xfId="1" applyFill="1" applyBorder="1" applyProtection="1">
      <protection locked="0"/>
    </xf>
    <xf numFmtId="0" fontId="19" fillId="6" borderId="0" xfId="1" applyFont="1" applyFill="1"/>
    <xf numFmtId="0" fontId="17" fillId="6" borderId="0" xfId="1" applyFont="1" applyFill="1" applyAlignment="1">
      <alignment horizontal="center"/>
    </xf>
    <xf numFmtId="0" fontId="20" fillId="6" borderId="0" xfId="1" applyFont="1" applyFill="1" applyAlignment="1" applyProtection="1">
      <alignment horizontal="center"/>
      <protection hidden="1"/>
    </xf>
    <xf numFmtId="0" fontId="3" fillId="0" borderId="0" xfId="1" applyFont="1"/>
    <xf numFmtId="0" fontId="21" fillId="4" borderId="0" xfId="3" applyFont="1" applyFill="1"/>
    <xf numFmtId="0" fontId="1" fillId="4" borderId="0" xfId="3" applyFill="1" applyAlignment="1">
      <alignment horizontal="center"/>
    </xf>
    <xf numFmtId="0" fontId="1" fillId="4" borderId="0" xfId="3" applyFill="1"/>
    <xf numFmtId="166" fontId="1" fillId="4" borderId="0" xfId="4" applyFont="1" applyFill="1"/>
    <xf numFmtId="0" fontId="1" fillId="0" borderId="0" xfId="3"/>
    <xf numFmtId="0" fontId="2" fillId="10" borderId="2" xfId="1" applyFill="1" applyBorder="1" applyAlignment="1">
      <alignment horizontal="center"/>
    </xf>
    <xf numFmtId="0" fontId="2" fillId="4" borderId="0" xfId="1" applyFill="1" applyAlignment="1">
      <alignment horizontal="center"/>
    </xf>
    <xf numFmtId="10" fontId="13" fillId="10" borderId="3" xfId="5" applyNumberFormat="1" applyFont="1" applyFill="1" applyBorder="1" applyAlignment="1" applyProtection="1">
      <alignment horizontal="center"/>
      <protection locked="0"/>
    </xf>
    <xf numFmtId="167" fontId="1" fillId="4" borderId="0" xfId="5" applyFont="1" applyFill="1" applyProtection="1">
      <protection hidden="1"/>
    </xf>
    <xf numFmtId="0" fontId="13" fillId="10" borderId="3" xfId="5" applyNumberFormat="1" applyFont="1" applyFill="1" applyBorder="1" applyAlignment="1" applyProtection="1">
      <alignment horizontal="center"/>
      <protection locked="0"/>
    </xf>
    <xf numFmtId="0" fontId="1" fillId="0" borderId="0" xfId="3" applyAlignment="1">
      <alignment horizontal="center"/>
    </xf>
    <xf numFmtId="166" fontId="1" fillId="0" borderId="0" xfId="4" applyFont="1"/>
    <xf numFmtId="0" fontId="13" fillId="10" borderId="2" xfId="3" applyFont="1" applyFill="1" applyBorder="1" applyAlignment="1" applyProtection="1">
      <alignment horizontal="center"/>
      <protection locked="0"/>
    </xf>
    <xf numFmtId="166" fontId="13" fillId="10" borderId="2" xfId="4" applyFont="1" applyFill="1" applyBorder="1" applyAlignment="1" applyProtection="1">
      <alignment horizontal="center"/>
      <protection locked="0"/>
    </xf>
    <xf numFmtId="0" fontId="1" fillId="4" borderId="0" xfId="3" applyFill="1" applyProtection="1">
      <protection locked="0"/>
    </xf>
    <xf numFmtId="0" fontId="1" fillId="10" borderId="2" xfId="3" applyFill="1" applyBorder="1" applyProtection="1">
      <protection locked="0"/>
    </xf>
    <xf numFmtId="0" fontId="1" fillId="10" borderId="2" xfId="3" applyFill="1" applyBorder="1" applyAlignment="1" applyProtection="1">
      <alignment horizontal="center"/>
      <protection locked="0"/>
    </xf>
    <xf numFmtId="166" fontId="1" fillId="10" borderId="2" xfId="4" applyFont="1" applyFill="1" applyBorder="1" applyProtection="1">
      <protection locked="0"/>
    </xf>
    <xf numFmtId="166" fontId="1" fillId="10" borderId="2" xfId="3" applyNumberFormat="1" applyFill="1" applyBorder="1" applyProtection="1">
      <protection locked="0"/>
    </xf>
    <xf numFmtId="0" fontId="1" fillId="4" borderId="0" xfId="3" applyFill="1" applyAlignment="1" applyProtection="1">
      <alignment horizontal="center"/>
      <protection locked="0"/>
    </xf>
    <xf numFmtId="166" fontId="1" fillId="4" borderId="0" xfId="4" applyFont="1" applyFill="1" applyProtection="1">
      <protection locked="0"/>
    </xf>
    <xf numFmtId="0" fontId="0" fillId="0" borderId="2" xfId="0" applyBorder="1"/>
    <xf numFmtId="0" fontId="2" fillId="16" borderId="0" xfId="1" applyFont="1" applyFill="1" applyBorder="1" applyAlignment="1" applyProtection="1">
      <alignment horizontal="center"/>
      <protection locked="0"/>
    </xf>
    <xf numFmtId="0" fontId="2" fillId="16" borderId="0" xfId="1" applyFont="1" applyFill="1" applyBorder="1" applyAlignment="1" applyProtection="1">
      <alignment horizontal="left"/>
      <protection locked="0"/>
    </xf>
    <xf numFmtId="0" fontId="0" fillId="4" borderId="0" xfId="3" applyFont="1" applyFill="1"/>
    <xf numFmtId="0" fontId="0" fillId="21" borderId="0" xfId="0" applyFill="1"/>
    <xf numFmtId="0" fontId="22" fillId="21" borderId="0" xfId="0" applyFont="1" applyFill="1"/>
    <xf numFmtId="0" fontId="13" fillId="21" borderId="0" xfId="0" applyFont="1" applyFill="1"/>
    <xf numFmtId="0" fontId="5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6" fillId="8" borderId="12" xfId="1" applyFont="1" applyFill="1" applyBorder="1" applyAlignment="1">
      <alignment horizontal="center"/>
    </xf>
    <xf numFmtId="0" fontId="8" fillId="0" borderId="13" xfId="1" applyFont="1" applyBorder="1" applyAlignment="1">
      <alignment horizontal="center"/>
    </xf>
    <xf numFmtId="164" fontId="9" fillId="8" borderId="14" xfId="1" applyNumberFormat="1" applyFont="1" applyFill="1" applyBorder="1" applyAlignment="1" applyProtection="1">
      <alignment horizontal="center"/>
      <protection locked="0"/>
    </xf>
    <xf numFmtId="0" fontId="8" fillId="0" borderId="15" xfId="1" applyFont="1" applyBorder="1" applyAlignment="1">
      <alignment horizontal="center"/>
    </xf>
    <xf numFmtId="164" fontId="8" fillId="0" borderId="16" xfId="1" applyNumberFormat="1" applyFont="1" applyBorder="1" applyAlignment="1">
      <alignment horizontal="center"/>
    </xf>
    <xf numFmtId="164" fontId="9" fillId="8" borderId="17" xfId="1" applyNumberFormat="1" applyFont="1" applyFill="1" applyBorder="1" applyAlignment="1" applyProtection="1">
      <alignment horizontal="center"/>
      <protection locked="0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6" fillId="3" borderId="12" xfId="1" applyFont="1" applyFill="1" applyBorder="1" applyAlignment="1">
      <alignment horizontal="center"/>
    </xf>
    <xf numFmtId="0" fontId="10" fillId="0" borderId="13" xfId="1" applyFont="1" applyBorder="1" applyAlignment="1">
      <alignment horizontal="center"/>
    </xf>
    <xf numFmtId="164" fontId="9" fillId="3" borderId="14" xfId="1" applyNumberFormat="1" applyFont="1" applyFill="1" applyBorder="1" applyAlignment="1" applyProtection="1">
      <alignment horizontal="center"/>
      <protection locked="0"/>
    </xf>
    <xf numFmtId="0" fontId="10" fillId="0" borderId="15" xfId="1" applyFont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64" fontId="9" fillId="3" borderId="17" xfId="1" applyNumberFormat="1" applyFont="1" applyFill="1" applyBorder="1" applyAlignment="1" applyProtection="1">
      <alignment horizontal="center"/>
      <protection locked="0"/>
    </xf>
    <xf numFmtId="0" fontId="12" fillId="9" borderId="4" xfId="2" applyAlignment="1" applyProtection="1">
      <alignment horizontal="center" vertical="center"/>
      <protection locked="0"/>
    </xf>
    <xf numFmtId="0" fontId="12" fillId="9" borderId="4" xfId="2" applyAlignment="1" applyProtection="1">
      <alignment horizontal="center" vertical="center" textRotation="90"/>
      <protection locked="0"/>
    </xf>
    <xf numFmtId="0" fontId="23" fillId="0" borderId="5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4" fillId="6" borderId="0" xfId="0" applyFont="1" applyFill="1" applyAlignment="1">
      <alignment horizontal="center" vertical="center"/>
    </xf>
    <xf numFmtId="0" fontId="8" fillId="0" borderId="18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2" fontId="15" fillId="10" borderId="0" xfId="1" applyNumberFormat="1" applyFont="1" applyFill="1" applyAlignment="1">
      <alignment horizontal="center" vertical="center"/>
    </xf>
    <xf numFmtId="0" fontId="3" fillId="16" borderId="0" xfId="1" applyFont="1" applyFill="1" applyBorder="1" applyAlignment="1" applyProtection="1">
      <alignment horizontal="right"/>
      <protection locked="0"/>
    </xf>
    <xf numFmtId="0" fontId="4" fillId="10" borderId="5" xfId="1" applyFont="1" applyFill="1" applyBorder="1" applyAlignment="1" applyProtection="1">
      <alignment horizontal="center"/>
      <protection locked="0"/>
    </xf>
    <xf numFmtId="0" fontId="4" fillId="10" borderId="6" xfId="1" applyFont="1" applyFill="1" applyBorder="1" applyAlignment="1" applyProtection="1">
      <alignment horizontal="center"/>
      <protection locked="0"/>
    </xf>
    <xf numFmtId="0" fontId="4" fillId="10" borderId="7" xfId="1" applyFont="1" applyFill="1" applyBorder="1" applyAlignment="1" applyProtection="1">
      <alignment horizontal="center"/>
      <protection locked="0"/>
    </xf>
    <xf numFmtId="0" fontId="3" fillId="10" borderId="8" xfId="1" applyFont="1" applyFill="1" applyBorder="1" applyAlignment="1">
      <alignment horizontal="left"/>
    </xf>
    <xf numFmtId="0" fontId="2" fillId="10" borderId="1" xfId="1" applyFill="1" applyBorder="1" applyAlignment="1">
      <alignment horizontal="left"/>
    </xf>
    <xf numFmtId="0" fontId="2" fillId="10" borderId="9" xfId="1" applyFill="1" applyBorder="1" applyAlignment="1">
      <alignment horizontal="left"/>
    </xf>
    <xf numFmtId="0" fontId="2" fillId="10" borderId="8" xfId="1" applyFill="1" applyBorder="1" applyAlignment="1">
      <alignment horizontal="left"/>
    </xf>
  </cellXfs>
  <cellStyles count="6">
    <cellStyle name="Celda de comprobación" xfId="2" builtinId="23"/>
    <cellStyle name="Moneda 2" xfId="4"/>
    <cellStyle name="Moneda 3" xfId="5"/>
    <cellStyle name="Normal" xfId="0" builtinId="0"/>
    <cellStyle name="Normal 2" xfId="1"/>
    <cellStyle name="Normal 2 2" xfId="3"/>
  </cellStyles>
  <dxfs count="3">
    <dxf>
      <font>
        <b/>
        <i val="0"/>
        <color theme="0"/>
      </font>
    </dxf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9"/>
  <sheetViews>
    <sheetView tabSelected="1" workbookViewId="0">
      <selection activeCell="B5" sqref="B5:I5"/>
    </sheetView>
  </sheetViews>
  <sheetFormatPr baseColWidth="10" defaultRowHeight="15" x14ac:dyDescent="0.25"/>
  <sheetData>
    <row r="1" spans="1:38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</row>
    <row r="2" spans="1:38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</row>
    <row r="3" spans="1:38" ht="18.75" x14ac:dyDescent="0.3">
      <c r="A3" s="72"/>
      <c r="B3" s="73" t="s">
        <v>155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</row>
    <row r="4" spans="1:38" ht="15.75" thickBot="1" x14ac:dyDescent="0.3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19.5" thickBot="1" x14ac:dyDescent="0.35">
      <c r="A5" s="72"/>
      <c r="B5" s="93"/>
      <c r="C5" s="94"/>
      <c r="D5" s="94"/>
      <c r="E5" s="94"/>
      <c r="F5" s="94"/>
      <c r="G5" s="94"/>
      <c r="H5" s="94"/>
      <c r="I5" s="95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</row>
    <row r="6" spans="1:38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</row>
    <row r="7" spans="1:38" x14ac:dyDescent="0.2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</row>
    <row r="8" spans="1:38" x14ac:dyDescent="0.25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</row>
    <row r="9" spans="1:38" x14ac:dyDescent="0.25">
      <c r="A9" s="72"/>
      <c r="B9" s="74" t="s">
        <v>151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</row>
    <row r="10" spans="1:38" x14ac:dyDescent="0.25">
      <c r="A10" s="72"/>
      <c r="B10" s="74" t="s">
        <v>152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</row>
    <row r="11" spans="1:38" x14ac:dyDescent="0.25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</row>
    <row r="12" spans="1:38" x14ac:dyDescent="0.25">
      <c r="A12" s="72"/>
      <c r="B12" s="74" t="s">
        <v>150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</row>
    <row r="13" spans="1:38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</row>
    <row r="14" spans="1:38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</row>
    <row r="15" spans="1:38" x14ac:dyDescent="0.2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</row>
    <row r="16" spans="1:38" x14ac:dyDescent="0.25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</row>
    <row r="17" spans="1:38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</row>
    <row r="18" spans="1:38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</row>
    <row r="19" spans="1:38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</row>
    <row r="20" spans="1:38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</row>
    <row r="21" spans="1:38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</row>
    <row r="22" spans="1:38" x14ac:dyDescent="0.25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</row>
    <row r="23" spans="1:38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</row>
    <row r="24" spans="1:38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</row>
    <row r="25" spans="1:38" x14ac:dyDescent="0.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</row>
    <row r="26" spans="1:38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</row>
    <row r="27" spans="1:38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</row>
    <row r="28" spans="1:38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</row>
    <row r="29" spans="1:38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</row>
    <row r="30" spans="1:38" x14ac:dyDescent="0.2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</row>
    <row r="31" spans="1:38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</row>
    <row r="32" spans="1:38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</row>
    <row r="33" spans="1:38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</row>
    <row r="34" spans="1:38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</row>
    <row r="35" spans="1:38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</row>
    <row r="36" spans="1:38" x14ac:dyDescent="0.2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</row>
    <row r="37" spans="1:38" x14ac:dyDescent="0.2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</row>
    <row r="38" spans="1:38" x14ac:dyDescent="0.2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</row>
    <row r="39" spans="1:38" x14ac:dyDescent="0.2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</row>
    <row r="40" spans="1:38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</row>
    <row r="41" spans="1:38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</row>
    <row r="42" spans="1:38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</row>
    <row r="43" spans="1:38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</row>
    <row r="44" spans="1:38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</row>
    <row r="45" spans="1:38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</row>
    <row r="46" spans="1:38" x14ac:dyDescent="0.2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</row>
    <row r="47" spans="1:38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</row>
    <row r="48" spans="1:38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</row>
    <row r="49" spans="1:38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</row>
    <row r="50" spans="1:38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</row>
    <row r="51" spans="1:38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</row>
    <row r="52" spans="1:38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</row>
    <row r="53" spans="1:38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</row>
    <row r="54" spans="1:38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</row>
    <row r="55" spans="1:38" x14ac:dyDescent="0.2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</row>
    <row r="56" spans="1:38" x14ac:dyDescent="0.25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</row>
    <row r="57" spans="1:38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</row>
    <row r="58" spans="1:38" x14ac:dyDescent="0.25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</row>
    <row r="59" spans="1:38" x14ac:dyDescent="0.25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</row>
    <row r="60" spans="1:38" x14ac:dyDescent="0.2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</row>
    <row r="61" spans="1:38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</row>
    <row r="62" spans="1:38" x14ac:dyDescent="0.2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</row>
    <row r="63" spans="1:38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</row>
    <row r="64" spans="1:38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</row>
    <row r="65" spans="1:38" x14ac:dyDescent="0.2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</row>
    <row r="66" spans="1:38" x14ac:dyDescent="0.25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</row>
    <row r="67" spans="1:38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</row>
    <row r="68" spans="1:38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</row>
    <row r="69" spans="1:38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</row>
    <row r="70" spans="1:38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</row>
    <row r="71" spans="1:38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</row>
    <row r="72" spans="1:38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</row>
    <row r="73" spans="1:38" x14ac:dyDescent="0.2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</row>
    <row r="74" spans="1:38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</row>
    <row r="75" spans="1:38" x14ac:dyDescent="0.2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</row>
    <row r="76" spans="1:38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</row>
    <row r="77" spans="1:38" x14ac:dyDescent="0.2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</row>
    <row r="78" spans="1:38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</row>
    <row r="79" spans="1:38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</row>
    <row r="80" spans="1:38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</row>
    <row r="81" spans="1:38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</row>
    <row r="82" spans="1:38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 spans="1:38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</row>
    <row r="84" spans="1:38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</row>
    <row r="85" spans="1:38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</row>
    <row r="86" spans="1:38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</row>
    <row r="87" spans="1:38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</row>
    <row r="88" spans="1:38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</row>
    <row r="89" spans="1:38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</row>
    <row r="90" spans="1:38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</row>
    <row r="91" spans="1:38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</row>
    <row r="92" spans="1:38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</row>
    <row r="93" spans="1:38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</row>
    <row r="94" spans="1:38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</row>
    <row r="95" spans="1:38" x14ac:dyDescent="0.2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</row>
    <row r="96" spans="1:38" x14ac:dyDescent="0.2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</row>
    <row r="97" spans="1:38" x14ac:dyDescent="0.2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</row>
    <row r="98" spans="1:38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</row>
    <row r="99" spans="1:38" x14ac:dyDescent="0.2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</row>
    <row r="100" spans="1:38" x14ac:dyDescent="0.2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</row>
    <row r="101" spans="1:38" x14ac:dyDescent="0.2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</row>
    <row r="102" spans="1:38" x14ac:dyDescent="0.2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</row>
    <row r="103" spans="1:38" x14ac:dyDescent="0.2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</row>
    <row r="104" spans="1:38" x14ac:dyDescent="0.2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</row>
    <row r="105" spans="1:38" x14ac:dyDescent="0.2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</row>
    <row r="106" spans="1:38" x14ac:dyDescent="0.2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</row>
    <row r="107" spans="1:38" x14ac:dyDescent="0.2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</row>
    <row r="108" spans="1:38" x14ac:dyDescent="0.2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</row>
    <row r="109" spans="1:38" x14ac:dyDescent="0.2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</row>
    <row r="110" spans="1:38" x14ac:dyDescent="0.2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</row>
    <row r="111" spans="1:38" x14ac:dyDescent="0.2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</row>
    <row r="112" spans="1:38" x14ac:dyDescent="0.2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</row>
    <row r="113" spans="1:38" x14ac:dyDescent="0.2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</row>
    <row r="114" spans="1:38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</row>
    <row r="115" spans="1:38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</row>
    <row r="116" spans="1:38" x14ac:dyDescent="0.2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</row>
    <row r="117" spans="1:38" x14ac:dyDescent="0.2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</row>
    <row r="118" spans="1:38" x14ac:dyDescent="0.2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</row>
    <row r="119" spans="1:38" x14ac:dyDescent="0.2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</row>
    <row r="120" spans="1:38" x14ac:dyDescent="0.2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</row>
    <row r="121" spans="1:38" x14ac:dyDescent="0.2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</row>
    <row r="122" spans="1:38" x14ac:dyDescent="0.2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</row>
    <row r="123" spans="1:38" x14ac:dyDescent="0.2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</row>
    <row r="124" spans="1:38" x14ac:dyDescent="0.2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</row>
    <row r="125" spans="1:38" x14ac:dyDescent="0.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</row>
    <row r="126" spans="1:38" x14ac:dyDescent="0.2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</row>
    <row r="127" spans="1:38" x14ac:dyDescent="0.2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</row>
    <row r="128" spans="1:38" x14ac:dyDescent="0.2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</row>
    <row r="129" spans="1:38" x14ac:dyDescent="0.2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</row>
    <row r="130" spans="1:38" x14ac:dyDescent="0.2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</row>
    <row r="131" spans="1:38" x14ac:dyDescent="0.2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</row>
    <row r="132" spans="1:38" x14ac:dyDescent="0.2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</row>
    <row r="133" spans="1:38" x14ac:dyDescent="0.2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</row>
    <row r="134" spans="1:38" x14ac:dyDescent="0.2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</row>
    <row r="135" spans="1:38" x14ac:dyDescent="0.2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</row>
    <row r="136" spans="1:38" x14ac:dyDescent="0.2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</row>
    <row r="137" spans="1:38" x14ac:dyDescent="0.2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</row>
    <row r="138" spans="1:38" x14ac:dyDescent="0.2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</row>
    <row r="139" spans="1:38" x14ac:dyDescent="0.2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</row>
    <row r="140" spans="1:38" x14ac:dyDescent="0.2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</row>
    <row r="141" spans="1:38" x14ac:dyDescent="0.2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</row>
    <row r="142" spans="1:38" x14ac:dyDescent="0.2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</row>
    <row r="143" spans="1:38" x14ac:dyDescent="0.2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</row>
    <row r="144" spans="1:38" x14ac:dyDescent="0.2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</row>
    <row r="145" spans="1:38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</row>
    <row r="146" spans="1:38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</row>
    <row r="147" spans="1:38" x14ac:dyDescent="0.2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</row>
    <row r="148" spans="1:38" x14ac:dyDescent="0.2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</row>
    <row r="149" spans="1:38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</row>
    <row r="150" spans="1:38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</row>
    <row r="151" spans="1:38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</row>
    <row r="152" spans="1:38" x14ac:dyDescent="0.2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</row>
    <row r="153" spans="1:38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</row>
    <row r="154" spans="1:38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</row>
    <row r="155" spans="1:38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</row>
    <row r="156" spans="1:38" x14ac:dyDescent="0.2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</row>
    <row r="157" spans="1:38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</row>
    <row r="158" spans="1:38" x14ac:dyDescent="0.2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</row>
    <row r="159" spans="1:38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</row>
    <row r="160" spans="1:38" x14ac:dyDescent="0.2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</row>
    <row r="161" spans="1:38" x14ac:dyDescent="0.2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</row>
    <row r="162" spans="1:38" x14ac:dyDescent="0.2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</row>
    <row r="163" spans="1:38" x14ac:dyDescent="0.2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</row>
    <row r="164" spans="1:38" x14ac:dyDescent="0.2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</row>
    <row r="165" spans="1:38" x14ac:dyDescent="0.2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</row>
    <row r="166" spans="1:38" x14ac:dyDescent="0.2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</row>
    <row r="167" spans="1:38" x14ac:dyDescent="0.2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</row>
    <row r="168" spans="1:38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</row>
    <row r="169" spans="1:38" x14ac:dyDescent="0.2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</row>
    <row r="170" spans="1:38" x14ac:dyDescent="0.2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</row>
    <row r="171" spans="1:38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</row>
    <row r="172" spans="1:38" x14ac:dyDescent="0.2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</row>
    <row r="173" spans="1:38" x14ac:dyDescent="0.2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</row>
    <row r="174" spans="1:38" x14ac:dyDescent="0.2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</row>
    <row r="175" spans="1:38" x14ac:dyDescent="0.2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</row>
    <row r="176" spans="1:38" x14ac:dyDescent="0.2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</row>
    <row r="177" spans="1:38" x14ac:dyDescent="0.2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</row>
    <row r="178" spans="1:38" x14ac:dyDescent="0.2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</row>
    <row r="179" spans="1:38" x14ac:dyDescent="0.2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</row>
    <row r="180" spans="1:38" x14ac:dyDescent="0.2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</row>
    <row r="181" spans="1:38" x14ac:dyDescent="0.2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</row>
    <row r="182" spans="1:38" x14ac:dyDescent="0.2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</row>
    <row r="183" spans="1:38" x14ac:dyDescent="0.2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</row>
    <row r="184" spans="1:38" x14ac:dyDescent="0.2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</row>
    <row r="185" spans="1:38" x14ac:dyDescent="0.2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</row>
    <row r="186" spans="1:38" x14ac:dyDescent="0.2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</row>
    <row r="187" spans="1:38" x14ac:dyDescent="0.2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</row>
    <row r="188" spans="1:38" x14ac:dyDescent="0.2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</row>
    <row r="189" spans="1:38" x14ac:dyDescent="0.2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</row>
    <row r="190" spans="1:38" x14ac:dyDescent="0.2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</row>
    <row r="191" spans="1:38" x14ac:dyDescent="0.2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</row>
    <row r="192" spans="1:38" x14ac:dyDescent="0.2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</row>
    <row r="193" spans="1:38" x14ac:dyDescent="0.2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</row>
    <row r="194" spans="1:38" x14ac:dyDescent="0.2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</row>
    <row r="195" spans="1:38" x14ac:dyDescent="0.2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</row>
    <row r="196" spans="1:38" x14ac:dyDescent="0.2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</row>
    <row r="197" spans="1:38" x14ac:dyDescent="0.2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</row>
    <row r="198" spans="1:38" x14ac:dyDescent="0.2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</row>
    <row r="199" spans="1:38" x14ac:dyDescent="0.2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</row>
    <row r="200" spans="1:38" x14ac:dyDescent="0.2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</row>
    <row r="201" spans="1:38" x14ac:dyDescent="0.2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</row>
    <row r="202" spans="1:38" x14ac:dyDescent="0.2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</row>
    <row r="203" spans="1:38" x14ac:dyDescent="0.2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</row>
    <row r="204" spans="1:38" x14ac:dyDescent="0.2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</row>
    <row r="205" spans="1:38" x14ac:dyDescent="0.2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</row>
    <row r="206" spans="1:38" x14ac:dyDescent="0.2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</row>
    <row r="207" spans="1:38" x14ac:dyDescent="0.2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</row>
    <row r="208" spans="1:38" x14ac:dyDescent="0.2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</row>
    <row r="209" spans="1:38" x14ac:dyDescent="0.2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</row>
    <row r="210" spans="1:38" x14ac:dyDescent="0.2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</row>
    <row r="211" spans="1:38" x14ac:dyDescent="0.2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</row>
    <row r="212" spans="1:38" x14ac:dyDescent="0.2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</row>
    <row r="213" spans="1:38" x14ac:dyDescent="0.2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</row>
    <row r="214" spans="1:38" x14ac:dyDescent="0.2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</row>
    <row r="215" spans="1:38" x14ac:dyDescent="0.2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</row>
    <row r="216" spans="1:38" x14ac:dyDescent="0.2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</row>
    <row r="217" spans="1:38" x14ac:dyDescent="0.2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</row>
    <row r="218" spans="1:38" x14ac:dyDescent="0.2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</row>
    <row r="219" spans="1:38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</row>
    <row r="220" spans="1:38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</row>
    <row r="221" spans="1:38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</row>
    <row r="222" spans="1:38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</row>
    <row r="223" spans="1:38" x14ac:dyDescent="0.2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</row>
    <row r="224" spans="1:38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</row>
    <row r="225" spans="1:38" x14ac:dyDescent="0.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</row>
    <row r="226" spans="1:38" x14ac:dyDescent="0.2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</row>
    <row r="227" spans="1:38" x14ac:dyDescent="0.2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</row>
    <row r="228" spans="1:38" x14ac:dyDescent="0.2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</row>
    <row r="229" spans="1:38" x14ac:dyDescent="0.2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</row>
    <row r="230" spans="1:38" x14ac:dyDescent="0.25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</row>
    <row r="231" spans="1:38" x14ac:dyDescent="0.25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</row>
    <row r="232" spans="1:38" x14ac:dyDescent="0.25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</row>
    <row r="233" spans="1:38" x14ac:dyDescent="0.25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</row>
    <row r="234" spans="1:38" x14ac:dyDescent="0.25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</row>
    <row r="235" spans="1:38" x14ac:dyDescent="0.2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</row>
    <row r="236" spans="1:38" x14ac:dyDescent="0.2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</row>
    <row r="237" spans="1:38" x14ac:dyDescent="0.25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</row>
    <row r="238" spans="1:38" x14ac:dyDescent="0.25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</row>
    <row r="239" spans="1:38" x14ac:dyDescent="0.25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</row>
    <row r="240" spans="1:38" x14ac:dyDescent="0.25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</row>
    <row r="241" spans="1:38" x14ac:dyDescent="0.25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</row>
    <row r="242" spans="1:38" x14ac:dyDescent="0.25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</row>
    <row r="243" spans="1:38" x14ac:dyDescent="0.25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</row>
    <row r="244" spans="1:38" x14ac:dyDescent="0.25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</row>
    <row r="245" spans="1:38" x14ac:dyDescent="0.2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</row>
    <row r="246" spans="1:38" x14ac:dyDescent="0.25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</row>
    <row r="247" spans="1:38" x14ac:dyDescent="0.25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</row>
    <row r="248" spans="1:38" x14ac:dyDescent="0.25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</row>
    <row r="249" spans="1:38" x14ac:dyDescent="0.25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</row>
    <row r="250" spans="1:38" x14ac:dyDescent="0.25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</row>
    <row r="251" spans="1:38" x14ac:dyDescent="0.25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</row>
    <row r="252" spans="1:38" x14ac:dyDescent="0.25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</row>
    <row r="253" spans="1:38" x14ac:dyDescent="0.25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</row>
    <row r="254" spans="1:38" x14ac:dyDescent="0.25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</row>
    <row r="255" spans="1:38" x14ac:dyDescent="0.2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</row>
    <row r="256" spans="1:38" x14ac:dyDescent="0.25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</row>
    <row r="257" spans="1:38" x14ac:dyDescent="0.25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</row>
    <row r="258" spans="1:38" x14ac:dyDescent="0.25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</row>
    <row r="259" spans="1:38" x14ac:dyDescent="0.25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</row>
    <row r="260" spans="1:38" x14ac:dyDescent="0.25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</row>
    <row r="261" spans="1:38" x14ac:dyDescent="0.25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</row>
    <row r="262" spans="1:38" x14ac:dyDescent="0.25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</row>
    <row r="263" spans="1:38" x14ac:dyDescent="0.25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</row>
    <row r="264" spans="1:38" x14ac:dyDescent="0.25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</row>
    <row r="265" spans="1:38" x14ac:dyDescent="0.2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</row>
    <row r="266" spans="1:38" x14ac:dyDescent="0.25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</row>
    <row r="267" spans="1:38" x14ac:dyDescent="0.25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</row>
    <row r="268" spans="1:38" x14ac:dyDescent="0.25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</row>
    <row r="269" spans="1:38" x14ac:dyDescent="0.25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</row>
    <row r="270" spans="1:38" x14ac:dyDescent="0.25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</row>
    <row r="271" spans="1:38" x14ac:dyDescent="0.25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</row>
    <row r="272" spans="1:38" x14ac:dyDescent="0.25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</row>
    <row r="273" spans="1:38" x14ac:dyDescent="0.25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</row>
    <row r="274" spans="1:38" x14ac:dyDescent="0.25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</row>
    <row r="275" spans="1:38" x14ac:dyDescent="0.2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</row>
    <row r="276" spans="1:38" x14ac:dyDescent="0.25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</row>
    <row r="277" spans="1:38" x14ac:dyDescent="0.25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</row>
    <row r="278" spans="1:38" x14ac:dyDescent="0.25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</row>
    <row r="279" spans="1:38" x14ac:dyDescent="0.25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</row>
    <row r="280" spans="1:38" x14ac:dyDescent="0.25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</row>
    <row r="281" spans="1:38" x14ac:dyDescent="0.25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</row>
    <row r="282" spans="1:38" x14ac:dyDescent="0.25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</row>
    <row r="283" spans="1:38" x14ac:dyDescent="0.25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</row>
    <row r="284" spans="1:38" x14ac:dyDescent="0.25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</row>
    <row r="285" spans="1:38" x14ac:dyDescent="0.2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</row>
    <row r="286" spans="1:38" x14ac:dyDescent="0.25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</row>
    <row r="287" spans="1:38" x14ac:dyDescent="0.25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</row>
    <row r="288" spans="1:38" x14ac:dyDescent="0.25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</row>
    <row r="289" spans="1:38" x14ac:dyDescent="0.25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</row>
    <row r="290" spans="1:38" x14ac:dyDescent="0.25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</row>
    <row r="291" spans="1:38" x14ac:dyDescent="0.25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</row>
    <row r="292" spans="1:38" x14ac:dyDescent="0.25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</row>
    <row r="293" spans="1:38" x14ac:dyDescent="0.25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</row>
    <row r="294" spans="1:38" x14ac:dyDescent="0.25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</row>
    <row r="295" spans="1:38" x14ac:dyDescent="0.2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</row>
    <row r="296" spans="1:38" x14ac:dyDescent="0.25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</row>
    <row r="297" spans="1:38" x14ac:dyDescent="0.25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</row>
    <row r="298" spans="1:38" x14ac:dyDescent="0.25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</row>
    <row r="299" spans="1:38" x14ac:dyDescent="0.25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</row>
    <row r="300" spans="1:38" x14ac:dyDescent="0.25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</row>
    <row r="301" spans="1:38" x14ac:dyDescent="0.25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</row>
    <row r="302" spans="1:38" x14ac:dyDescent="0.25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</row>
    <row r="303" spans="1:38" x14ac:dyDescent="0.25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</row>
    <row r="304" spans="1:38" x14ac:dyDescent="0.25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</row>
    <row r="305" spans="1:38" x14ac:dyDescent="0.2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</row>
    <row r="306" spans="1:38" x14ac:dyDescent="0.25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</row>
    <row r="307" spans="1:38" x14ac:dyDescent="0.25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</row>
    <row r="308" spans="1:38" x14ac:dyDescent="0.25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</row>
    <row r="309" spans="1:38" x14ac:dyDescent="0.25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</row>
    <row r="310" spans="1:38" x14ac:dyDescent="0.25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</row>
    <row r="311" spans="1:38" x14ac:dyDescent="0.25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</row>
    <row r="312" spans="1:38" x14ac:dyDescent="0.25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</row>
    <row r="313" spans="1:38" x14ac:dyDescent="0.25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</row>
    <row r="314" spans="1:38" x14ac:dyDescent="0.25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</row>
    <row r="315" spans="1:38" x14ac:dyDescent="0.2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</row>
    <row r="316" spans="1:38" x14ac:dyDescent="0.25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</row>
    <row r="317" spans="1:38" x14ac:dyDescent="0.25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</row>
    <row r="318" spans="1:38" x14ac:dyDescent="0.25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</row>
    <row r="319" spans="1:38" x14ac:dyDescent="0.25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</row>
    <row r="320" spans="1:38" x14ac:dyDescent="0.25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</row>
    <row r="321" spans="1:38" x14ac:dyDescent="0.25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</row>
    <row r="322" spans="1:38" x14ac:dyDescent="0.25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</row>
    <row r="323" spans="1:38" x14ac:dyDescent="0.25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</row>
    <row r="324" spans="1:38" x14ac:dyDescent="0.25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</row>
    <row r="325" spans="1:38" x14ac:dyDescent="0.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</row>
    <row r="326" spans="1:38" x14ac:dyDescent="0.25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</row>
    <row r="327" spans="1:38" x14ac:dyDescent="0.25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</row>
    <row r="328" spans="1:38" x14ac:dyDescent="0.25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</row>
    <row r="329" spans="1:38" x14ac:dyDescent="0.25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</row>
    <row r="330" spans="1:38" x14ac:dyDescent="0.25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</row>
    <row r="331" spans="1:38" x14ac:dyDescent="0.25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</row>
    <row r="332" spans="1:38" x14ac:dyDescent="0.25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</row>
    <row r="333" spans="1:38" x14ac:dyDescent="0.25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</row>
    <row r="334" spans="1:38" x14ac:dyDescent="0.25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</row>
    <row r="335" spans="1:38" x14ac:dyDescent="0.2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</row>
    <row r="336" spans="1:38" x14ac:dyDescent="0.25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</row>
    <row r="337" spans="1:38" x14ac:dyDescent="0.25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</row>
    <row r="338" spans="1:38" x14ac:dyDescent="0.25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</row>
    <row r="339" spans="1:38" x14ac:dyDescent="0.25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</row>
    <row r="340" spans="1:38" x14ac:dyDescent="0.25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</row>
    <row r="341" spans="1:38" x14ac:dyDescent="0.25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</row>
    <row r="342" spans="1:38" x14ac:dyDescent="0.25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</row>
    <row r="343" spans="1:38" x14ac:dyDescent="0.25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</row>
    <row r="344" spans="1:38" x14ac:dyDescent="0.25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</row>
    <row r="345" spans="1:38" x14ac:dyDescent="0.2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</row>
    <row r="346" spans="1:38" x14ac:dyDescent="0.25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</row>
    <row r="347" spans="1:38" x14ac:dyDescent="0.25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</row>
    <row r="348" spans="1:38" x14ac:dyDescent="0.25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</row>
    <row r="349" spans="1:38" x14ac:dyDescent="0.25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</row>
    <row r="350" spans="1:38" x14ac:dyDescent="0.25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</row>
    <row r="351" spans="1:38" x14ac:dyDescent="0.25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</row>
    <row r="352" spans="1:38" x14ac:dyDescent="0.25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</row>
    <row r="353" spans="1:38" x14ac:dyDescent="0.25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</row>
    <row r="354" spans="1:38" x14ac:dyDescent="0.25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</row>
    <row r="355" spans="1:38" x14ac:dyDescent="0.2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</row>
    <row r="356" spans="1:38" x14ac:dyDescent="0.25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</row>
    <row r="357" spans="1:38" x14ac:dyDescent="0.25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</row>
    <row r="358" spans="1:38" x14ac:dyDescent="0.25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</row>
    <row r="359" spans="1:38" x14ac:dyDescent="0.25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</row>
    <row r="360" spans="1:38" x14ac:dyDescent="0.25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</row>
    <row r="361" spans="1:38" x14ac:dyDescent="0.25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</row>
    <row r="362" spans="1:38" x14ac:dyDescent="0.25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</row>
    <row r="363" spans="1:38" x14ac:dyDescent="0.25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</row>
    <row r="364" spans="1:38" x14ac:dyDescent="0.25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</row>
    <row r="365" spans="1:38" x14ac:dyDescent="0.2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</row>
    <row r="366" spans="1:38" x14ac:dyDescent="0.25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</row>
    <row r="367" spans="1:38" x14ac:dyDescent="0.25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</row>
    <row r="368" spans="1:38" x14ac:dyDescent="0.25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</row>
    <row r="369" spans="1:38" x14ac:dyDescent="0.25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</row>
    <row r="370" spans="1:38" x14ac:dyDescent="0.25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</row>
    <row r="371" spans="1:38" x14ac:dyDescent="0.25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</row>
    <row r="372" spans="1:38" x14ac:dyDescent="0.25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</row>
    <row r="373" spans="1:38" x14ac:dyDescent="0.25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</row>
    <row r="374" spans="1:38" x14ac:dyDescent="0.25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</row>
    <row r="375" spans="1:38" x14ac:dyDescent="0.2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</row>
    <row r="376" spans="1:38" x14ac:dyDescent="0.25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</row>
    <row r="377" spans="1:38" x14ac:dyDescent="0.25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</row>
    <row r="378" spans="1:38" x14ac:dyDescent="0.25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</row>
    <row r="379" spans="1:38" x14ac:dyDescent="0.25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</row>
    <row r="380" spans="1:38" x14ac:dyDescent="0.25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</row>
    <row r="381" spans="1:38" x14ac:dyDescent="0.25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</row>
    <row r="382" spans="1:38" x14ac:dyDescent="0.25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</row>
    <row r="383" spans="1:38" x14ac:dyDescent="0.25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</row>
    <row r="384" spans="1:38" x14ac:dyDescent="0.25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</row>
    <row r="385" spans="1:38" x14ac:dyDescent="0.2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</row>
    <row r="386" spans="1:38" x14ac:dyDescent="0.25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</row>
    <row r="387" spans="1:38" x14ac:dyDescent="0.25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</row>
    <row r="388" spans="1:38" x14ac:dyDescent="0.25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</row>
    <row r="389" spans="1:38" x14ac:dyDescent="0.25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</row>
  </sheetData>
  <mergeCells count="1">
    <mergeCell ref="B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4" sqref="B4"/>
    </sheetView>
  </sheetViews>
  <sheetFormatPr baseColWidth="10" defaultRowHeight="15" x14ac:dyDescent="0.25"/>
  <cols>
    <col min="8" max="8" width="18.7109375" customWidth="1"/>
  </cols>
  <sheetData>
    <row r="1" spans="1:13" ht="26.25" customHeight="1" x14ac:dyDescent="0.25">
      <c r="A1" t="s">
        <v>148</v>
      </c>
      <c r="I1" s="96" t="str">
        <f>IF(C11="","",IF(AND(C8="E0001",C9="E0002",C10="E0003",C11="E0004"),"Excelente "&amp;Datos!B5,"Inténtelo de nuevo "))</f>
        <v/>
      </c>
      <c r="J1" s="96"/>
      <c r="K1" s="96"/>
      <c r="L1" s="96"/>
      <c r="M1" s="96"/>
    </row>
    <row r="2" spans="1:13" x14ac:dyDescent="0.25">
      <c r="A2" t="s">
        <v>147</v>
      </c>
    </row>
    <row r="4" spans="1:13" x14ac:dyDescent="0.25">
      <c r="B4" s="68"/>
    </row>
    <row r="5" spans="1:13" x14ac:dyDescent="0.25">
      <c r="B5" s="68"/>
    </row>
  </sheetData>
  <mergeCells count="1">
    <mergeCell ref="I1:M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workbookViewId="0"/>
  </sheetViews>
  <sheetFormatPr baseColWidth="10" defaultColWidth="11.42578125" defaultRowHeight="15" x14ac:dyDescent="0.25"/>
  <cols>
    <col min="1" max="1" width="5.28515625" style="51" customWidth="1"/>
    <col min="2" max="2" width="8.140625" style="57" customWidth="1"/>
    <col min="3" max="3" width="12.5703125" style="57" bestFit="1" customWidth="1"/>
    <col min="4" max="4" width="28.42578125" style="51" customWidth="1"/>
    <col min="5" max="5" width="13.42578125" style="51" bestFit="1" customWidth="1"/>
    <col min="6" max="6" width="9.7109375" style="57" bestFit="1" customWidth="1"/>
    <col min="7" max="7" width="9.85546875" style="57" bestFit="1" customWidth="1"/>
    <col min="8" max="8" width="12.85546875" style="58" customWidth="1"/>
    <col min="9" max="9" width="17.28515625" style="51" customWidth="1"/>
    <col min="10" max="16384" width="11.42578125" style="51"/>
  </cols>
  <sheetData>
    <row r="1" spans="1:31" x14ac:dyDescent="0.25">
      <c r="A1" s="59" t="s">
        <v>2</v>
      </c>
      <c r="B1" s="59" t="s">
        <v>12</v>
      </c>
      <c r="C1" s="59" t="s">
        <v>15</v>
      </c>
      <c r="D1" s="59" t="s">
        <v>13</v>
      </c>
      <c r="E1" s="59" t="s">
        <v>68</v>
      </c>
      <c r="F1" s="59" t="s">
        <v>69</v>
      </c>
      <c r="G1" s="59" t="s">
        <v>70</v>
      </c>
      <c r="H1" s="60" t="s">
        <v>71</v>
      </c>
      <c r="I1" s="59" t="s">
        <v>72</v>
      </c>
      <c r="J1" s="61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 x14ac:dyDescent="0.25">
      <c r="A2" s="62">
        <v>1</v>
      </c>
      <c r="B2" s="63" t="s">
        <v>73</v>
      </c>
      <c r="C2" s="63" t="s">
        <v>74</v>
      </c>
      <c r="D2" s="62" t="s">
        <v>75</v>
      </c>
      <c r="E2" s="62" t="s">
        <v>76</v>
      </c>
      <c r="F2" s="63" t="s">
        <v>77</v>
      </c>
      <c r="G2" s="63">
        <v>35</v>
      </c>
      <c r="H2" s="64">
        <v>40</v>
      </c>
      <c r="I2" s="65">
        <f t="shared" ref="I2:I26" si="0">+G2*H2</f>
        <v>1400</v>
      </c>
      <c r="J2" s="61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1" x14ac:dyDescent="0.25">
      <c r="A3" s="62">
        <v>2</v>
      </c>
      <c r="B3" s="63" t="s">
        <v>78</v>
      </c>
      <c r="C3" s="63" t="s">
        <v>79</v>
      </c>
      <c r="D3" s="62" t="s">
        <v>80</v>
      </c>
      <c r="E3" s="62" t="s">
        <v>81</v>
      </c>
      <c r="F3" s="63" t="s">
        <v>82</v>
      </c>
      <c r="G3" s="63">
        <v>100</v>
      </c>
      <c r="H3" s="64">
        <v>5.5</v>
      </c>
      <c r="I3" s="65">
        <f t="shared" si="0"/>
        <v>550</v>
      </c>
      <c r="J3" s="61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1" x14ac:dyDescent="0.25">
      <c r="A4" s="62">
        <v>3</v>
      </c>
      <c r="B4" s="63" t="s">
        <v>83</v>
      </c>
      <c r="C4" s="63" t="s">
        <v>84</v>
      </c>
      <c r="D4" s="62" t="s">
        <v>85</v>
      </c>
      <c r="E4" s="62" t="s">
        <v>81</v>
      </c>
      <c r="F4" s="63" t="s">
        <v>82</v>
      </c>
      <c r="G4" s="63">
        <v>150</v>
      </c>
      <c r="H4" s="64">
        <v>3.5</v>
      </c>
      <c r="I4" s="65">
        <f t="shared" si="0"/>
        <v>525</v>
      </c>
      <c r="J4" s="61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</row>
    <row r="5" spans="1:31" x14ac:dyDescent="0.25">
      <c r="A5" s="62">
        <v>4</v>
      </c>
      <c r="B5" s="63" t="s">
        <v>86</v>
      </c>
      <c r="C5" s="63" t="s">
        <v>79</v>
      </c>
      <c r="D5" s="62" t="s">
        <v>87</v>
      </c>
      <c r="E5" s="62" t="s">
        <v>81</v>
      </c>
      <c r="F5" s="63" t="s">
        <v>82</v>
      </c>
      <c r="G5" s="63">
        <v>105</v>
      </c>
      <c r="H5" s="64">
        <v>5.5</v>
      </c>
      <c r="I5" s="65">
        <f t="shared" si="0"/>
        <v>577.5</v>
      </c>
      <c r="J5" s="61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</row>
    <row r="6" spans="1:31" x14ac:dyDescent="0.25">
      <c r="A6" s="62">
        <v>5</v>
      </c>
      <c r="B6" s="63" t="s">
        <v>88</v>
      </c>
      <c r="C6" s="63" t="s">
        <v>89</v>
      </c>
      <c r="D6" s="62" t="s">
        <v>90</v>
      </c>
      <c r="E6" s="62" t="s">
        <v>81</v>
      </c>
      <c r="F6" s="63" t="s">
        <v>91</v>
      </c>
      <c r="G6" s="63">
        <v>15</v>
      </c>
      <c r="H6" s="64">
        <v>22.5</v>
      </c>
      <c r="I6" s="65">
        <f t="shared" si="0"/>
        <v>337.5</v>
      </c>
      <c r="J6" s="6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spans="1:31" x14ac:dyDescent="0.25">
      <c r="A7" s="62">
        <v>6</v>
      </c>
      <c r="B7" s="63" t="s">
        <v>92</v>
      </c>
      <c r="C7" s="63" t="s">
        <v>93</v>
      </c>
      <c r="D7" s="62" t="s">
        <v>94</v>
      </c>
      <c r="E7" s="62" t="s">
        <v>81</v>
      </c>
      <c r="F7" s="63" t="s">
        <v>95</v>
      </c>
      <c r="G7" s="63">
        <v>10</v>
      </c>
      <c r="H7" s="64">
        <v>40</v>
      </c>
      <c r="I7" s="65">
        <f t="shared" si="0"/>
        <v>400</v>
      </c>
      <c r="J7" s="61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</row>
    <row r="8" spans="1:31" x14ac:dyDescent="0.25">
      <c r="A8" s="62">
        <v>7</v>
      </c>
      <c r="B8" s="63" t="s">
        <v>96</v>
      </c>
      <c r="C8" s="63" t="s">
        <v>97</v>
      </c>
      <c r="D8" s="62" t="s">
        <v>98</v>
      </c>
      <c r="E8" s="62" t="s">
        <v>81</v>
      </c>
      <c r="F8" s="63" t="s">
        <v>82</v>
      </c>
      <c r="G8" s="63">
        <v>30</v>
      </c>
      <c r="H8" s="64">
        <v>5</v>
      </c>
      <c r="I8" s="65">
        <f t="shared" si="0"/>
        <v>150</v>
      </c>
      <c r="J8" s="61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</row>
    <row r="9" spans="1:31" x14ac:dyDescent="0.25">
      <c r="A9" s="62">
        <v>8</v>
      </c>
      <c r="B9" s="63" t="s">
        <v>99</v>
      </c>
      <c r="C9" s="63" t="s">
        <v>74</v>
      </c>
      <c r="D9" s="62" t="s">
        <v>100</v>
      </c>
      <c r="E9" s="62" t="s">
        <v>81</v>
      </c>
      <c r="F9" s="63" t="s">
        <v>101</v>
      </c>
      <c r="G9" s="63">
        <v>150</v>
      </c>
      <c r="H9" s="64">
        <v>0.5</v>
      </c>
      <c r="I9" s="65">
        <f t="shared" si="0"/>
        <v>75</v>
      </c>
      <c r="J9" s="61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</row>
    <row r="10" spans="1:31" x14ac:dyDescent="0.25">
      <c r="A10" s="62">
        <v>9</v>
      </c>
      <c r="B10" s="63" t="s">
        <v>102</v>
      </c>
      <c r="C10" s="63" t="s">
        <v>74</v>
      </c>
      <c r="D10" s="62" t="s">
        <v>103</v>
      </c>
      <c r="E10" s="62" t="s">
        <v>76</v>
      </c>
      <c r="F10" s="63" t="s">
        <v>77</v>
      </c>
      <c r="G10" s="63">
        <v>70</v>
      </c>
      <c r="H10" s="64">
        <v>44</v>
      </c>
      <c r="I10" s="65">
        <f t="shared" si="0"/>
        <v>3080</v>
      </c>
      <c r="J10" s="6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</row>
    <row r="11" spans="1:31" x14ac:dyDescent="0.25">
      <c r="A11" s="62">
        <v>10</v>
      </c>
      <c r="B11" s="63" t="s">
        <v>104</v>
      </c>
      <c r="C11" s="63" t="s">
        <v>105</v>
      </c>
      <c r="D11" s="62" t="s">
        <v>106</v>
      </c>
      <c r="E11" s="62" t="s">
        <v>81</v>
      </c>
      <c r="F11" s="63" t="s">
        <v>91</v>
      </c>
      <c r="G11" s="63">
        <v>15</v>
      </c>
      <c r="H11" s="64">
        <v>3.5</v>
      </c>
      <c r="I11" s="65">
        <f t="shared" si="0"/>
        <v>52.5</v>
      </c>
      <c r="J11" s="61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</row>
    <row r="12" spans="1:31" x14ac:dyDescent="0.25">
      <c r="A12" s="62">
        <v>11</v>
      </c>
      <c r="B12" s="63" t="s">
        <v>107</v>
      </c>
      <c r="C12" s="63" t="s">
        <v>0</v>
      </c>
      <c r="D12" s="62" t="s">
        <v>108</v>
      </c>
      <c r="E12" s="62" t="s">
        <v>81</v>
      </c>
      <c r="F12" s="63" t="s">
        <v>109</v>
      </c>
      <c r="G12" s="63">
        <v>50</v>
      </c>
      <c r="H12" s="64">
        <v>6.5</v>
      </c>
      <c r="I12" s="65">
        <f t="shared" si="0"/>
        <v>325</v>
      </c>
      <c r="J12" s="6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 spans="1:31" x14ac:dyDescent="0.25">
      <c r="A13" s="62">
        <v>12</v>
      </c>
      <c r="B13" s="63" t="s">
        <v>110</v>
      </c>
      <c r="C13" s="63" t="s">
        <v>97</v>
      </c>
      <c r="D13" s="62" t="s">
        <v>111</v>
      </c>
      <c r="E13" s="62" t="s">
        <v>81</v>
      </c>
      <c r="F13" s="63" t="s">
        <v>82</v>
      </c>
      <c r="G13" s="63">
        <v>15</v>
      </c>
      <c r="H13" s="64">
        <v>27</v>
      </c>
      <c r="I13" s="65">
        <f t="shared" si="0"/>
        <v>405</v>
      </c>
      <c r="J13" s="61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1" x14ac:dyDescent="0.25">
      <c r="A14" s="62">
        <v>13</v>
      </c>
      <c r="B14" s="63" t="s">
        <v>112</v>
      </c>
      <c r="C14" s="63" t="s">
        <v>93</v>
      </c>
      <c r="D14" s="62" t="s">
        <v>113</v>
      </c>
      <c r="E14" s="62" t="s">
        <v>114</v>
      </c>
      <c r="F14" s="63" t="s">
        <v>95</v>
      </c>
      <c r="G14" s="63">
        <v>10</v>
      </c>
      <c r="H14" s="64">
        <v>15</v>
      </c>
      <c r="I14" s="65">
        <f t="shared" si="0"/>
        <v>150</v>
      </c>
      <c r="J14" s="61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1" x14ac:dyDescent="0.25">
      <c r="A15" s="62">
        <v>14</v>
      </c>
      <c r="B15" s="63" t="s">
        <v>115</v>
      </c>
      <c r="C15" s="63" t="s">
        <v>79</v>
      </c>
      <c r="D15" s="62" t="s">
        <v>116</v>
      </c>
      <c r="E15" s="62" t="s">
        <v>81</v>
      </c>
      <c r="F15" s="63" t="s">
        <v>82</v>
      </c>
      <c r="G15" s="63">
        <v>200</v>
      </c>
      <c r="H15" s="64">
        <v>5.5</v>
      </c>
      <c r="I15" s="65">
        <f t="shared" si="0"/>
        <v>1100</v>
      </c>
      <c r="J15" s="61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1" x14ac:dyDescent="0.25">
      <c r="A16" s="62">
        <v>15</v>
      </c>
      <c r="B16" s="63" t="s">
        <v>117</v>
      </c>
      <c r="C16" s="63" t="s">
        <v>105</v>
      </c>
      <c r="D16" s="62" t="s">
        <v>118</v>
      </c>
      <c r="E16" s="62" t="s">
        <v>81</v>
      </c>
      <c r="F16" s="63" t="s">
        <v>91</v>
      </c>
      <c r="G16" s="63">
        <v>18</v>
      </c>
      <c r="H16" s="64">
        <v>4.5</v>
      </c>
      <c r="I16" s="65">
        <f t="shared" si="0"/>
        <v>81</v>
      </c>
      <c r="J16" s="61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1" x14ac:dyDescent="0.25">
      <c r="A17" s="62">
        <v>16</v>
      </c>
      <c r="B17" s="63" t="s">
        <v>119</v>
      </c>
      <c r="C17" s="63" t="s">
        <v>120</v>
      </c>
      <c r="D17" s="62" t="s">
        <v>121</v>
      </c>
      <c r="E17" s="62" t="s">
        <v>81</v>
      </c>
      <c r="F17" s="63" t="s">
        <v>122</v>
      </c>
      <c r="G17" s="63">
        <v>800</v>
      </c>
      <c r="H17" s="64">
        <v>0.35</v>
      </c>
      <c r="I17" s="65">
        <f t="shared" si="0"/>
        <v>280</v>
      </c>
      <c r="J17" s="61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1" x14ac:dyDescent="0.25">
      <c r="A18" s="62">
        <v>17</v>
      </c>
      <c r="B18" s="63" t="s">
        <v>123</v>
      </c>
      <c r="C18" s="63" t="s">
        <v>97</v>
      </c>
      <c r="D18" s="62" t="s">
        <v>124</v>
      </c>
      <c r="E18" s="62" t="s">
        <v>81</v>
      </c>
      <c r="F18" s="63" t="s">
        <v>82</v>
      </c>
      <c r="G18" s="63">
        <v>8</v>
      </c>
      <c r="H18" s="64">
        <v>3.8</v>
      </c>
      <c r="I18" s="65">
        <f t="shared" si="0"/>
        <v>30.4</v>
      </c>
      <c r="J18" s="61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1" x14ac:dyDescent="0.25">
      <c r="A19" s="62">
        <v>18</v>
      </c>
      <c r="B19" s="63" t="s">
        <v>125</v>
      </c>
      <c r="C19" s="63" t="s">
        <v>0</v>
      </c>
      <c r="D19" s="62" t="s">
        <v>126</v>
      </c>
      <c r="E19" s="62" t="s">
        <v>81</v>
      </c>
      <c r="F19" s="63" t="s">
        <v>109</v>
      </c>
      <c r="G19" s="63">
        <v>25</v>
      </c>
      <c r="H19" s="64">
        <v>11.5</v>
      </c>
      <c r="I19" s="65">
        <f t="shared" si="0"/>
        <v>287.5</v>
      </c>
      <c r="J19" s="61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</row>
    <row r="20" spans="1:31" x14ac:dyDescent="0.25">
      <c r="A20" s="62">
        <v>19</v>
      </c>
      <c r="B20" s="63" t="s">
        <v>127</v>
      </c>
      <c r="C20" s="63" t="s">
        <v>105</v>
      </c>
      <c r="D20" s="62" t="s">
        <v>128</v>
      </c>
      <c r="E20" s="62" t="s">
        <v>81</v>
      </c>
      <c r="F20" s="63" t="s">
        <v>91</v>
      </c>
      <c r="G20" s="63">
        <v>10</v>
      </c>
      <c r="H20" s="64">
        <v>11.5</v>
      </c>
      <c r="I20" s="65">
        <f t="shared" si="0"/>
        <v>115</v>
      </c>
      <c r="J20" s="61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</row>
    <row r="21" spans="1:31" x14ac:dyDescent="0.25">
      <c r="A21" s="62">
        <v>20</v>
      </c>
      <c r="B21" s="63" t="s">
        <v>129</v>
      </c>
      <c r="C21" s="63" t="s">
        <v>120</v>
      </c>
      <c r="D21" s="62" t="s">
        <v>130</v>
      </c>
      <c r="E21" s="62" t="s">
        <v>81</v>
      </c>
      <c r="F21" s="63" t="s">
        <v>131</v>
      </c>
      <c r="G21" s="63">
        <v>100</v>
      </c>
      <c r="H21" s="64">
        <v>0.5</v>
      </c>
      <c r="I21" s="65">
        <f t="shared" si="0"/>
        <v>50</v>
      </c>
      <c r="J21" s="61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</row>
    <row r="22" spans="1:31" x14ac:dyDescent="0.25">
      <c r="A22" s="62">
        <v>21</v>
      </c>
      <c r="B22" s="63" t="s">
        <v>132</v>
      </c>
      <c r="C22" s="63" t="s">
        <v>93</v>
      </c>
      <c r="D22" s="62" t="s">
        <v>133</v>
      </c>
      <c r="E22" s="62" t="s">
        <v>81</v>
      </c>
      <c r="F22" s="63" t="s">
        <v>134</v>
      </c>
      <c r="G22" s="63">
        <v>2</v>
      </c>
      <c r="H22" s="64">
        <v>175</v>
      </c>
      <c r="I22" s="65">
        <f t="shared" si="0"/>
        <v>350</v>
      </c>
      <c r="J22" s="61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spans="1:31" x14ac:dyDescent="0.25">
      <c r="A23" s="62">
        <v>22</v>
      </c>
      <c r="B23" s="63" t="s">
        <v>135</v>
      </c>
      <c r="C23" s="63" t="s">
        <v>105</v>
      </c>
      <c r="D23" s="62" t="s">
        <v>136</v>
      </c>
      <c r="E23" s="62" t="s">
        <v>81</v>
      </c>
      <c r="F23" s="63" t="s">
        <v>91</v>
      </c>
      <c r="G23" s="63">
        <v>8</v>
      </c>
      <c r="H23" s="64">
        <v>9.5</v>
      </c>
      <c r="I23" s="65">
        <f t="shared" si="0"/>
        <v>76</v>
      </c>
      <c r="J23" s="61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 spans="1:31" x14ac:dyDescent="0.25">
      <c r="A24" s="62">
        <v>23</v>
      </c>
      <c r="B24" s="63" t="s">
        <v>137</v>
      </c>
      <c r="C24" s="63" t="s">
        <v>93</v>
      </c>
      <c r="D24" s="62" t="s">
        <v>113</v>
      </c>
      <c r="E24" s="62" t="s">
        <v>138</v>
      </c>
      <c r="F24" s="63" t="s">
        <v>134</v>
      </c>
      <c r="G24" s="63">
        <v>10</v>
      </c>
      <c r="H24" s="64">
        <v>28.5</v>
      </c>
      <c r="I24" s="65">
        <f t="shared" si="0"/>
        <v>285</v>
      </c>
      <c r="J24" s="61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1" x14ac:dyDescent="0.25">
      <c r="A25" s="62">
        <v>24</v>
      </c>
      <c r="B25" s="63" t="s">
        <v>139</v>
      </c>
      <c r="C25" s="63" t="s">
        <v>120</v>
      </c>
      <c r="D25" s="62" t="s">
        <v>140</v>
      </c>
      <c r="E25" s="62" t="s">
        <v>81</v>
      </c>
      <c r="F25" s="63" t="s">
        <v>131</v>
      </c>
      <c r="G25" s="63">
        <v>100</v>
      </c>
      <c r="H25" s="64">
        <v>0.6</v>
      </c>
      <c r="I25" s="65">
        <f t="shared" si="0"/>
        <v>60</v>
      </c>
      <c r="J25" s="61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1" x14ac:dyDescent="0.25">
      <c r="A26" s="62">
        <v>25</v>
      </c>
      <c r="B26" s="63" t="s">
        <v>141</v>
      </c>
      <c r="C26" s="63" t="s">
        <v>0</v>
      </c>
      <c r="D26" s="62" t="s">
        <v>142</v>
      </c>
      <c r="E26" s="62" t="s">
        <v>81</v>
      </c>
      <c r="F26" s="63" t="s">
        <v>109</v>
      </c>
      <c r="G26" s="63">
        <v>22</v>
      </c>
      <c r="H26" s="64">
        <v>21</v>
      </c>
      <c r="I26" s="65">
        <f t="shared" si="0"/>
        <v>462</v>
      </c>
      <c r="J26" s="61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1" x14ac:dyDescent="0.25">
      <c r="A27" s="61"/>
      <c r="B27" s="66"/>
      <c r="C27" s="66"/>
      <c r="D27" s="61"/>
      <c r="E27" s="61"/>
      <c r="F27" s="66"/>
      <c r="G27" s="66"/>
      <c r="H27" s="67"/>
      <c r="I27" s="61"/>
      <c r="J27" s="61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1" x14ac:dyDescent="0.25">
      <c r="A28" s="49"/>
      <c r="B28" s="48"/>
      <c r="C28" s="48"/>
      <c r="D28" s="49"/>
      <c r="E28" s="49"/>
      <c r="F28" s="48"/>
      <c r="G28" s="48"/>
      <c r="H28" s="50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1" x14ac:dyDescent="0.25">
      <c r="A29" s="49"/>
      <c r="B29" s="48"/>
      <c r="C29" s="48"/>
      <c r="D29" s="49"/>
      <c r="E29" s="49"/>
      <c r="F29" s="48"/>
      <c r="G29" s="48"/>
      <c r="H29" s="50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1" x14ac:dyDescent="0.25">
      <c r="A30" s="49"/>
      <c r="B30" s="48"/>
      <c r="C30" s="48"/>
      <c r="D30" s="49"/>
      <c r="E30" s="49"/>
      <c r="F30" s="48"/>
      <c r="G30" s="48"/>
      <c r="H30" s="50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1" x14ac:dyDescent="0.25">
      <c r="A31" s="49"/>
      <c r="B31" s="48"/>
      <c r="C31" s="48"/>
      <c r="D31" s="49"/>
      <c r="E31" s="49"/>
      <c r="F31" s="48"/>
      <c r="G31" s="48"/>
      <c r="H31" s="50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1" x14ac:dyDescent="0.25">
      <c r="A32" s="49"/>
      <c r="B32" s="48"/>
      <c r="C32" s="48"/>
      <c r="D32" s="49"/>
      <c r="E32" s="49"/>
      <c r="F32" s="48"/>
      <c r="G32" s="48"/>
      <c r="H32" s="50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1" x14ac:dyDescent="0.25">
      <c r="A33" s="49"/>
      <c r="B33" s="48"/>
      <c r="C33" s="48"/>
      <c r="D33" s="49"/>
      <c r="E33" s="49"/>
      <c r="F33" s="48"/>
      <c r="G33" s="48"/>
      <c r="H33" s="50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1" x14ac:dyDescent="0.25">
      <c r="A34" s="49"/>
      <c r="B34" s="48"/>
      <c r="C34" s="48"/>
      <c r="D34" s="49"/>
      <c r="E34" s="49"/>
      <c r="F34" s="48"/>
      <c r="G34" s="48"/>
      <c r="H34" s="50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1" x14ac:dyDescent="0.25">
      <c r="A35" s="49"/>
      <c r="B35" s="48"/>
      <c r="C35" s="48"/>
      <c r="D35" s="49"/>
      <c r="E35" s="49"/>
      <c r="F35" s="48"/>
      <c r="G35" s="48"/>
      <c r="H35" s="50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1" x14ac:dyDescent="0.25">
      <c r="A36" s="49"/>
      <c r="B36" s="48"/>
      <c r="C36" s="48"/>
      <c r="D36" s="49"/>
      <c r="E36" s="49"/>
      <c r="F36" s="48"/>
      <c r="G36" s="48"/>
      <c r="H36" s="50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1" x14ac:dyDescent="0.25">
      <c r="A37" s="49"/>
      <c r="B37" s="48"/>
      <c r="C37" s="48"/>
      <c r="D37" s="49"/>
      <c r="E37" s="49"/>
      <c r="F37" s="48"/>
      <c r="G37" s="48"/>
      <c r="H37" s="50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1" x14ac:dyDescent="0.25">
      <c r="A38" s="49"/>
      <c r="B38" s="48"/>
      <c r="C38" s="48"/>
      <c r="D38" s="49"/>
      <c r="E38" s="49"/>
      <c r="F38" s="48"/>
      <c r="G38" s="48"/>
      <c r="H38" s="50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1" x14ac:dyDescent="0.25">
      <c r="A39" s="49"/>
      <c r="B39" s="48"/>
      <c r="C39" s="48"/>
      <c r="D39" s="49"/>
      <c r="E39" s="49"/>
      <c r="F39" s="48"/>
      <c r="G39" s="48"/>
      <c r="H39" s="50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1" x14ac:dyDescent="0.25">
      <c r="A40" s="49"/>
      <c r="B40" s="48"/>
      <c r="C40" s="48"/>
      <c r="D40" s="49"/>
      <c r="E40" s="49"/>
      <c r="F40" s="48"/>
      <c r="G40" s="48"/>
      <c r="H40" s="50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1" x14ac:dyDescent="0.25">
      <c r="A41" s="49"/>
      <c r="B41" s="48"/>
      <c r="C41" s="48"/>
      <c r="D41" s="49"/>
      <c r="E41" s="49"/>
      <c r="F41" s="48"/>
      <c r="G41" s="48"/>
      <c r="H41" s="50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1" x14ac:dyDescent="0.25">
      <c r="A42" s="49"/>
      <c r="B42" s="48"/>
      <c r="C42" s="48"/>
      <c r="D42" s="49"/>
      <c r="E42" s="49"/>
      <c r="F42" s="48"/>
      <c r="G42" s="48"/>
      <c r="H42" s="50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1" x14ac:dyDescent="0.25">
      <c r="A43" s="49"/>
      <c r="B43" s="48"/>
      <c r="C43" s="48"/>
      <c r="D43" s="49"/>
      <c r="E43" s="49"/>
      <c r="F43" s="48"/>
      <c r="G43" s="48"/>
      <c r="H43" s="50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1" x14ac:dyDescent="0.25">
      <c r="A44" s="49"/>
      <c r="B44" s="48"/>
      <c r="C44" s="48"/>
      <c r="D44" s="49"/>
      <c r="E44" s="49"/>
      <c r="F44" s="48"/>
      <c r="G44" s="48"/>
      <c r="H44" s="50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</row>
    <row r="45" spans="1:31" x14ac:dyDescent="0.25">
      <c r="A45" s="49"/>
      <c r="B45" s="48"/>
      <c r="C45" s="48"/>
      <c r="D45" s="49"/>
      <c r="E45" s="49"/>
      <c r="F45" s="48"/>
      <c r="G45" s="48"/>
      <c r="H45" s="50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</row>
    <row r="46" spans="1:31" x14ac:dyDescent="0.25">
      <c r="A46" s="49"/>
      <c r="B46" s="48"/>
      <c r="C46" s="48"/>
      <c r="D46" s="49"/>
      <c r="E46" s="49"/>
      <c r="F46" s="48"/>
      <c r="G46" s="48"/>
      <c r="H46" s="50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</row>
    <row r="47" spans="1:31" x14ac:dyDescent="0.25">
      <c r="A47" s="49"/>
      <c r="B47" s="48"/>
      <c r="C47" s="48"/>
      <c r="D47" s="49"/>
      <c r="E47" s="49"/>
      <c r="F47" s="48"/>
      <c r="G47" s="48"/>
      <c r="H47" s="50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</row>
    <row r="48" spans="1:31" x14ac:dyDescent="0.25">
      <c r="A48" s="49"/>
      <c r="B48" s="48"/>
      <c r="C48" s="48"/>
      <c r="D48" s="49"/>
      <c r="E48" s="49"/>
      <c r="F48" s="48"/>
      <c r="G48" s="48"/>
      <c r="H48" s="50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 spans="1:31" x14ac:dyDescent="0.25">
      <c r="A49" s="49"/>
      <c r="B49" s="48"/>
      <c r="C49" s="48"/>
      <c r="D49" s="49"/>
      <c r="E49" s="49"/>
      <c r="F49" s="48"/>
      <c r="G49" s="48"/>
      <c r="H49" s="50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x14ac:dyDescent="0.25">
      <c r="A50" s="49"/>
      <c r="B50" s="48"/>
      <c r="C50" s="48"/>
      <c r="D50" s="49"/>
      <c r="E50" s="49"/>
      <c r="F50" s="48"/>
      <c r="G50" s="48"/>
      <c r="H50" s="50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1:31" x14ac:dyDescent="0.25">
      <c r="A51" s="49"/>
      <c r="B51" s="48"/>
      <c r="C51" s="48"/>
      <c r="D51" s="49"/>
      <c r="E51" s="49"/>
      <c r="F51" s="48"/>
      <c r="G51" s="48"/>
      <c r="H51" s="50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1:31" x14ac:dyDescent="0.25">
      <c r="A52" s="49"/>
      <c r="B52" s="48"/>
      <c r="C52" s="48"/>
      <c r="D52" s="49"/>
      <c r="E52" s="49"/>
      <c r="F52" s="48"/>
      <c r="G52" s="48"/>
      <c r="H52" s="50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 spans="1:31" x14ac:dyDescent="0.25">
      <c r="A53" s="49"/>
      <c r="B53" s="48"/>
      <c r="C53" s="48"/>
      <c r="D53" s="49"/>
      <c r="E53" s="49"/>
      <c r="F53" s="48"/>
      <c r="G53" s="48"/>
      <c r="H53" s="50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 spans="1:31" x14ac:dyDescent="0.25">
      <c r="A54" s="49"/>
      <c r="B54" s="48"/>
      <c r="C54" s="48"/>
      <c r="D54" s="49"/>
      <c r="E54" s="49"/>
      <c r="F54" s="48"/>
      <c r="G54" s="48"/>
      <c r="H54" s="50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</row>
    <row r="55" spans="1:31" x14ac:dyDescent="0.25">
      <c r="A55" s="49"/>
      <c r="B55" s="48"/>
      <c r="C55" s="48"/>
      <c r="D55" s="49"/>
      <c r="E55" s="49"/>
      <c r="F55" s="48"/>
      <c r="G55" s="48"/>
      <c r="H55" s="50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</row>
    <row r="56" spans="1:31" x14ac:dyDescent="0.25">
      <c r="A56" s="49"/>
      <c r="B56" s="48"/>
      <c r="C56" s="48"/>
      <c r="D56" s="49"/>
      <c r="E56" s="49"/>
      <c r="F56" s="48"/>
      <c r="G56" s="48"/>
      <c r="H56" s="50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  <row r="57" spans="1:31" x14ac:dyDescent="0.25">
      <c r="A57" s="49"/>
      <c r="B57" s="48"/>
      <c r="C57" s="48"/>
      <c r="D57" s="49"/>
      <c r="E57" s="49"/>
      <c r="F57" s="48"/>
      <c r="G57" s="48"/>
      <c r="H57" s="50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</row>
    <row r="58" spans="1:31" x14ac:dyDescent="0.25">
      <c r="A58" s="49"/>
      <c r="B58" s="48"/>
      <c r="C58" s="48"/>
      <c r="D58" s="49"/>
      <c r="E58" s="49"/>
      <c r="F58" s="48"/>
      <c r="G58" s="48"/>
      <c r="H58" s="50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</row>
    <row r="59" spans="1:31" x14ac:dyDescent="0.25">
      <c r="A59" s="49"/>
      <c r="B59" s="48"/>
      <c r="C59" s="48"/>
      <c r="D59" s="49"/>
      <c r="E59" s="49"/>
      <c r="F59" s="48"/>
      <c r="G59" s="48"/>
      <c r="H59" s="50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</row>
    <row r="60" spans="1:31" x14ac:dyDescent="0.25">
      <c r="A60" s="49"/>
      <c r="B60" s="48"/>
      <c r="C60" s="48"/>
      <c r="D60" s="49"/>
      <c r="E60" s="49"/>
      <c r="F60" s="48"/>
      <c r="G60" s="48"/>
      <c r="H60" s="50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x14ac:dyDescent="0.25">
      <c r="A61" s="49"/>
      <c r="B61" s="48"/>
      <c r="C61" s="48"/>
      <c r="D61" s="49"/>
      <c r="E61" s="49"/>
      <c r="F61" s="48"/>
      <c r="G61" s="48"/>
      <c r="H61" s="50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x14ac:dyDescent="0.25">
      <c r="A62" s="49"/>
      <c r="B62" s="48"/>
      <c r="C62" s="48"/>
      <c r="D62" s="49"/>
      <c r="E62" s="49"/>
      <c r="F62" s="48"/>
      <c r="G62" s="48"/>
      <c r="H62" s="50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x14ac:dyDescent="0.25">
      <c r="A63" s="49"/>
      <c r="B63" s="48"/>
      <c r="C63" s="48"/>
      <c r="D63" s="49"/>
      <c r="E63" s="49"/>
      <c r="F63" s="48"/>
      <c r="G63" s="48"/>
      <c r="H63" s="50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x14ac:dyDescent="0.25">
      <c r="A64" s="49"/>
      <c r="B64" s="48"/>
      <c r="C64" s="48"/>
      <c r="D64" s="49"/>
      <c r="E64" s="49"/>
      <c r="F64" s="48"/>
      <c r="G64" s="48"/>
      <c r="H64" s="50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1:31" x14ac:dyDescent="0.25">
      <c r="A65" s="49"/>
      <c r="B65" s="48"/>
      <c r="C65" s="48"/>
      <c r="D65" s="49"/>
      <c r="E65" s="49"/>
      <c r="F65" s="48"/>
      <c r="G65" s="48"/>
      <c r="H65" s="50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1:31" x14ac:dyDescent="0.25">
      <c r="A66" s="49"/>
      <c r="B66" s="48"/>
      <c r="C66" s="48"/>
      <c r="D66" s="49"/>
      <c r="E66" s="49"/>
      <c r="F66" s="48"/>
      <c r="G66" s="48"/>
      <c r="H66" s="50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1:31" x14ac:dyDescent="0.25">
      <c r="A67" s="49"/>
      <c r="B67" s="48"/>
      <c r="C67" s="48"/>
      <c r="D67" s="49"/>
      <c r="E67" s="49"/>
      <c r="F67" s="48"/>
      <c r="G67" s="48"/>
      <c r="H67" s="50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1:31" x14ac:dyDescent="0.25">
      <c r="A68" s="49"/>
      <c r="B68" s="48"/>
      <c r="C68" s="48"/>
      <c r="D68" s="49"/>
      <c r="E68" s="49"/>
      <c r="F68" s="48"/>
      <c r="G68" s="48"/>
      <c r="H68" s="50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1:31" x14ac:dyDescent="0.25">
      <c r="A69" s="49"/>
      <c r="B69" s="48"/>
      <c r="C69" s="48"/>
      <c r="D69" s="49"/>
      <c r="E69" s="49"/>
      <c r="F69" s="48"/>
      <c r="G69" s="48"/>
      <c r="H69" s="50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1:31" x14ac:dyDescent="0.25">
      <c r="A70" s="49"/>
      <c r="B70" s="48"/>
      <c r="C70" s="48"/>
      <c r="D70" s="49"/>
      <c r="E70" s="49"/>
      <c r="F70" s="48"/>
      <c r="G70" s="48"/>
      <c r="H70" s="50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1" x14ac:dyDescent="0.25">
      <c r="A71" s="49"/>
      <c r="B71" s="48"/>
      <c r="C71" s="48"/>
      <c r="D71" s="49"/>
      <c r="E71" s="49"/>
      <c r="F71" s="48"/>
      <c r="G71" s="48"/>
      <c r="H71" s="50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1" x14ac:dyDescent="0.25">
      <c r="A72" s="49"/>
      <c r="B72" s="48"/>
      <c r="C72" s="48"/>
      <c r="D72" s="49"/>
      <c r="E72" s="49"/>
      <c r="F72" s="48"/>
      <c r="G72" s="48"/>
      <c r="H72" s="50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</row>
    <row r="73" spans="1:31" x14ac:dyDescent="0.25">
      <c r="A73" s="49"/>
      <c r="B73" s="48"/>
      <c r="C73" s="48"/>
      <c r="D73" s="49"/>
      <c r="E73" s="49"/>
      <c r="F73" s="48"/>
      <c r="G73" s="48"/>
      <c r="H73" s="50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</row>
    <row r="74" spans="1:31" x14ac:dyDescent="0.25">
      <c r="A74" s="49"/>
      <c r="B74" s="48"/>
      <c r="C74" s="48"/>
      <c r="D74" s="49"/>
      <c r="E74" s="49"/>
      <c r="F74" s="48"/>
      <c r="G74" s="48"/>
      <c r="H74" s="50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</row>
    <row r="75" spans="1:31" x14ac:dyDescent="0.25">
      <c r="A75" s="49"/>
      <c r="B75" s="48"/>
      <c r="C75" s="48"/>
      <c r="D75" s="49"/>
      <c r="E75" s="49"/>
      <c r="F75" s="48"/>
      <c r="G75" s="48"/>
      <c r="H75" s="50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</row>
    <row r="76" spans="1:31" x14ac:dyDescent="0.25">
      <c r="A76" s="49"/>
      <c r="B76" s="48"/>
      <c r="C76" s="48"/>
      <c r="D76" s="49"/>
      <c r="E76" s="49"/>
      <c r="F76" s="48"/>
      <c r="G76" s="48"/>
      <c r="H76" s="50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x14ac:dyDescent="0.25">
      <c r="A77" s="49"/>
      <c r="B77" s="48"/>
      <c r="C77" s="48"/>
      <c r="D77" s="49"/>
      <c r="E77" s="49"/>
      <c r="F77" s="48"/>
      <c r="G77" s="48"/>
      <c r="H77" s="50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</row>
    <row r="78" spans="1:31" x14ac:dyDescent="0.25">
      <c r="A78" s="49"/>
      <c r="B78" s="48"/>
      <c r="C78" s="48"/>
      <c r="D78" s="49"/>
      <c r="E78" s="49"/>
      <c r="F78" s="48"/>
      <c r="G78" s="48"/>
      <c r="H78" s="50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</row>
    <row r="79" spans="1:31" x14ac:dyDescent="0.25">
      <c r="A79" s="49"/>
      <c r="B79" s="48"/>
      <c r="C79" s="48"/>
      <c r="D79" s="49"/>
      <c r="E79" s="49"/>
      <c r="F79" s="48"/>
      <c r="G79" s="48"/>
      <c r="H79" s="50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</row>
    <row r="80" spans="1:31" x14ac:dyDescent="0.25">
      <c r="A80" s="49"/>
      <c r="B80" s="48"/>
      <c r="C80" s="48"/>
      <c r="D80" s="49"/>
      <c r="E80" s="49"/>
      <c r="F80" s="48"/>
      <c r="G80" s="48"/>
      <c r="H80" s="50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</row>
    <row r="81" spans="1:31" x14ac:dyDescent="0.25">
      <c r="A81" s="49"/>
      <c r="B81" s="48"/>
      <c r="C81" s="48"/>
      <c r="D81" s="49"/>
      <c r="E81" s="49"/>
      <c r="F81" s="48"/>
      <c r="G81" s="48"/>
      <c r="H81" s="50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</row>
    <row r="82" spans="1:31" x14ac:dyDescent="0.25">
      <c r="A82" s="49"/>
      <c r="B82" s="48"/>
      <c r="C82" s="48"/>
      <c r="D82" s="49"/>
      <c r="E82" s="49"/>
      <c r="F82" s="48"/>
      <c r="G82" s="48"/>
      <c r="H82" s="50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</row>
    <row r="83" spans="1:31" x14ac:dyDescent="0.25">
      <c r="A83" s="49"/>
      <c r="B83" s="48"/>
      <c r="C83" s="48"/>
      <c r="D83" s="49"/>
      <c r="E83" s="49"/>
      <c r="F83" s="48"/>
      <c r="G83" s="48"/>
      <c r="H83" s="50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</row>
    <row r="84" spans="1:31" x14ac:dyDescent="0.25">
      <c r="A84" s="49"/>
      <c r="B84" s="48"/>
      <c r="C84" s="48"/>
      <c r="D84" s="49"/>
      <c r="E84" s="49"/>
      <c r="F84" s="48"/>
      <c r="G84" s="48"/>
      <c r="H84" s="50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</row>
    <row r="85" spans="1:31" x14ac:dyDescent="0.25">
      <c r="A85" s="49"/>
      <c r="B85" s="48"/>
      <c r="C85" s="48"/>
      <c r="D85" s="49"/>
      <c r="E85" s="49"/>
      <c r="F85" s="48"/>
      <c r="G85" s="48"/>
      <c r="H85" s="50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 spans="1:31" x14ac:dyDescent="0.25">
      <c r="A86" s="49"/>
      <c r="B86" s="48"/>
      <c r="C86" s="48"/>
      <c r="D86" s="49"/>
      <c r="E86" s="49"/>
      <c r="F86" s="48"/>
      <c r="G86" s="48"/>
      <c r="H86" s="50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 spans="1:31" x14ac:dyDescent="0.25">
      <c r="A87" s="49"/>
      <c r="B87" s="48"/>
      <c r="C87" s="48"/>
      <c r="D87" s="49"/>
      <c r="E87" s="49"/>
      <c r="F87" s="48"/>
      <c r="G87" s="48"/>
      <c r="H87" s="50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 spans="1:31" x14ac:dyDescent="0.25">
      <c r="A88" s="49"/>
      <c r="B88" s="48"/>
      <c r="C88" s="48"/>
      <c r="D88" s="49"/>
      <c r="E88" s="49"/>
      <c r="F88" s="48"/>
      <c r="G88" s="48"/>
      <c r="H88" s="50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</row>
  </sheetData>
  <sheetProtection pivotTables="0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4"/>
  <sheetViews>
    <sheetView zoomScale="130" zoomScaleNormal="130" workbookViewId="0">
      <selection activeCell="C3" sqref="C3"/>
    </sheetView>
  </sheetViews>
  <sheetFormatPr baseColWidth="10" defaultColWidth="11.42578125" defaultRowHeight="12.75" x14ac:dyDescent="0.2"/>
  <cols>
    <col min="1" max="1" width="11.42578125" style="3"/>
    <col min="2" max="2" width="12.28515625" style="3" customWidth="1"/>
    <col min="3" max="3" width="15.5703125" style="3" customWidth="1"/>
    <col min="4" max="4" width="21.140625" style="3" customWidth="1"/>
    <col min="5" max="5" width="9.85546875" style="3" customWidth="1"/>
    <col min="6" max="6" width="13.42578125" style="3" customWidth="1"/>
    <col min="7" max="7" width="17.7109375" style="3" customWidth="1"/>
    <col min="8" max="8" width="4.7109375" style="3" customWidth="1"/>
    <col min="9" max="16384" width="11.42578125" style="3"/>
  </cols>
  <sheetData>
    <row r="1" spans="1:47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">
      <c r="A2" s="75" t="s">
        <v>3</v>
      </c>
      <c r="B2" s="76" t="s">
        <v>4</v>
      </c>
      <c r="C2" s="77" t="s">
        <v>5</v>
      </c>
      <c r="D2" s="2"/>
      <c r="E2" s="83" t="s">
        <v>6</v>
      </c>
      <c r="F2" s="84" t="s">
        <v>7</v>
      </c>
      <c r="G2" s="85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5.75" customHeight="1" x14ac:dyDescent="0.25">
      <c r="A3" s="78" t="s">
        <v>9</v>
      </c>
      <c r="B3" s="4">
        <v>400</v>
      </c>
      <c r="C3" s="79"/>
      <c r="D3" s="2"/>
      <c r="E3" s="86">
        <v>10</v>
      </c>
      <c r="F3" s="5">
        <v>3500</v>
      </c>
      <c r="G3" s="8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5.75" x14ac:dyDescent="0.25">
      <c r="A4" s="78" t="s">
        <v>11</v>
      </c>
      <c r="B4" s="4">
        <v>350</v>
      </c>
      <c r="C4" s="79"/>
      <c r="D4" s="2"/>
      <c r="E4" s="86">
        <v>4</v>
      </c>
      <c r="F4" s="5">
        <v>5000</v>
      </c>
      <c r="G4" s="8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 x14ac:dyDescent="0.25">
      <c r="A5" s="78" t="s">
        <v>11</v>
      </c>
      <c r="B5" s="4">
        <v>280</v>
      </c>
      <c r="C5" s="79"/>
      <c r="D5" s="2"/>
      <c r="E5" s="86">
        <v>2</v>
      </c>
      <c r="F5" s="5">
        <v>2800</v>
      </c>
      <c r="G5" s="8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5.75" x14ac:dyDescent="0.25">
      <c r="A6" s="78" t="s">
        <v>9</v>
      </c>
      <c r="B6" s="4">
        <v>390</v>
      </c>
      <c r="C6" s="79"/>
      <c r="D6" s="2"/>
      <c r="E6" s="86">
        <v>15</v>
      </c>
      <c r="F6" s="5">
        <v>3900</v>
      </c>
      <c r="G6" s="8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t="15.75" x14ac:dyDescent="0.25">
      <c r="A7" s="78" t="s">
        <v>11</v>
      </c>
      <c r="B7" s="4">
        <v>100</v>
      </c>
      <c r="C7" s="79"/>
      <c r="D7" s="2"/>
      <c r="E7" s="86">
        <v>2</v>
      </c>
      <c r="F7" s="5">
        <v>4100</v>
      </c>
      <c r="G7" s="8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ht="16.5" thickBot="1" x14ac:dyDescent="0.3">
      <c r="A8" s="80" t="s">
        <v>9</v>
      </c>
      <c r="B8" s="81">
        <v>190</v>
      </c>
      <c r="C8" s="82"/>
      <c r="D8" s="2"/>
      <c r="E8" s="88">
        <v>8</v>
      </c>
      <c r="F8" s="89">
        <v>2780</v>
      </c>
      <c r="G8" s="9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ht="18" x14ac:dyDescent="0.25">
      <c r="A10" s="2"/>
      <c r="B10" s="2"/>
      <c r="C10" s="6" t="str">
        <f>IF(AND(C4="",C8=""),"",IF(AND(C4=1350,C8=95),"BIEN "&amp;Datos!B5,"INCORRECTO"))</f>
        <v/>
      </c>
      <c r="D10" s="6"/>
      <c r="E10" s="2"/>
      <c r="F10" s="2"/>
      <c r="G10" s="6" t="str">
        <f>IF(AND(G4="",G6=""),"",IF(AND(G4=5000,G6=4680),"BIEN "&amp;Datos!B5,"INCORRECTO"))</f>
        <v/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ht="12.75" customHeight="1" x14ac:dyDescent="0.2">
      <c r="A15" s="97" t="s">
        <v>10</v>
      </c>
      <c r="B15" s="98"/>
      <c r="C15" s="98"/>
      <c r="D15" s="98"/>
      <c r="E15" s="98"/>
      <c r="F15" s="98"/>
      <c r="G15" s="9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t="12.75" customHeight="1" x14ac:dyDescent="0.2">
      <c r="A16" s="97"/>
      <c r="B16" s="98"/>
      <c r="C16" s="98"/>
      <c r="D16" s="98"/>
      <c r="E16" s="98"/>
      <c r="F16" s="98"/>
      <c r="G16" s="9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ht="12.75" customHeight="1" x14ac:dyDescent="0.2">
      <c r="A17" s="99" t="s">
        <v>143</v>
      </c>
      <c r="B17" s="99"/>
      <c r="C17" s="99"/>
      <c r="D17" s="99"/>
      <c r="E17" s="99"/>
      <c r="F17" s="99"/>
      <c r="G17" s="9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ht="12.75" customHeight="1" x14ac:dyDescent="0.2">
      <c r="A18" s="99"/>
      <c r="B18" s="99"/>
      <c r="C18" s="99"/>
      <c r="D18" s="99"/>
      <c r="E18" s="99"/>
      <c r="F18" s="99"/>
      <c r="G18" s="9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ht="12.75" customHeight="1" x14ac:dyDescent="0.2">
      <c r="A19" s="99"/>
      <c r="B19" s="99"/>
      <c r="C19" s="99"/>
      <c r="D19" s="99"/>
      <c r="E19" s="99"/>
      <c r="F19" s="99"/>
      <c r="G19" s="9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spans="1:4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</sheetData>
  <sheetProtection algorithmName="SHA-512" hashValue="V49yGvJQWZvJjjnXCUr8S46G64+30OeYlcUM4U9B1n+5acKXdf+tM+ZX31xK/Rm9BCEP9bAlEtQthJzxeKe7AA==" saltValue="Oh1bfT0TfWEAPbKuSIO+aQ==" spinCount="100000" sheet="1" objects="1" scenarios="1"/>
  <mergeCells count="2">
    <mergeCell ref="A15:G16"/>
    <mergeCell ref="A17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15" zoomScaleNormal="115" workbookViewId="0">
      <selection activeCell="F2" sqref="F2"/>
    </sheetView>
  </sheetViews>
  <sheetFormatPr baseColWidth="10" defaultColWidth="11.42578125" defaultRowHeight="12.75" x14ac:dyDescent="0.2"/>
  <cols>
    <col min="1" max="1" width="12.5703125" style="8" customWidth="1"/>
    <col min="2" max="2" width="20.42578125" style="8" bestFit="1" customWidth="1"/>
    <col min="3" max="3" width="4.28515625" style="8" bestFit="1" customWidth="1"/>
    <col min="4" max="4" width="6.42578125" style="8" customWidth="1"/>
    <col min="5" max="5" width="10" style="8" customWidth="1"/>
    <col min="6" max="6" width="13.28515625" style="8" customWidth="1"/>
    <col min="7" max="7" width="13.140625" style="8" customWidth="1"/>
    <col min="8" max="8" width="16.5703125" style="8" customWidth="1"/>
    <col min="9" max="9" width="19.5703125" style="8" customWidth="1"/>
    <col min="10" max="10" width="16.28515625" style="8" customWidth="1"/>
    <col min="11" max="16384" width="11.42578125" style="8"/>
  </cols>
  <sheetData>
    <row r="1" spans="1:11" ht="48" thickTop="1" thickBot="1" x14ac:dyDescent="0.25">
      <c r="A1" s="91" t="s">
        <v>12</v>
      </c>
      <c r="B1" s="91" t="s">
        <v>13</v>
      </c>
      <c r="C1" s="92" t="s">
        <v>14</v>
      </c>
      <c r="D1" s="92" t="s">
        <v>15</v>
      </c>
      <c r="E1" s="91" t="s">
        <v>16</v>
      </c>
      <c r="F1" s="91" t="s">
        <v>17</v>
      </c>
      <c r="G1" s="91" t="s">
        <v>1</v>
      </c>
      <c r="H1" s="91" t="s">
        <v>18</v>
      </c>
      <c r="I1" s="91" t="s">
        <v>19</v>
      </c>
      <c r="J1" s="91" t="s">
        <v>20</v>
      </c>
      <c r="K1" s="7"/>
    </row>
    <row r="2" spans="1:11" ht="13.5" thickTop="1" x14ac:dyDescent="0.2">
      <c r="A2" s="9" t="s">
        <v>21</v>
      </c>
      <c r="B2" s="9" t="s">
        <v>22</v>
      </c>
      <c r="C2" s="10">
        <v>10</v>
      </c>
      <c r="D2" s="10" t="s">
        <v>23</v>
      </c>
      <c r="E2" s="11">
        <v>10</v>
      </c>
      <c r="F2" s="12"/>
      <c r="G2" s="12"/>
      <c r="H2" s="12"/>
      <c r="I2" s="13"/>
      <c r="J2" s="13"/>
      <c r="K2" s="7"/>
    </row>
    <row r="3" spans="1:11" x14ac:dyDescent="0.2">
      <c r="A3" s="9" t="s">
        <v>24</v>
      </c>
      <c r="B3" s="9" t="s">
        <v>156</v>
      </c>
      <c r="C3" s="10">
        <v>5</v>
      </c>
      <c r="D3" s="10" t="s">
        <v>25</v>
      </c>
      <c r="E3" s="11">
        <v>18</v>
      </c>
      <c r="F3" s="12"/>
      <c r="G3" s="12"/>
      <c r="H3" s="12"/>
      <c r="I3" s="13"/>
      <c r="J3" s="13"/>
      <c r="K3" s="7"/>
    </row>
    <row r="4" spans="1:11" x14ac:dyDescent="0.2">
      <c r="A4" s="9" t="s">
        <v>26</v>
      </c>
      <c r="B4" s="14" t="s">
        <v>27</v>
      </c>
      <c r="C4" s="10">
        <v>8</v>
      </c>
      <c r="D4" s="10" t="s">
        <v>23</v>
      </c>
      <c r="E4" s="11">
        <v>5</v>
      </c>
      <c r="F4" s="12"/>
      <c r="G4" s="12"/>
      <c r="H4" s="12"/>
      <c r="I4" s="13"/>
      <c r="J4" s="13"/>
      <c r="K4" s="7"/>
    </row>
    <row r="5" spans="1:11" x14ac:dyDescent="0.2">
      <c r="A5" s="9" t="s">
        <v>28</v>
      </c>
      <c r="B5" s="9" t="s">
        <v>29</v>
      </c>
      <c r="C5" s="10">
        <v>4</v>
      </c>
      <c r="D5" s="10" t="s">
        <v>23</v>
      </c>
      <c r="E5" s="11">
        <v>3</v>
      </c>
      <c r="F5" s="12"/>
      <c r="G5" s="12"/>
      <c r="H5" s="12"/>
      <c r="I5" s="13"/>
      <c r="J5" s="13"/>
      <c r="K5" s="7"/>
    </row>
    <row r="6" spans="1:11" x14ac:dyDescent="0.2">
      <c r="A6" s="9" t="s">
        <v>30</v>
      </c>
      <c r="B6" s="9" t="s">
        <v>31</v>
      </c>
      <c r="C6" s="10">
        <v>9</v>
      </c>
      <c r="D6" s="10" t="s">
        <v>23</v>
      </c>
      <c r="E6" s="11">
        <v>19</v>
      </c>
      <c r="F6" s="12"/>
      <c r="G6" s="12"/>
      <c r="H6" s="12"/>
      <c r="I6" s="13"/>
      <c r="J6" s="13"/>
      <c r="K6" s="7"/>
    </row>
    <row r="7" spans="1:11" x14ac:dyDescent="0.2">
      <c r="A7" s="9" t="s">
        <v>32</v>
      </c>
      <c r="B7" s="9" t="s">
        <v>33</v>
      </c>
      <c r="C7" s="10">
        <v>18</v>
      </c>
      <c r="D7" s="10" t="s">
        <v>25</v>
      </c>
      <c r="E7" s="11">
        <v>5.5</v>
      </c>
      <c r="F7" s="12"/>
      <c r="G7" s="12"/>
      <c r="H7" s="12"/>
      <c r="I7" s="13"/>
      <c r="J7" s="13"/>
      <c r="K7" s="7"/>
    </row>
    <row r="8" spans="1:11" x14ac:dyDescent="0.2">
      <c r="A8" s="9" t="s">
        <v>34</v>
      </c>
      <c r="B8" s="9" t="s">
        <v>35</v>
      </c>
      <c r="C8" s="10">
        <v>50</v>
      </c>
      <c r="D8" s="10" t="s">
        <v>25</v>
      </c>
      <c r="E8" s="11">
        <v>2</v>
      </c>
      <c r="F8" s="12"/>
      <c r="G8" s="12"/>
      <c r="H8" s="12"/>
      <c r="I8" s="13"/>
      <c r="J8" s="13"/>
      <c r="K8" s="7"/>
    </row>
    <row r="9" spans="1:11" x14ac:dyDescent="0.2">
      <c r="A9" s="9" t="s">
        <v>36</v>
      </c>
      <c r="B9" s="9" t="s">
        <v>37</v>
      </c>
      <c r="C9" s="10">
        <v>4</v>
      </c>
      <c r="D9" s="10" t="s">
        <v>23</v>
      </c>
      <c r="E9" s="11">
        <v>65</v>
      </c>
      <c r="F9" s="12"/>
      <c r="G9" s="12"/>
      <c r="H9" s="12"/>
      <c r="I9" s="13"/>
      <c r="J9" s="13"/>
      <c r="K9" s="7"/>
    </row>
    <row r="10" spans="1:11" x14ac:dyDescent="0.2">
      <c r="A10" s="9" t="s">
        <v>38</v>
      </c>
      <c r="B10" s="9" t="s">
        <v>39</v>
      </c>
      <c r="C10" s="10">
        <v>125</v>
      </c>
      <c r="D10" s="10" t="s">
        <v>25</v>
      </c>
      <c r="E10" s="11">
        <v>7</v>
      </c>
      <c r="F10" s="12"/>
      <c r="G10" s="12"/>
      <c r="H10" s="12"/>
      <c r="I10" s="13"/>
      <c r="J10" s="13"/>
      <c r="K10" s="7"/>
    </row>
    <row r="11" spans="1:11" ht="13.5" thickBot="1" x14ac:dyDescent="0.25">
      <c r="A11" s="9" t="s">
        <v>40</v>
      </c>
      <c r="B11" s="9" t="s">
        <v>41</v>
      </c>
      <c r="C11" s="10">
        <v>3</v>
      </c>
      <c r="D11" s="10" t="s">
        <v>23</v>
      </c>
      <c r="E11" s="11">
        <v>150</v>
      </c>
      <c r="F11" s="12"/>
      <c r="G11" s="12"/>
      <c r="H11" s="12"/>
      <c r="I11" s="13"/>
      <c r="J11" s="13"/>
      <c r="K11" s="7"/>
    </row>
    <row r="12" spans="1:11" ht="13.5" thickBot="1" x14ac:dyDescent="0.25">
      <c r="A12" s="7"/>
      <c r="B12" s="7"/>
      <c r="C12" s="7"/>
      <c r="D12" s="7"/>
      <c r="E12" s="7"/>
      <c r="F12" s="15"/>
      <c r="G12" s="16"/>
      <c r="H12" s="16"/>
      <c r="I12" s="17"/>
      <c r="J12" s="17"/>
      <c r="K12" s="7"/>
    </row>
    <row r="13" spans="1:1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ht="15" x14ac:dyDescent="0.25">
      <c r="A14" s="18" t="s">
        <v>42</v>
      </c>
      <c r="B14" s="19" t="s">
        <v>17</v>
      </c>
      <c r="C14" s="20"/>
      <c r="D14" s="8" t="s">
        <v>43</v>
      </c>
    </row>
    <row r="15" spans="1:11" ht="15" x14ac:dyDescent="0.25">
      <c r="A15" s="18" t="s">
        <v>44</v>
      </c>
      <c r="B15" s="19" t="s">
        <v>1</v>
      </c>
      <c r="C15" s="20"/>
      <c r="D15" s="8" t="s">
        <v>45</v>
      </c>
    </row>
    <row r="16" spans="1:11" ht="15" x14ac:dyDescent="0.25">
      <c r="A16" s="18" t="s">
        <v>46</v>
      </c>
      <c r="B16" s="19" t="s">
        <v>47</v>
      </c>
      <c r="C16" s="20"/>
      <c r="D16" s="21" t="s">
        <v>48</v>
      </c>
    </row>
    <row r="17" spans="1:10" ht="15" x14ac:dyDescent="0.25">
      <c r="A17" s="18" t="s">
        <v>49</v>
      </c>
      <c r="B17" s="19" t="s">
        <v>19</v>
      </c>
      <c r="C17" s="20"/>
      <c r="D17" s="8" t="s">
        <v>50</v>
      </c>
    </row>
    <row r="18" spans="1:10" ht="15" x14ac:dyDescent="0.25">
      <c r="A18" s="18" t="s">
        <v>51</v>
      </c>
      <c r="B18" s="19" t="s">
        <v>20</v>
      </c>
      <c r="C18" s="20"/>
      <c r="D18" s="8" t="s">
        <v>52</v>
      </c>
      <c r="I18" s="22" t="s">
        <v>53</v>
      </c>
      <c r="J18" s="23">
        <v>7</v>
      </c>
    </row>
    <row r="19" spans="1:10" ht="15" x14ac:dyDescent="0.25">
      <c r="A19" s="18"/>
      <c r="I19" s="22" t="s">
        <v>1</v>
      </c>
      <c r="J19" s="24">
        <v>0.12</v>
      </c>
    </row>
    <row r="20" spans="1:10" ht="15" x14ac:dyDescent="0.25">
      <c r="A20" s="18" t="s">
        <v>54</v>
      </c>
    </row>
    <row r="21" spans="1:10" ht="15" x14ac:dyDescent="0.25">
      <c r="A21" s="18" t="s">
        <v>144</v>
      </c>
    </row>
    <row r="22" spans="1:10" ht="15" x14ac:dyDescent="0.25">
      <c r="A22" s="18" t="s">
        <v>145</v>
      </c>
    </row>
    <row r="23" spans="1:10" ht="15" x14ac:dyDescent="0.25">
      <c r="A23" s="18" t="s">
        <v>55</v>
      </c>
    </row>
    <row r="24" spans="1:10" x14ac:dyDescent="0.2">
      <c r="H24" s="25"/>
      <c r="I24" s="100">
        <f>SUM(D28:I28)*25/60*4</f>
        <v>0</v>
      </c>
    </row>
    <row r="25" spans="1:10" ht="15.75" x14ac:dyDescent="0.25">
      <c r="A25" s="18" t="s">
        <v>56</v>
      </c>
      <c r="H25" s="26" t="s">
        <v>57</v>
      </c>
      <c r="I25" s="100"/>
    </row>
    <row r="26" spans="1:10" x14ac:dyDescent="0.2">
      <c r="H26" s="25"/>
      <c r="I26" s="100"/>
    </row>
    <row r="28" spans="1:10" x14ac:dyDescent="0.2">
      <c r="D28" s="25">
        <f>IF(F3=144,10,0)</f>
        <v>0</v>
      </c>
      <c r="E28" s="25">
        <f>IF(G10=5.6,10,0)</f>
        <v>0</v>
      </c>
      <c r="F28" s="25">
        <f>IF(AND(H4=44,H10=61.6),10,0)</f>
        <v>0</v>
      </c>
      <c r="G28" s="25">
        <f>IF(I5="HOG-B789877789",10,0)</f>
        <v>0</v>
      </c>
      <c r="H28" s="25">
        <f>IF(AND(J3="Tienda 1",J9="Tienda 2"),10,0)</f>
        <v>0</v>
      </c>
      <c r="I28" s="25">
        <f>IF(AND(G12=227.6,H12=2503.6),10,0)</f>
        <v>0</v>
      </c>
    </row>
  </sheetData>
  <sheetProtection password="CC59" sheet="1" objects="1" scenarios="1" formatCells="0" formatColumns="0" formatRows="0"/>
  <mergeCells count="1">
    <mergeCell ref="I24:I26"/>
  </mergeCells>
  <conditionalFormatting sqref="H24:I26">
    <cfRule type="expression" dxfId="2" priority="2" stopIfTrue="1">
      <formula>AND($J$18=8,$J$19=10%)</formula>
    </cfRule>
  </conditionalFormatting>
  <conditionalFormatting sqref="H1">
    <cfRule type="aboveAverage" dxfId="1" priority="1" stopIfTrue="1" aboveAverage="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6"/>
  <sheetViews>
    <sheetView zoomScale="115" zoomScaleNormal="115" workbookViewId="0">
      <selection activeCell="E8" sqref="E8:F8"/>
    </sheetView>
  </sheetViews>
  <sheetFormatPr baseColWidth="10" defaultColWidth="11.42578125" defaultRowHeight="12.75" x14ac:dyDescent="0.2"/>
  <cols>
    <col min="1" max="1" width="11.42578125" style="3"/>
    <col min="2" max="2" width="4.5703125" style="3" customWidth="1"/>
    <col min="3" max="3" width="11.42578125" style="3"/>
    <col min="4" max="4" width="13.7109375" style="3" bestFit="1" customWidth="1"/>
    <col min="5" max="10" width="11.42578125" style="3"/>
    <col min="11" max="11" width="4" style="3" customWidth="1"/>
    <col min="12" max="16384" width="11.42578125" style="3"/>
  </cols>
  <sheetData>
    <row r="1" spans="1:26" x14ac:dyDescent="0.2">
      <c r="A1" s="27" t="s">
        <v>146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x14ac:dyDescent="0.25">
      <c r="A2" s="27" t="s">
        <v>157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9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8"/>
      <c r="B5" s="30"/>
      <c r="C5" s="31"/>
      <c r="D5" s="31"/>
      <c r="E5" s="31"/>
      <c r="F5" s="31"/>
      <c r="G5" s="31"/>
      <c r="H5" s="31"/>
      <c r="I5" s="31"/>
      <c r="J5" s="31"/>
      <c r="K5" s="32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8"/>
      <c r="B6" s="33"/>
      <c r="C6" s="34"/>
      <c r="D6" s="34"/>
      <c r="E6" s="34"/>
      <c r="F6" s="34"/>
      <c r="G6" s="34"/>
      <c r="H6" s="34"/>
      <c r="I6" s="34"/>
      <c r="J6" s="34"/>
      <c r="K6" s="35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3.5" thickBot="1" x14ac:dyDescent="0.25">
      <c r="A7" s="28"/>
      <c r="B7" s="33"/>
      <c r="C7" s="34"/>
      <c r="D7" s="34"/>
      <c r="E7" s="34"/>
      <c r="F7" s="34"/>
      <c r="G7" s="34"/>
      <c r="H7" s="34"/>
      <c r="I7" s="34"/>
      <c r="J7" s="34"/>
      <c r="K7" s="35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thickBot="1" x14ac:dyDescent="0.3">
      <c r="A8" s="28"/>
      <c r="B8" s="33"/>
      <c r="C8" s="101" t="s">
        <v>58</v>
      </c>
      <c r="D8" s="101"/>
      <c r="E8" s="102"/>
      <c r="F8" s="103"/>
      <c r="G8" s="34"/>
      <c r="H8" s="34"/>
      <c r="I8" s="34"/>
      <c r="J8" s="34"/>
      <c r="K8" s="35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8"/>
      <c r="B9" s="33"/>
      <c r="C9" s="34"/>
      <c r="D9" s="34"/>
      <c r="E9" s="34"/>
      <c r="F9" s="34"/>
      <c r="G9" s="34"/>
      <c r="H9" s="34"/>
      <c r="I9" s="34"/>
      <c r="J9" s="34"/>
      <c r="K9" s="35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3.5" thickBot="1" x14ac:dyDescent="0.25">
      <c r="A10" s="28"/>
      <c r="B10" s="33"/>
      <c r="C10" s="34"/>
      <c r="D10" s="34"/>
      <c r="E10" s="34"/>
      <c r="F10" s="34"/>
      <c r="G10" s="34"/>
      <c r="H10" s="34"/>
      <c r="I10" s="34"/>
      <c r="J10" s="34"/>
      <c r="K10" s="35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thickBot="1" x14ac:dyDescent="0.3">
      <c r="A11" s="28"/>
      <c r="B11" s="33"/>
      <c r="C11" s="34"/>
      <c r="D11" s="34" t="s">
        <v>59</v>
      </c>
      <c r="E11" s="102"/>
      <c r="F11" s="104"/>
      <c r="G11" s="103"/>
      <c r="H11" s="36" t="s">
        <v>60</v>
      </c>
      <c r="I11" s="37"/>
      <c r="J11" s="34"/>
      <c r="K11" s="35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8"/>
      <c r="B12" s="33"/>
      <c r="C12" s="34"/>
      <c r="D12" s="34"/>
      <c r="E12" s="34"/>
      <c r="F12" s="34"/>
      <c r="G12" s="34"/>
      <c r="H12" s="34"/>
      <c r="I12" s="34"/>
      <c r="J12" s="34"/>
      <c r="K12" s="35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28"/>
      <c r="B13" s="33"/>
      <c r="C13" s="34"/>
      <c r="D13" s="34"/>
      <c r="E13" s="34"/>
      <c r="F13" s="34"/>
      <c r="G13" s="34"/>
      <c r="H13" s="34"/>
      <c r="I13" s="34"/>
      <c r="J13" s="34"/>
      <c r="K13" s="35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3.5" thickBot="1" x14ac:dyDescent="0.25">
      <c r="A14" s="28"/>
      <c r="B14" s="33"/>
      <c r="C14" s="34"/>
      <c r="D14" s="34"/>
      <c r="E14" s="34"/>
      <c r="F14" s="34"/>
      <c r="G14" s="34"/>
      <c r="H14" s="34"/>
      <c r="I14" s="34"/>
      <c r="J14" s="34"/>
      <c r="K14" s="35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thickBot="1" x14ac:dyDescent="0.3">
      <c r="A15" s="28"/>
      <c r="B15" s="33"/>
      <c r="C15" s="34"/>
      <c r="D15" s="34" t="s">
        <v>61</v>
      </c>
      <c r="E15" s="38"/>
      <c r="F15" s="34"/>
      <c r="G15" s="34"/>
      <c r="H15" s="34"/>
      <c r="I15" s="34"/>
      <c r="J15" s="34"/>
      <c r="K15" s="35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28"/>
      <c r="B16" s="33"/>
      <c r="C16" s="34"/>
      <c r="D16" s="34"/>
      <c r="E16" s="34"/>
      <c r="F16" s="34"/>
      <c r="G16" s="34"/>
      <c r="H16" s="34"/>
      <c r="I16" s="34"/>
      <c r="J16" s="34"/>
      <c r="K16" s="35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3.5" thickBot="1" x14ac:dyDescent="0.25">
      <c r="A17" s="28"/>
      <c r="B17" s="33"/>
      <c r="C17" s="34"/>
      <c r="D17" s="34"/>
      <c r="E17" s="34"/>
      <c r="F17" s="34"/>
      <c r="G17" s="34"/>
      <c r="H17" s="34"/>
      <c r="I17" s="34"/>
      <c r="J17" s="34"/>
      <c r="K17" s="35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thickBot="1" x14ac:dyDescent="0.3">
      <c r="A18" s="28"/>
      <c r="B18" s="33"/>
      <c r="C18" s="34"/>
      <c r="D18" s="34"/>
      <c r="E18" s="34"/>
      <c r="F18" s="70"/>
      <c r="G18" s="69" t="s">
        <v>149</v>
      </c>
      <c r="H18" s="34"/>
      <c r="I18" s="39"/>
      <c r="J18" s="34"/>
      <c r="K18" s="35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28"/>
      <c r="B19" s="33"/>
      <c r="C19" s="34"/>
      <c r="D19" s="34"/>
      <c r="E19" s="34"/>
      <c r="F19" s="34"/>
      <c r="G19" s="34"/>
      <c r="H19" s="34"/>
      <c r="I19" s="34"/>
      <c r="J19" s="34"/>
      <c r="K19" s="35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28"/>
      <c r="B20" s="40"/>
      <c r="C20" s="41"/>
      <c r="D20" s="41"/>
      <c r="E20" s="41"/>
      <c r="F20" s="41"/>
      <c r="G20" s="41"/>
      <c r="H20" s="41"/>
      <c r="I20" s="41"/>
      <c r="J20" s="41"/>
      <c r="K20" s="4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28"/>
      <c r="B21" s="43" t="s">
        <v>62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28"/>
      <c r="B24" s="28"/>
      <c r="C24" s="28"/>
      <c r="D24" s="44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s="46" customFormat="1" ht="15.75" x14ac:dyDescent="0.25">
      <c r="A25" s="1"/>
      <c r="B25" s="1"/>
      <c r="C25" s="1"/>
      <c r="D25" s="45" t="str">
        <f>IF(E8&lt;&gt;"FC6545651","",IF(AND(E11="alfombra de baño",I11=8,E15=44,I18="Tienda 2"),"Bien hecho",0))</f>
        <v/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</sheetData>
  <sheetProtection password="CC59" sheet="1" formatCells="0" formatColumns="0" formatRows="0" sort="0" autoFilter="0"/>
  <mergeCells count="3">
    <mergeCell ref="C8:D8"/>
    <mergeCell ref="E8:F8"/>
    <mergeCell ref="E11:G11"/>
  </mergeCells>
  <conditionalFormatting sqref="B21">
    <cfRule type="expression" dxfId="0" priority="1" stopIfTrue="1">
      <formula>$I$18&lt;&gt;""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115" zoomScaleNormal="115" workbookViewId="0">
      <selection activeCell="H4" sqref="H4"/>
    </sheetView>
  </sheetViews>
  <sheetFormatPr baseColWidth="10" defaultColWidth="11.42578125" defaultRowHeight="15" x14ac:dyDescent="0.25"/>
  <cols>
    <col min="1" max="1" width="5.28515625" style="51" customWidth="1"/>
    <col min="2" max="2" width="8.140625" style="57" customWidth="1"/>
    <col min="3" max="3" width="12.5703125" style="57" bestFit="1" customWidth="1"/>
    <col min="4" max="4" width="28.42578125" style="51" customWidth="1"/>
    <col min="5" max="5" width="13.42578125" style="51" bestFit="1" customWidth="1"/>
    <col min="6" max="6" width="9.7109375" style="57" bestFit="1" customWidth="1"/>
    <col min="7" max="7" width="9.85546875" style="57" bestFit="1" customWidth="1"/>
    <col min="8" max="8" width="12.85546875" style="58" customWidth="1"/>
    <col min="9" max="9" width="17.28515625" style="51" customWidth="1"/>
    <col min="10" max="16384" width="11.42578125" style="51"/>
  </cols>
  <sheetData>
    <row r="1" spans="1:13" ht="18.75" x14ac:dyDescent="0.3">
      <c r="A1" s="47" t="s">
        <v>63</v>
      </c>
      <c r="B1" s="48"/>
      <c r="C1" s="48"/>
      <c r="D1" s="49"/>
      <c r="E1" s="49"/>
      <c r="F1" s="48"/>
      <c r="G1" s="48"/>
      <c r="H1" s="50"/>
      <c r="I1" s="49"/>
      <c r="J1" s="49"/>
      <c r="K1" s="49"/>
      <c r="L1" s="49"/>
      <c r="M1" s="49"/>
    </row>
    <row r="2" spans="1:13" ht="18.75" x14ac:dyDescent="0.3">
      <c r="A2" s="47" t="s">
        <v>64</v>
      </c>
      <c r="B2" s="48"/>
      <c r="C2" s="48"/>
      <c r="D2" s="49"/>
      <c r="E2" s="49"/>
      <c r="F2" s="48"/>
      <c r="G2" s="48"/>
      <c r="H2" s="50"/>
      <c r="I2" s="49"/>
      <c r="J2" s="49"/>
      <c r="K2" s="49"/>
      <c r="L2" s="49"/>
      <c r="M2" s="49"/>
    </row>
    <row r="3" spans="1:13" ht="15.75" thickBot="1" x14ac:dyDescent="0.3">
      <c r="A3" s="49"/>
      <c r="B3" s="48"/>
      <c r="C3" s="48"/>
      <c r="D3" s="49"/>
      <c r="E3" s="49"/>
      <c r="F3" s="48"/>
      <c r="G3" s="48"/>
      <c r="H3" s="50"/>
      <c r="I3" s="49"/>
      <c r="J3" s="49"/>
      <c r="K3" s="49"/>
      <c r="L3" s="49"/>
      <c r="M3" s="49"/>
    </row>
    <row r="4" spans="1:13" ht="15.75" thickBot="1" x14ac:dyDescent="0.3">
      <c r="A4" s="52">
        <v>1</v>
      </c>
      <c r="B4" s="105" t="s">
        <v>65</v>
      </c>
      <c r="C4" s="106"/>
      <c r="D4" s="106"/>
      <c r="E4" s="106"/>
      <c r="F4" s="107"/>
      <c r="G4" s="53"/>
      <c r="H4" s="54"/>
      <c r="I4" s="55" t="str">
        <f>IF(H4="","",IF(H4=2.48%,"SI","Intente de nuevo"))</f>
        <v/>
      </c>
      <c r="J4" s="49"/>
      <c r="K4" s="49"/>
      <c r="L4" s="49"/>
      <c r="M4" s="49"/>
    </row>
    <row r="5" spans="1:13" ht="15.75" thickBot="1" x14ac:dyDescent="0.3">
      <c r="A5" s="52">
        <v>2</v>
      </c>
      <c r="B5" s="108" t="s">
        <v>66</v>
      </c>
      <c r="C5" s="106"/>
      <c r="D5" s="106"/>
      <c r="E5" s="106"/>
      <c r="F5" s="107"/>
      <c r="G5" s="53"/>
      <c r="H5" s="56"/>
      <c r="I5" s="55" t="str">
        <f>IF(H5="","",IF(H5=1933,"SI","Intente de nuevo"))</f>
        <v/>
      </c>
      <c r="J5" s="49"/>
      <c r="K5" s="49"/>
      <c r="L5" s="49"/>
      <c r="M5" s="49"/>
    </row>
    <row r="6" spans="1:13" ht="15.75" thickBot="1" x14ac:dyDescent="0.3">
      <c r="A6" s="52">
        <v>3</v>
      </c>
      <c r="B6" s="108" t="s">
        <v>67</v>
      </c>
      <c r="C6" s="106"/>
      <c r="D6" s="106"/>
      <c r="E6" s="106"/>
      <c r="F6" s="107"/>
      <c r="G6" s="53"/>
      <c r="H6" s="56"/>
      <c r="I6" s="55" t="str">
        <f>IF(H6="","",IF(H6=200,"SI","Intente de nuevo"))</f>
        <v/>
      </c>
      <c r="J6" s="49"/>
      <c r="K6" s="49"/>
      <c r="L6" s="49"/>
      <c r="M6" s="49"/>
    </row>
    <row r="7" spans="1:13" x14ac:dyDescent="0.25">
      <c r="A7" s="49"/>
      <c r="B7" s="48"/>
      <c r="C7" s="48"/>
      <c r="D7" s="49"/>
      <c r="E7" s="49"/>
      <c r="F7" s="48"/>
      <c r="G7" s="48"/>
      <c r="H7" s="50"/>
      <c r="I7" s="49"/>
      <c r="J7" s="49"/>
      <c r="K7" s="49"/>
      <c r="L7" s="49"/>
      <c r="M7" s="49"/>
    </row>
    <row r="8" spans="1:13" x14ac:dyDescent="0.25">
      <c r="A8" s="71" t="s">
        <v>153</v>
      </c>
      <c r="B8" s="48"/>
      <c r="C8" s="48"/>
      <c r="D8" s="49"/>
      <c r="E8" s="49"/>
      <c r="F8" s="48"/>
      <c r="G8" s="48"/>
      <c r="H8" s="50"/>
      <c r="I8" s="49"/>
      <c r="J8" s="49"/>
      <c r="K8" s="49"/>
      <c r="L8" s="49"/>
      <c r="M8" s="49"/>
    </row>
    <row r="9" spans="1:13" x14ac:dyDescent="0.25">
      <c r="A9" s="71" t="s">
        <v>154</v>
      </c>
      <c r="B9" s="48"/>
      <c r="C9" s="48"/>
      <c r="D9" s="49"/>
      <c r="E9" s="49"/>
      <c r="F9" s="48"/>
      <c r="G9" s="48"/>
      <c r="H9" s="50"/>
      <c r="I9" s="49"/>
      <c r="J9" s="49"/>
      <c r="K9" s="49"/>
      <c r="L9" s="49"/>
      <c r="M9" s="49"/>
    </row>
    <row r="10" spans="1:13" x14ac:dyDescent="0.25">
      <c r="A10" s="49"/>
      <c r="B10" s="48"/>
      <c r="C10" s="48"/>
      <c r="D10" s="49"/>
      <c r="E10" s="49"/>
      <c r="F10" s="48"/>
      <c r="G10" s="48"/>
      <c r="H10" s="50"/>
      <c r="I10" s="49"/>
      <c r="J10" s="49"/>
      <c r="K10" s="49"/>
      <c r="L10" s="49"/>
      <c r="M10" s="49"/>
    </row>
    <row r="11" spans="1:13" x14ac:dyDescent="0.25">
      <c r="A11" s="49"/>
      <c r="B11" s="48"/>
      <c r="C11" s="48"/>
      <c r="D11" s="49"/>
      <c r="E11" s="49"/>
      <c r="F11" s="48"/>
      <c r="G11" s="48"/>
      <c r="H11" s="50"/>
      <c r="I11" s="49"/>
      <c r="J11" s="49"/>
      <c r="K11" s="49"/>
      <c r="L11" s="49"/>
      <c r="M11" s="49"/>
    </row>
    <row r="12" spans="1:13" x14ac:dyDescent="0.25">
      <c r="A12" s="49"/>
      <c r="B12" s="48"/>
      <c r="C12" s="48"/>
      <c r="D12" s="49"/>
      <c r="E12" s="49"/>
      <c r="F12" s="48"/>
      <c r="G12" s="48"/>
      <c r="H12" s="50"/>
      <c r="I12" s="49"/>
      <c r="J12" s="49"/>
      <c r="K12" s="49"/>
      <c r="L12" s="49"/>
      <c r="M12" s="49"/>
    </row>
    <row r="13" spans="1:13" x14ac:dyDescent="0.25">
      <c r="A13" s="49"/>
      <c r="B13" s="48"/>
      <c r="C13" s="48"/>
      <c r="D13" s="49"/>
      <c r="E13" s="49"/>
      <c r="F13" s="48"/>
      <c r="G13" s="48"/>
      <c r="H13" s="50"/>
      <c r="I13" s="49"/>
      <c r="J13" s="49"/>
      <c r="K13" s="49"/>
      <c r="L13" s="49"/>
      <c r="M13" s="49"/>
    </row>
    <row r="14" spans="1:13" x14ac:dyDescent="0.25">
      <c r="A14" s="49"/>
      <c r="B14" s="48"/>
      <c r="C14" s="48"/>
      <c r="D14" s="49"/>
      <c r="E14" s="49"/>
      <c r="F14" s="48"/>
      <c r="G14" s="48"/>
      <c r="H14" s="50"/>
      <c r="I14" s="49"/>
      <c r="J14" s="49"/>
      <c r="K14" s="49"/>
      <c r="L14" s="49"/>
      <c r="M14" s="49"/>
    </row>
    <row r="15" spans="1:13" x14ac:dyDescent="0.25">
      <c r="A15" s="49"/>
      <c r="B15" s="48"/>
      <c r="C15" s="48"/>
      <c r="D15" s="49"/>
      <c r="E15" s="49"/>
      <c r="F15" s="48"/>
      <c r="G15" s="48"/>
      <c r="H15" s="50"/>
      <c r="I15" s="49"/>
      <c r="J15" s="49"/>
      <c r="K15" s="49"/>
      <c r="L15" s="49"/>
      <c r="M15" s="49"/>
    </row>
    <row r="16" spans="1:13" x14ac:dyDescent="0.25">
      <c r="A16" s="49"/>
      <c r="B16" s="48"/>
      <c r="C16" s="48"/>
      <c r="D16" s="49"/>
      <c r="E16" s="49"/>
      <c r="F16" s="48"/>
      <c r="G16" s="48"/>
      <c r="H16" s="50"/>
      <c r="I16" s="49"/>
      <c r="J16" s="49"/>
      <c r="K16" s="49"/>
      <c r="L16" s="49"/>
      <c r="M16" s="49"/>
    </row>
    <row r="17" spans="1:13" x14ac:dyDescent="0.25">
      <c r="A17" s="49"/>
      <c r="B17" s="48"/>
      <c r="C17" s="48"/>
      <c r="D17" s="49"/>
      <c r="E17" s="49"/>
      <c r="F17" s="48"/>
      <c r="G17" s="48"/>
      <c r="H17" s="50"/>
      <c r="I17" s="49"/>
      <c r="J17" s="49"/>
      <c r="K17" s="49"/>
      <c r="L17" s="49"/>
      <c r="M17" s="49"/>
    </row>
    <row r="18" spans="1:13" x14ac:dyDescent="0.25">
      <c r="A18" s="49"/>
      <c r="B18" s="48"/>
      <c r="C18" s="48"/>
      <c r="D18" s="49"/>
      <c r="E18" s="49"/>
      <c r="F18" s="48"/>
      <c r="G18" s="48"/>
      <c r="H18" s="50"/>
      <c r="I18" s="49"/>
      <c r="J18" s="49"/>
      <c r="K18" s="49"/>
      <c r="L18" s="49"/>
      <c r="M18" s="49"/>
    </row>
    <row r="19" spans="1:13" x14ac:dyDescent="0.25">
      <c r="A19" s="49"/>
      <c r="B19" s="48"/>
      <c r="C19" s="48"/>
      <c r="D19" s="49"/>
      <c r="E19" s="49"/>
      <c r="F19" s="48"/>
      <c r="G19" s="48"/>
      <c r="H19" s="50"/>
      <c r="I19" s="49"/>
      <c r="J19" s="49"/>
      <c r="K19" s="49"/>
      <c r="L19" s="49"/>
      <c r="M19" s="49"/>
    </row>
    <row r="20" spans="1:13" x14ac:dyDescent="0.25">
      <c r="A20" s="49"/>
      <c r="B20" s="48"/>
      <c r="C20" s="48"/>
      <c r="D20" s="49"/>
      <c r="E20" s="49"/>
      <c r="F20" s="48"/>
      <c r="G20" s="48"/>
      <c r="H20" s="50"/>
      <c r="I20" s="49"/>
      <c r="J20" s="49"/>
      <c r="K20" s="49"/>
      <c r="L20" s="49"/>
      <c r="M20" s="49"/>
    </row>
    <row r="21" spans="1:13" x14ac:dyDescent="0.25">
      <c r="A21" s="49"/>
      <c r="B21" s="48"/>
      <c r="C21" s="48"/>
      <c r="D21" s="49"/>
      <c r="E21" s="49"/>
      <c r="F21" s="48"/>
      <c r="G21" s="48"/>
      <c r="H21" s="50"/>
      <c r="I21" s="49"/>
      <c r="J21" s="49"/>
      <c r="K21" s="49"/>
      <c r="L21" s="49"/>
      <c r="M21" s="49"/>
    </row>
    <row r="22" spans="1:13" x14ac:dyDescent="0.25">
      <c r="A22" s="49"/>
      <c r="B22" s="48"/>
      <c r="C22" s="48"/>
      <c r="D22" s="49"/>
      <c r="E22" s="49"/>
      <c r="F22" s="48"/>
      <c r="G22" s="48"/>
      <c r="H22" s="50"/>
      <c r="I22" s="49"/>
      <c r="J22" s="49"/>
      <c r="K22" s="49"/>
      <c r="L22" s="49"/>
      <c r="M22" s="49"/>
    </row>
    <row r="23" spans="1:13" x14ac:dyDescent="0.25">
      <c r="A23" s="49"/>
      <c r="B23" s="48"/>
      <c r="C23" s="48"/>
      <c r="D23" s="49"/>
      <c r="E23" s="49"/>
      <c r="F23" s="48"/>
      <c r="G23" s="48"/>
      <c r="H23" s="50"/>
      <c r="I23" s="49"/>
      <c r="J23" s="49"/>
      <c r="K23" s="49"/>
      <c r="L23" s="49"/>
      <c r="M23" s="49"/>
    </row>
    <row r="24" spans="1:13" x14ac:dyDescent="0.25">
      <c r="A24" s="49"/>
      <c r="B24" s="48"/>
      <c r="C24" s="48"/>
      <c r="D24" s="49"/>
      <c r="E24" s="49"/>
      <c r="F24" s="48"/>
      <c r="G24" s="48"/>
      <c r="H24" s="50"/>
      <c r="I24" s="49"/>
      <c r="J24" s="49"/>
      <c r="K24" s="49"/>
      <c r="L24" s="49"/>
      <c r="M24" s="49"/>
    </row>
    <row r="25" spans="1:13" x14ac:dyDescent="0.25">
      <c r="A25" s="49"/>
      <c r="B25" s="48"/>
      <c r="C25" s="48"/>
      <c r="D25" s="49"/>
      <c r="E25" s="49"/>
      <c r="F25" s="48"/>
      <c r="G25" s="48"/>
      <c r="H25" s="50"/>
      <c r="I25" s="49"/>
      <c r="J25" s="49"/>
      <c r="K25" s="49"/>
      <c r="L25" s="49"/>
      <c r="M25" s="49"/>
    </row>
    <row r="26" spans="1:13" x14ac:dyDescent="0.25">
      <c r="A26" s="49"/>
      <c r="B26" s="48"/>
      <c r="C26" s="48"/>
      <c r="D26" s="49"/>
      <c r="E26" s="49"/>
      <c r="F26" s="48"/>
      <c r="G26" s="48"/>
      <c r="H26" s="50"/>
      <c r="I26" s="49"/>
      <c r="J26" s="49"/>
      <c r="K26" s="49"/>
      <c r="L26" s="49"/>
      <c r="M26" s="49"/>
    </row>
    <row r="27" spans="1:13" x14ac:dyDescent="0.25">
      <c r="A27" s="49"/>
      <c r="B27" s="48"/>
      <c r="C27" s="48"/>
      <c r="D27" s="49"/>
      <c r="E27" s="49"/>
      <c r="F27" s="48"/>
      <c r="G27" s="48"/>
      <c r="H27" s="50"/>
      <c r="I27" s="49"/>
      <c r="J27" s="49"/>
      <c r="K27" s="49"/>
      <c r="L27" s="49"/>
      <c r="M27" s="49"/>
    </row>
    <row r="28" spans="1:13" x14ac:dyDescent="0.25">
      <c r="A28" s="49"/>
      <c r="B28" s="48"/>
      <c r="C28" s="48"/>
      <c r="D28" s="49"/>
      <c r="E28" s="49"/>
      <c r="F28" s="48"/>
      <c r="G28" s="48"/>
      <c r="H28" s="50"/>
      <c r="I28" s="49"/>
      <c r="J28" s="49"/>
      <c r="K28" s="49"/>
      <c r="L28" s="49"/>
      <c r="M28" s="49"/>
    </row>
    <row r="29" spans="1:13" x14ac:dyDescent="0.25">
      <c r="A29" s="49"/>
      <c r="B29" s="48"/>
      <c r="C29" s="48"/>
      <c r="D29" s="49"/>
      <c r="E29" s="49"/>
      <c r="F29" s="48"/>
      <c r="G29" s="48"/>
      <c r="H29" s="50"/>
      <c r="I29" s="49"/>
      <c r="J29" s="49"/>
      <c r="K29" s="49"/>
      <c r="L29" s="49"/>
      <c r="M29" s="49"/>
    </row>
    <row r="30" spans="1:13" x14ac:dyDescent="0.25">
      <c r="A30" s="49"/>
      <c r="B30" s="48"/>
      <c r="C30" s="48"/>
      <c r="D30" s="49"/>
      <c r="E30" s="49"/>
      <c r="F30" s="48"/>
      <c r="G30" s="48"/>
      <c r="H30" s="50"/>
      <c r="I30" s="49"/>
      <c r="J30" s="49"/>
      <c r="K30" s="49"/>
      <c r="L30" s="49"/>
      <c r="M30" s="49"/>
    </row>
    <row r="31" spans="1:13" x14ac:dyDescent="0.25">
      <c r="A31" s="49"/>
      <c r="B31" s="48"/>
      <c r="C31" s="48"/>
      <c r="D31" s="49"/>
      <c r="E31" s="49"/>
      <c r="F31" s="48"/>
      <c r="G31" s="48"/>
      <c r="H31" s="50"/>
      <c r="I31" s="49"/>
      <c r="J31" s="49"/>
      <c r="K31" s="49"/>
      <c r="L31" s="49"/>
      <c r="M31" s="49"/>
    </row>
    <row r="32" spans="1:13" x14ac:dyDescent="0.25">
      <c r="A32" s="49"/>
      <c r="B32" s="48"/>
      <c r="C32" s="48"/>
      <c r="D32" s="49"/>
      <c r="E32" s="49"/>
      <c r="F32" s="48"/>
      <c r="G32" s="48"/>
      <c r="H32" s="50"/>
      <c r="I32" s="49"/>
      <c r="J32" s="49"/>
      <c r="K32" s="49"/>
      <c r="L32" s="49"/>
      <c r="M32" s="49"/>
    </row>
    <row r="33" spans="1:13" x14ac:dyDescent="0.25">
      <c r="A33" s="49"/>
      <c r="B33" s="48"/>
      <c r="C33" s="48"/>
      <c r="D33" s="49"/>
      <c r="E33" s="49"/>
      <c r="F33" s="48"/>
      <c r="G33" s="48"/>
      <c r="H33" s="50"/>
      <c r="I33" s="49"/>
      <c r="J33" s="49"/>
      <c r="K33" s="49"/>
      <c r="L33" s="49"/>
      <c r="M33" s="49"/>
    </row>
    <row r="34" spans="1:13" x14ac:dyDescent="0.25">
      <c r="A34" s="49"/>
      <c r="B34" s="48"/>
      <c r="C34" s="48"/>
      <c r="D34" s="49"/>
      <c r="E34" s="49"/>
      <c r="F34" s="48"/>
      <c r="G34" s="48"/>
      <c r="H34" s="50"/>
      <c r="I34" s="49"/>
      <c r="J34" s="49"/>
      <c r="K34" s="49"/>
      <c r="L34" s="49"/>
      <c r="M34" s="49"/>
    </row>
    <row r="35" spans="1:13" x14ac:dyDescent="0.25">
      <c r="A35" s="49"/>
      <c r="B35" s="48"/>
      <c r="C35" s="48"/>
      <c r="D35" s="49"/>
      <c r="E35" s="49"/>
      <c r="F35" s="48"/>
      <c r="G35" s="48"/>
      <c r="H35" s="50"/>
      <c r="I35" s="49"/>
      <c r="J35" s="49"/>
      <c r="K35" s="49"/>
      <c r="L35" s="49"/>
      <c r="M35" s="49"/>
    </row>
    <row r="36" spans="1:13" x14ac:dyDescent="0.25">
      <c r="A36" s="49"/>
      <c r="B36" s="48"/>
      <c r="C36" s="48"/>
      <c r="D36" s="49"/>
      <c r="E36" s="49"/>
      <c r="F36" s="48"/>
      <c r="G36" s="48"/>
      <c r="H36" s="50"/>
      <c r="I36" s="49"/>
      <c r="J36" s="49"/>
      <c r="K36" s="49"/>
      <c r="L36" s="49"/>
      <c r="M36" s="49"/>
    </row>
    <row r="37" spans="1:13" x14ac:dyDescent="0.25">
      <c r="A37" s="49"/>
      <c r="B37" s="48"/>
      <c r="C37" s="48"/>
      <c r="D37" s="49"/>
      <c r="E37" s="49"/>
      <c r="F37" s="48"/>
      <c r="G37" s="48"/>
      <c r="H37" s="50"/>
      <c r="I37" s="49"/>
      <c r="J37" s="49"/>
      <c r="K37" s="49"/>
      <c r="L37" s="49"/>
      <c r="M37" s="49"/>
    </row>
    <row r="38" spans="1:13" x14ac:dyDescent="0.25">
      <c r="A38" s="49"/>
      <c r="B38" s="48"/>
      <c r="C38" s="48"/>
      <c r="D38" s="49"/>
      <c r="E38" s="49"/>
      <c r="F38" s="48"/>
      <c r="G38" s="48"/>
      <c r="H38" s="50"/>
      <c r="I38" s="49"/>
      <c r="J38" s="49"/>
      <c r="K38" s="49"/>
      <c r="L38" s="49"/>
      <c r="M38" s="49"/>
    </row>
    <row r="39" spans="1:13" x14ac:dyDescent="0.25">
      <c r="A39" s="49"/>
      <c r="B39" s="48"/>
      <c r="C39" s="48"/>
      <c r="D39" s="49"/>
      <c r="E39" s="49"/>
      <c r="F39" s="48"/>
      <c r="G39" s="48"/>
      <c r="H39" s="50"/>
      <c r="I39" s="49"/>
      <c r="J39" s="49"/>
      <c r="K39" s="49"/>
      <c r="L39" s="49"/>
      <c r="M39" s="49"/>
    </row>
    <row r="40" spans="1:13" x14ac:dyDescent="0.25">
      <c r="A40" s="49"/>
      <c r="B40" s="48"/>
      <c r="C40" s="48"/>
      <c r="D40" s="49"/>
      <c r="E40" s="49"/>
      <c r="F40" s="48"/>
      <c r="G40" s="48"/>
      <c r="H40" s="50"/>
      <c r="I40" s="49"/>
      <c r="J40" s="49"/>
      <c r="K40" s="49"/>
      <c r="L40" s="49"/>
      <c r="M40" s="49"/>
    </row>
    <row r="41" spans="1:13" x14ac:dyDescent="0.25">
      <c r="A41" s="49"/>
      <c r="B41" s="48"/>
      <c r="C41" s="48"/>
      <c r="D41" s="49"/>
      <c r="E41" s="49"/>
      <c r="F41" s="48"/>
      <c r="G41" s="48"/>
      <c r="H41" s="50"/>
      <c r="I41" s="49"/>
      <c r="J41" s="49"/>
      <c r="K41" s="49"/>
      <c r="L41" s="49"/>
      <c r="M41" s="49"/>
    </row>
    <row r="42" spans="1:13" x14ac:dyDescent="0.25">
      <c r="A42" s="49"/>
      <c r="B42" s="48"/>
      <c r="C42" s="48"/>
      <c r="D42" s="49"/>
      <c r="E42" s="49"/>
      <c r="F42" s="48"/>
      <c r="G42" s="48"/>
      <c r="H42" s="50"/>
      <c r="I42" s="49"/>
      <c r="J42" s="49"/>
      <c r="K42" s="49"/>
      <c r="L42" s="49"/>
      <c r="M42" s="49"/>
    </row>
    <row r="43" spans="1:13" x14ac:dyDescent="0.25">
      <c r="A43" s="49"/>
      <c r="B43" s="48"/>
      <c r="C43" s="48"/>
      <c r="D43" s="49"/>
      <c r="E43" s="49"/>
      <c r="F43" s="48"/>
      <c r="G43" s="48"/>
      <c r="H43" s="50"/>
      <c r="I43" s="49"/>
      <c r="J43" s="49"/>
      <c r="K43" s="49"/>
      <c r="L43" s="49"/>
      <c r="M43" s="49"/>
    </row>
    <row r="44" spans="1:13" x14ac:dyDescent="0.25">
      <c r="A44" s="49"/>
      <c r="B44" s="48"/>
      <c r="C44" s="48"/>
      <c r="D44" s="49"/>
      <c r="E44" s="49"/>
      <c r="F44" s="48"/>
      <c r="G44" s="48"/>
      <c r="H44" s="50"/>
      <c r="I44" s="49"/>
      <c r="J44" s="49"/>
      <c r="K44" s="49"/>
      <c r="L44" s="49"/>
      <c r="M44" s="49"/>
    </row>
    <row r="45" spans="1:13" x14ac:dyDescent="0.25">
      <c r="A45" s="49"/>
      <c r="B45" s="48"/>
      <c r="C45" s="48"/>
      <c r="D45" s="49"/>
      <c r="E45" s="49"/>
      <c r="F45" s="48"/>
      <c r="G45" s="48"/>
      <c r="H45" s="50"/>
      <c r="I45" s="49"/>
      <c r="J45" s="49"/>
      <c r="K45" s="49"/>
      <c r="L45" s="49"/>
      <c r="M45" s="49"/>
    </row>
    <row r="46" spans="1:13" x14ac:dyDescent="0.25">
      <c r="A46" s="49"/>
      <c r="B46" s="48"/>
      <c r="C46" s="48"/>
      <c r="D46" s="49"/>
      <c r="E46" s="49"/>
      <c r="F46" s="48"/>
      <c r="G46" s="48"/>
      <c r="H46" s="50"/>
      <c r="I46" s="49"/>
      <c r="J46" s="49"/>
      <c r="K46" s="49"/>
      <c r="L46" s="49"/>
      <c r="M46" s="49"/>
    </row>
    <row r="47" spans="1:13" x14ac:dyDescent="0.25">
      <c r="A47" s="49"/>
      <c r="B47" s="48"/>
      <c r="C47" s="48"/>
      <c r="D47" s="49"/>
      <c r="E47" s="49"/>
      <c r="F47" s="48"/>
      <c r="G47" s="48"/>
      <c r="H47" s="50"/>
      <c r="I47" s="49"/>
      <c r="J47" s="49"/>
      <c r="K47" s="49"/>
      <c r="L47" s="49"/>
      <c r="M47" s="49"/>
    </row>
    <row r="48" spans="1:13" x14ac:dyDescent="0.25">
      <c r="A48" s="49"/>
      <c r="B48" s="48"/>
      <c r="C48" s="48"/>
      <c r="D48" s="49"/>
      <c r="E48" s="49"/>
      <c r="F48" s="48"/>
      <c r="G48" s="48"/>
      <c r="H48" s="50"/>
      <c r="I48" s="49"/>
      <c r="J48" s="49"/>
      <c r="K48" s="49"/>
      <c r="L48" s="49"/>
      <c r="M48" s="49"/>
    </row>
    <row r="49" spans="1:13" x14ac:dyDescent="0.25">
      <c r="A49" s="49"/>
      <c r="B49" s="48"/>
      <c r="C49" s="48"/>
      <c r="D49" s="49"/>
      <c r="E49" s="49"/>
      <c r="F49" s="48"/>
      <c r="G49" s="48"/>
      <c r="H49" s="50"/>
      <c r="I49" s="49"/>
      <c r="J49" s="49"/>
      <c r="K49" s="49"/>
      <c r="L49" s="49"/>
      <c r="M49" s="49"/>
    </row>
    <row r="50" spans="1:13" x14ac:dyDescent="0.25">
      <c r="A50" s="49"/>
      <c r="B50" s="48"/>
      <c r="C50" s="48"/>
      <c r="D50" s="49"/>
      <c r="E50" s="49"/>
      <c r="F50" s="48"/>
      <c r="G50" s="48"/>
      <c r="H50" s="50"/>
      <c r="I50" s="49"/>
      <c r="J50" s="49"/>
      <c r="K50" s="49"/>
      <c r="L50" s="49"/>
      <c r="M50" s="49"/>
    </row>
    <row r="51" spans="1:13" x14ac:dyDescent="0.25">
      <c r="A51" s="49"/>
      <c r="B51" s="48"/>
      <c r="C51" s="48"/>
      <c r="D51" s="49"/>
      <c r="E51" s="49"/>
      <c r="F51" s="48"/>
      <c r="G51" s="48"/>
      <c r="H51" s="50"/>
      <c r="I51" s="49"/>
      <c r="J51" s="49"/>
      <c r="K51" s="49"/>
      <c r="L51" s="49"/>
      <c r="M51" s="49"/>
    </row>
    <row r="52" spans="1:13" x14ac:dyDescent="0.25">
      <c r="A52" s="49"/>
      <c r="B52" s="48"/>
      <c r="C52" s="48"/>
      <c r="D52" s="49"/>
      <c r="E52" s="49"/>
      <c r="F52" s="48"/>
      <c r="G52" s="48"/>
      <c r="H52" s="50"/>
      <c r="I52" s="49"/>
      <c r="J52" s="49"/>
      <c r="K52" s="49"/>
      <c r="L52" s="49"/>
      <c r="M52" s="49"/>
    </row>
    <row r="53" spans="1:13" x14ac:dyDescent="0.25">
      <c r="A53" s="49"/>
      <c r="B53" s="48"/>
      <c r="C53" s="48"/>
      <c r="D53" s="49"/>
      <c r="E53" s="49"/>
      <c r="F53" s="48"/>
      <c r="G53" s="48"/>
      <c r="H53" s="50"/>
      <c r="I53" s="49"/>
      <c r="J53" s="49"/>
      <c r="K53" s="49"/>
      <c r="L53" s="49"/>
      <c r="M53" s="49"/>
    </row>
    <row r="54" spans="1:13" x14ac:dyDescent="0.25">
      <c r="A54" s="49"/>
      <c r="B54" s="48"/>
      <c r="C54" s="48"/>
      <c r="D54" s="49"/>
      <c r="E54" s="49"/>
      <c r="F54" s="48"/>
      <c r="G54" s="48"/>
      <c r="H54" s="50"/>
      <c r="I54" s="49"/>
      <c r="J54" s="49"/>
      <c r="K54" s="49"/>
      <c r="L54" s="49"/>
      <c r="M54" s="49"/>
    </row>
    <row r="55" spans="1:13" x14ac:dyDescent="0.25">
      <c r="A55" s="49"/>
      <c r="B55" s="48"/>
      <c r="C55" s="48"/>
      <c r="D55" s="49"/>
      <c r="E55" s="49"/>
      <c r="F55" s="48"/>
      <c r="G55" s="48"/>
      <c r="H55" s="50"/>
      <c r="I55" s="49"/>
      <c r="J55" s="49"/>
      <c r="K55" s="49"/>
      <c r="L55" s="49"/>
      <c r="M55" s="49"/>
    </row>
    <row r="56" spans="1:13" x14ac:dyDescent="0.25">
      <c r="A56" s="49"/>
      <c r="B56" s="48"/>
      <c r="C56" s="48"/>
      <c r="D56" s="49"/>
      <c r="E56" s="49"/>
      <c r="F56" s="48"/>
      <c r="G56" s="48"/>
      <c r="H56" s="50"/>
      <c r="I56" s="49"/>
      <c r="J56" s="49"/>
      <c r="K56" s="49"/>
      <c r="L56" s="49"/>
      <c r="M56" s="49"/>
    </row>
    <row r="57" spans="1:13" x14ac:dyDescent="0.25">
      <c r="A57" s="49"/>
      <c r="B57" s="48"/>
      <c r="C57" s="48"/>
      <c r="D57" s="49"/>
      <c r="E57" s="49"/>
      <c r="F57" s="48"/>
      <c r="G57" s="48"/>
      <c r="H57" s="50"/>
      <c r="I57" s="49"/>
      <c r="J57" s="49"/>
      <c r="K57" s="49"/>
      <c r="L57" s="49"/>
      <c r="M57" s="49"/>
    </row>
    <row r="58" spans="1:13" x14ac:dyDescent="0.25">
      <c r="A58" s="49"/>
      <c r="B58" s="48"/>
      <c r="C58" s="48"/>
      <c r="D58" s="49"/>
      <c r="E58" s="49"/>
      <c r="F58" s="48"/>
      <c r="G58" s="48"/>
      <c r="H58" s="50"/>
      <c r="I58" s="49"/>
      <c r="J58" s="49"/>
      <c r="K58" s="49"/>
      <c r="L58" s="49"/>
      <c r="M58" s="49"/>
    </row>
    <row r="59" spans="1:13" x14ac:dyDescent="0.25">
      <c r="A59" s="49"/>
      <c r="B59" s="48"/>
      <c r="C59" s="48"/>
      <c r="D59" s="49"/>
      <c r="E59" s="49"/>
      <c r="F59" s="48"/>
      <c r="G59" s="48"/>
      <c r="H59" s="50"/>
      <c r="I59" s="49"/>
      <c r="J59" s="49"/>
      <c r="K59" s="49"/>
      <c r="L59" s="49"/>
      <c r="M59" s="49"/>
    </row>
    <row r="60" spans="1:13" x14ac:dyDescent="0.25">
      <c r="A60" s="49"/>
      <c r="B60" s="48"/>
      <c r="C60" s="48"/>
      <c r="D60" s="49"/>
      <c r="E60" s="49"/>
      <c r="F60" s="48"/>
      <c r="G60" s="48"/>
      <c r="H60" s="50"/>
      <c r="I60" s="49"/>
      <c r="J60" s="49"/>
      <c r="K60" s="49"/>
      <c r="L60" s="49"/>
      <c r="M60" s="49"/>
    </row>
    <row r="61" spans="1:13" x14ac:dyDescent="0.25">
      <c r="A61" s="49"/>
      <c r="B61" s="48"/>
      <c r="C61" s="48"/>
      <c r="D61" s="49"/>
      <c r="E61" s="49"/>
      <c r="F61" s="48"/>
      <c r="G61" s="48"/>
      <c r="H61" s="50"/>
      <c r="I61" s="49"/>
      <c r="J61" s="49"/>
      <c r="K61" s="49"/>
      <c r="L61" s="49"/>
      <c r="M61" s="49"/>
    </row>
    <row r="62" spans="1:13" x14ac:dyDescent="0.25">
      <c r="A62" s="49"/>
      <c r="B62" s="48"/>
      <c r="C62" s="48"/>
      <c r="D62" s="49"/>
      <c r="E62" s="49"/>
      <c r="F62" s="48"/>
      <c r="G62" s="48"/>
      <c r="H62" s="50"/>
      <c r="I62" s="49"/>
      <c r="J62" s="49"/>
      <c r="K62" s="49"/>
      <c r="L62" s="49"/>
      <c r="M62" s="49"/>
    </row>
    <row r="63" spans="1:13" x14ac:dyDescent="0.25">
      <c r="A63" s="49"/>
      <c r="B63" s="48"/>
      <c r="C63" s="48"/>
      <c r="D63" s="49"/>
      <c r="E63" s="49"/>
      <c r="F63" s="48"/>
      <c r="G63" s="48"/>
      <c r="H63" s="50"/>
      <c r="I63" s="49"/>
      <c r="J63" s="49"/>
      <c r="K63" s="49"/>
      <c r="L63" s="49"/>
      <c r="M63" s="49"/>
    </row>
    <row r="64" spans="1:13" x14ac:dyDescent="0.25">
      <c r="A64" s="49"/>
      <c r="B64" s="48"/>
      <c r="C64" s="48"/>
      <c r="D64" s="49"/>
      <c r="E64" s="49"/>
      <c r="F64" s="48"/>
      <c r="G64" s="48"/>
      <c r="H64" s="50"/>
      <c r="I64" s="49"/>
      <c r="J64" s="49"/>
      <c r="K64" s="49"/>
      <c r="L64" s="49"/>
      <c r="M64" s="49"/>
    </row>
    <row r="65" spans="1:13" x14ac:dyDescent="0.25">
      <c r="A65" s="49"/>
      <c r="B65" s="48"/>
      <c r="C65" s="48"/>
      <c r="D65" s="49"/>
      <c r="E65" s="49"/>
      <c r="F65" s="48"/>
      <c r="G65" s="48"/>
      <c r="H65" s="50"/>
      <c r="I65" s="49"/>
      <c r="J65" s="49"/>
      <c r="K65" s="49"/>
      <c r="L65" s="49"/>
      <c r="M65" s="49"/>
    </row>
    <row r="66" spans="1:13" x14ac:dyDescent="0.25">
      <c r="A66" s="49"/>
      <c r="B66" s="48"/>
      <c r="C66" s="48"/>
      <c r="D66" s="49"/>
      <c r="E66" s="49"/>
      <c r="F66" s="48"/>
      <c r="G66" s="48"/>
      <c r="H66" s="50"/>
      <c r="I66" s="49"/>
      <c r="J66" s="49"/>
      <c r="K66" s="49"/>
      <c r="L66" s="49"/>
      <c r="M66" s="49"/>
    </row>
    <row r="67" spans="1:13" x14ac:dyDescent="0.25">
      <c r="A67" s="49"/>
      <c r="B67" s="48"/>
      <c r="C67" s="48"/>
      <c r="D67" s="49"/>
      <c r="E67" s="49"/>
      <c r="F67" s="48"/>
      <c r="G67" s="48"/>
      <c r="H67" s="50"/>
      <c r="I67" s="49"/>
      <c r="J67" s="49"/>
      <c r="K67" s="49"/>
      <c r="L67" s="49"/>
      <c r="M67" s="49"/>
    </row>
    <row r="68" spans="1:13" x14ac:dyDescent="0.25">
      <c r="A68" s="49"/>
      <c r="B68" s="48"/>
      <c r="C68" s="48"/>
      <c r="D68" s="49"/>
      <c r="E68" s="49"/>
      <c r="F68" s="48"/>
      <c r="G68" s="48"/>
      <c r="H68" s="50"/>
      <c r="I68" s="49"/>
      <c r="J68" s="49"/>
      <c r="K68" s="49"/>
      <c r="L68" s="49"/>
      <c r="M68" s="49"/>
    </row>
    <row r="69" spans="1:13" x14ac:dyDescent="0.25">
      <c r="A69" s="49"/>
      <c r="B69" s="48"/>
      <c r="C69" s="48"/>
      <c r="D69" s="49"/>
      <c r="E69" s="49"/>
      <c r="F69" s="48"/>
      <c r="G69" s="48"/>
      <c r="H69" s="50"/>
      <c r="I69" s="49"/>
      <c r="J69" s="49"/>
      <c r="K69" s="49"/>
      <c r="L69" s="49"/>
      <c r="M69" s="49"/>
    </row>
  </sheetData>
  <sheetProtection algorithmName="SHA-512" hashValue="we6GOyi+M+A+w0GJVXXrpAfjbUMZUNSsRO5BDvQIL8wNWXPfThSfRa9d3WtylYuuGelgBhHezRuTSMtagrQkdA==" saltValue="H4pTOlVRZr1rSGZOnMbwEg==" spinCount="100000" sheet="1" pivotTables="0"/>
  <mergeCells count="3">
    <mergeCell ref="B4:F4"/>
    <mergeCell ref="B5:F5"/>
    <mergeCell ref="B6:F6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workbookViewId="0"/>
  </sheetViews>
  <sheetFormatPr baseColWidth="10" defaultColWidth="11.42578125" defaultRowHeight="15" x14ac:dyDescent="0.25"/>
  <cols>
    <col min="1" max="1" width="5.28515625" style="51" customWidth="1"/>
    <col min="2" max="2" width="8.140625" style="57" customWidth="1"/>
    <col min="3" max="3" width="12.5703125" style="57" bestFit="1" customWidth="1"/>
    <col min="4" max="4" width="28.42578125" style="51" customWidth="1"/>
    <col min="5" max="5" width="13.42578125" style="51" bestFit="1" customWidth="1"/>
    <col min="6" max="6" width="9.7109375" style="57" bestFit="1" customWidth="1"/>
    <col min="7" max="7" width="9.85546875" style="57" bestFit="1" customWidth="1"/>
    <col min="8" max="8" width="12.85546875" style="58" customWidth="1"/>
    <col min="9" max="9" width="17.28515625" style="51" customWidth="1"/>
    <col min="10" max="16384" width="11.42578125" style="51"/>
  </cols>
  <sheetData>
    <row r="1" spans="1:31" x14ac:dyDescent="0.25">
      <c r="A1" s="59" t="s">
        <v>2</v>
      </c>
      <c r="B1" s="59" t="s">
        <v>12</v>
      </c>
      <c r="C1" s="59" t="s">
        <v>15</v>
      </c>
      <c r="D1" s="59" t="s">
        <v>13</v>
      </c>
      <c r="E1" s="59" t="s">
        <v>68</v>
      </c>
      <c r="F1" s="59" t="s">
        <v>69</v>
      </c>
      <c r="G1" s="59" t="s">
        <v>70</v>
      </c>
      <c r="H1" s="60" t="s">
        <v>71</v>
      </c>
      <c r="I1" s="59" t="s">
        <v>72</v>
      </c>
      <c r="J1" s="61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 x14ac:dyDescent="0.25">
      <c r="A2" s="62">
        <v>1</v>
      </c>
      <c r="B2" s="63" t="s">
        <v>73</v>
      </c>
      <c r="C2" s="63" t="s">
        <v>74</v>
      </c>
      <c r="D2" s="62" t="s">
        <v>75</v>
      </c>
      <c r="E2" s="62" t="s">
        <v>76</v>
      </c>
      <c r="F2" s="63" t="s">
        <v>77</v>
      </c>
      <c r="G2" s="63">
        <v>35</v>
      </c>
      <c r="H2" s="64">
        <v>40</v>
      </c>
      <c r="I2" s="65">
        <f t="shared" ref="I2:I26" si="0">+G2*H2</f>
        <v>1400</v>
      </c>
      <c r="J2" s="61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1" x14ac:dyDescent="0.25">
      <c r="A3" s="62">
        <v>2</v>
      </c>
      <c r="B3" s="63" t="s">
        <v>78</v>
      </c>
      <c r="C3" s="63" t="s">
        <v>79</v>
      </c>
      <c r="D3" s="62" t="s">
        <v>80</v>
      </c>
      <c r="E3" s="62" t="s">
        <v>81</v>
      </c>
      <c r="F3" s="63" t="s">
        <v>82</v>
      </c>
      <c r="G3" s="63">
        <v>100</v>
      </c>
      <c r="H3" s="64">
        <v>5.5</v>
      </c>
      <c r="I3" s="65">
        <f t="shared" si="0"/>
        <v>550</v>
      </c>
      <c r="J3" s="61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1" x14ac:dyDescent="0.25">
      <c r="A4" s="62">
        <v>3</v>
      </c>
      <c r="B4" s="63" t="s">
        <v>83</v>
      </c>
      <c r="C4" s="63" t="s">
        <v>84</v>
      </c>
      <c r="D4" s="62" t="s">
        <v>85</v>
      </c>
      <c r="E4" s="62" t="s">
        <v>81</v>
      </c>
      <c r="F4" s="63" t="s">
        <v>82</v>
      </c>
      <c r="G4" s="63">
        <v>150</v>
      </c>
      <c r="H4" s="64">
        <v>3.5</v>
      </c>
      <c r="I4" s="65">
        <f t="shared" si="0"/>
        <v>525</v>
      </c>
      <c r="J4" s="61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</row>
    <row r="5" spans="1:31" x14ac:dyDescent="0.25">
      <c r="A5" s="62">
        <v>4</v>
      </c>
      <c r="B5" s="63" t="s">
        <v>86</v>
      </c>
      <c r="C5" s="63" t="s">
        <v>79</v>
      </c>
      <c r="D5" s="62" t="s">
        <v>87</v>
      </c>
      <c r="E5" s="62" t="s">
        <v>81</v>
      </c>
      <c r="F5" s="63" t="s">
        <v>82</v>
      </c>
      <c r="G5" s="63">
        <v>105</v>
      </c>
      <c r="H5" s="64">
        <v>5.5</v>
      </c>
      <c r="I5" s="65">
        <f t="shared" si="0"/>
        <v>577.5</v>
      </c>
      <c r="J5" s="61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</row>
    <row r="6" spans="1:31" x14ac:dyDescent="0.25">
      <c r="A6" s="62">
        <v>5</v>
      </c>
      <c r="B6" s="63" t="s">
        <v>88</v>
      </c>
      <c r="C6" s="63" t="s">
        <v>89</v>
      </c>
      <c r="D6" s="62" t="s">
        <v>90</v>
      </c>
      <c r="E6" s="62" t="s">
        <v>81</v>
      </c>
      <c r="F6" s="63" t="s">
        <v>91</v>
      </c>
      <c r="G6" s="63">
        <v>15</v>
      </c>
      <c r="H6" s="64">
        <v>22.5</v>
      </c>
      <c r="I6" s="65">
        <f t="shared" si="0"/>
        <v>337.5</v>
      </c>
      <c r="J6" s="61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spans="1:31" x14ac:dyDescent="0.25">
      <c r="A7" s="62">
        <v>6</v>
      </c>
      <c r="B7" s="63" t="s">
        <v>92</v>
      </c>
      <c r="C7" s="63" t="s">
        <v>93</v>
      </c>
      <c r="D7" s="62" t="s">
        <v>94</v>
      </c>
      <c r="E7" s="62" t="s">
        <v>81</v>
      </c>
      <c r="F7" s="63" t="s">
        <v>95</v>
      </c>
      <c r="G7" s="63">
        <v>10</v>
      </c>
      <c r="H7" s="64">
        <v>40</v>
      </c>
      <c r="I7" s="65">
        <f t="shared" si="0"/>
        <v>400</v>
      </c>
      <c r="J7" s="61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</row>
    <row r="8" spans="1:31" x14ac:dyDescent="0.25">
      <c r="A8" s="62">
        <v>7</v>
      </c>
      <c r="B8" s="63" t="s">
        <v>96</v>
      </c>
      <c r="C8" s="63" t="s">
        <v>97</v>
      </c>
      <c r="D8" s="62" t="s">
        <v>98</v>
      </c>
      <c r="E8" s="62" t="s">
        <v>81</v>
      </c>
      <c r="F8" s="63" t="s">
        <v>82</v>
      </c>
      <c r="G8" s="63">
        <v>30</v>
      </c>
      <c r="H8" s="64">
        <v>5</v>
      </c>
      <c r="I8" s="65">
        <f t="shared" si="0"/>
        <v>150</v>
      </c>
      <c r="J8" s="61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</row>
    <row r="9" spans="1:31" x14ac:dyDescent="0.25">
      <c r="A9" s="62">
        <v>8</v>
      </c>
      <c r="B9" s="63" t="s">
        <v>99</v>
      </c>
      <c r="C9" s="63" t="s">
        <v>74</v>
      </c>
      <c r="D9" s="62" t="s">
        <v>100</v>
      </c>
      <c r="E9" s="62" t="s">
        <v>81</v>
      </c>
      <c r="F9" s="63" t="s">
        <v>101</v>
      </c>
      <c r="G9" s="63">
        <v>150</v>
      </c>
      <c r="H9" s="64">
        <v>0.5</v>
      </c>
      <c r="I9" s="65">
        <f t="shared" si="0"/>
        <v>75</v>
      </c>
      <c r="J9" s="61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</row>
    <row r="10" spans="1:31" x14ac:dyDescent="0.25">
      <c r="A10" s="62">
        <v>9</v>
      </c>
      <c r="B10" s="63" t="s">
        <v>102</v>
      </c>
      <c r="C10" s="63" t="s">
        <v>74</v>
      </c>
      <c r="D10" s="62" t="s">
        <v>103</v>
      </c>
      <c r="E10" s="62" t="s">
        <v>76</v>
      </c>
      <c r="F10" s="63" t="s">
        <v>77</v>
      </c>
      <c r="G10" s="63">
        <v>70</v>
      </c>
      <c r="H10" s="64">
        <v>44</v>
      </c>
      <c r="I10" s="65">
        <f t="shared" si="0"/>
        <v>3080</v>
      </c>
      <c r="J10" s="6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</row>
    <row r="11" spans="1:31" x14ac:dyDescent="0.25">
      <c r="A11" s="62">
        <v>10</v>
      </c>
      <c r="B11" s="63" t="s">
        <v>104</v>
      </c>
      <c r="C11" s="63" t="s">
        <v>105</v>
      </c>
      <c r="D11" s="62" t="s">
        <v>106</v>
      </c>
      <c r="E11" s="62" t="s">
        <v>81</v>
      </c>
      <c r="F11" s="63" t="s">
        <v>91</v>
      </c>
      <c r="G11" s="63">
        <v>15</v>
      </c>
      <c r="H11" s="64">
        <v>3.5</v>
      </c>
      <c r="I11" s="65">
        <f t="shared" si="0"/>
        <v>52.5</v>
      </c>
      <c r="J11" s="61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</row>
    <row r="12" spans="1:31" x14ac:dyDescent="0.25">
      <c r="A12" s="62">
        <v>11</v>
      </c>
      <c r="B12" s="63" t="s">
        <v>107</v>
      </c>
      <c r="C12" s="63" t="s">
        <v>0</v>
      </c>
      <c r="D12" s="62" t="s">
        <v>108</v>
      </c>
      <c r="E12" s="62" t="s">
        <v>81</v>
      </c>
      <c r="F12" s="63" t="s">
        <v>109</v>
      </c>
      <c r="G12" s="63">
        <v>50</v>
      </c>
      <c r="H12" s="64">
        <v>6.5</v>
      </c>
      <c r="I12" s="65">
        <f t="shared" si="0"/>
        <v>325</v>
      </c>
      <c r="J12" s="6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 spans="1:31" x14ac:dyDescent="0.25">
      <c r="A13" s="62">
        <v>12</v>
      </c>
      <c r="B13" s="63" t="s">
        <v>110</v>
      </c>
      <c r="C13" s="63" t="s">
        <v>97</v>
      </c>
      <c r="D13" s="62" t="s">
        <v>111</v>
      </c>
      <c r="E13" s="62" t="s">
        <v>81</v>
      </c>
      <c r="F13" s="63" t="s">
        <v>82</v>
      </c>
      <c r="G13" s="63">
        <v>15</v>
      </c>
      <c r="H13" s="64">
        <v>27</v>
      </c>
      <c r="I13" s="65">
        <f t="shared" si="0"/>
        <v>405</v>
      </c>
      <c r="J13" s="61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1" x14ac:dyDescent="0.25">
      <c r="A14" s="62">
        <v>13</v>
      </c>
      <c r="B14" s="63" t="s">
        <v>112</v>
      </c>
      <c r="C14" s="63" t="s">
        <v>93</v>
      </c>
      <c r="D14" s="62" t="s">
        <v>113</v>
      </c>
      <c r="E14" s="62" t="s">
        <v>114</v>
      </c>
      <c r="F14" s="63" t="s">
        <v>95</v>
      </c>
      <c r="G14" s="63">
        <v>10</v>
      </c>
      <c r="H14" s="64">
        <v>15</v>
      </c>
      <c r="I14" s="65">
        <f t="shared" si="0"/>
        <v>150</v>
      </c>
      <c r="J14" s="61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1" x14ac:dyDescent="0.25">
      <c r="A15" s="62">
        <v>14</v>
      </c>
      <c r="B15" s="63" t="s">
        <v>115</v>
      </c>
      <c r="C15" s="63" t="s">
        <v>79</v>
      </c>
      <c r="D15" s="62" t="s">
        <v>116</v>
      </c>
      <c r="E15" s="62" t="s">
        <v>81</v>
      </c>
      <c r="F15" s="63" t="s">
        <v>82</v>
      </c>
      <c r="G15" s="63">
        <v>200</v>
      </c>
      <c r="H15" s="64">
        <v>5.5</v>
      </c>
      <c r="I15" s="65">
        <f t="shared" si="0"/>
        <v>1100</v>
      </c>
      <c r="J15" s="61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1" x14ac:dyDescent="0.25">
      <c r="A16" s="62">
        <v>15</v>
      </c>
      <c r="B16" s="63" t="s">
        <v>117</v>
      </c>
      <c r="C16" s="63" t="s">
        <v>105</v>
      </c>
      <c r="D16" s="62" t="s">
        <v>118</v>
      </c>
      <c r="E16" s="62" t="s">
        <v>81</v>
      </c>
      <c r="F16" s="63" t="s">
        <v>91</v>
      </c>
      <c r="G16" s="63">
        <v>18</v>
      </c>
      <c r="H16" s="64">
        <v>4.5</v>
      </c>
      <c r="I16" s="65">
        <f t="shared" si="0"/>
        <v>81</v>
      </c>
      <c r="J16" s="61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1" x14ac:dyDescent="0.25">
      <c r="A17" s="62">
        <v>16</v>
      </c>
      <c r="B17" s="63" t="s">
        <v>119</v>
      </c>
      <c r="C17" s="63" t="s">
        <v>120</v>
      </c>
      <c r="D17" s="62" t="s">
        <v>121</v>
      </c>
      <c r="E17" s="62" t="s">
        <v>81</v>
      </c>
      <c r="F17" s="63" t="s">
        <v>122</v>
      </c>
      <c r="G17" s="63">
        <v>800</v>
      </c>
      <c r="H17" s="64">
        <v>0.35</v>
      </c>
      <c r="I17" s="65">
        <f t="shared" si="0"/>
        <v>280</v>
      </c>
      <c r="J17" s="61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1" x14ac:dyDescent="0.25">
      <c r="A18" s="62">
        <v>17</v>
      </c>
      <c r="B18" s="63" t="s">
        <v>123</v>
      </c>
      <c r="C18" s="63" t="s">
        <v>97</v>
      </c>
      <c r="D18" s="62" t="s">
        <v>124</v>
      </c>
      <c r="E18" s="62" t="s">
        <v>81</v>
      </c>
      <c r="F18" s="63" t="s">
        <v>82</v>
      </c>
      <c r="G18" s="63">
        <v>8</v>
      </c>
      <c r="H18" s="64">
        <v>3.8</v>
      </c>
      <c r="I18" s="65">
        <f t="shared" si="0"/>
        <v>30.4</v>
      </c>
      <c r="J18" s="61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1" x14ac:dyDescent="0.25">
      <c r="A19" s="62">
        <v>18</v>
      </c>
      <c r="B19" s="63" t="s">
        <v>125</v>
      </c>
      <c r="C19" s="63" t="s">
        <v>0</v>
      </c>
      <c r="D19" s="62" t="s">
        <v>126</v>
      </c>
      <c r="E19" s="62" t="s">
        <v>81</v>
      </c>
      <c r="F19" s="63" t="s">
        <v>109</v>
      </c>
      <c r="G19" s="63">
        <v>25</v>
      </c>
      <c r="H19" s="64">
        <v>11.5</v>
      </c>
      <c r="I19" s="65">
        <f t="shared" si="0"/>
        <v>287.5</v>
      </c>
      <c r="J19" s="61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</row>
    <row r="20" spans="1:31" x14ac:dyDescent="0.25">
      <c r="A20" s="62">
        <v>19</v>
      </c>
      <c r="B20" s="63" t="s">
        <v>127</v>
      </c>
      <c r="C20" s="63" t="s">
        <v>105</v>
      </c>
      <c r="D20" s="62" t="s">
        <v>128</v>
      </c>
      <c r="E20" s="62" t="s">
        <v>81</v>
      </c>
      <c r="F20" s="63" t="s">
        <v>91</v>
      </c>
      <c r="G20" s="63">
        <v>10</v>
      </c>
      <c r="H20" s="64">
        <v>11.5</v>
      </c>
      <c r="I20" s="65">
        <f t="shared" si="0"/>
        <v>115</v>
      </c>
      <c r="J20" s="61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</row>
    <row r="21" spans="1:31" x14ac:dyDescent="0.25">
      <c r="A21" s="62">
        <v>20</v>
      </c>
      <c r="B21" s="63" t="s">
        <v>129</v>
      </c>
      <c r="C21" s="63" t="s">
        <v>120</v>
      </c>
      <c r="D21" s="62" t="s">
        <v>130</v>
      </c>
      <c r="E21" s="62" t="s">
        <v>81</v>
      </c>
      <c r="F21" s="63" t="s">
        <v>131</v>
      </c>
      <c r="G21" s="63">
        <v>100</v>
      </c>
      <c r="H21" s="64">
        <v>0.5</v>
      </c>
      <c r="I21" s="65">
        <f t="shared" si="0"/>
        <v>50</v>
      </c>
      <c r="J21" s="61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</row>
    <row r="22" spans="1:31" x14ac:dyDescent="0.25">
      <c r="A22" s="62">
        <v>21</v>
      </c>
      <c r="B22" s="63" t="s">
        <v>132</v>
      </c>
      <c r="C22" s="63" t="s">
        <v>93</v>
      </c>
      <c r="D22" s="62" t="s">
        <v>133</v>
      </c>
      <c r="E22" s="62" t="s">
        <v>81</v>
      </c>
      <c r="F22" s="63" t="s">
        <v>134</v>
      </c>
      <c r="G22" s="63">
        <v>2</v>
      </c>
      <c r="H22" s="64">
        <v>175</v>
      </c>
      <c r="I22" s="65">
        <f t="shared" si="0"/>
        <v>350</v>
      </c>
      <c r="J22" s="61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spans="1:31" x14ac:dyDescent="0.25">
      <c r="A23" s="62">
        <v>22</v>
      </c>
      <c r="B23" s="63" t="s">
        <v>135</v>
      </c>
      <c r="C23" s="63" t="s">
        <v>105</v>
      </c>
      <c r="D23" s="62" t="s">
        <v>136</v>
      </c>
      <c r="E23" s="62" t="s">
        <v>81</v>
      </c>
      <c r="F23" s="63" t="s">
        <v>91</v>
      </c>
      <c r="G23" s="63">
        <v>8</v>
      </c>
      <c r="H23" s="64">
        <v>9.5</v>
      </c>
      <c r="I23" s="65">
        <f t="shared" si="0"/>
        <v>76</v>
      </c>
      <c r="J23" s="61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 spans="1:31" x14ac:dyDescent="0.25">
      <c r="A24" s="62">
        <v>23</v>
      </c>
      <c r="B24" s="63" t="s">
        <v>137</v>
      </c>
      <c r="C24" s="63" t="s">
        <v>93</v>
      </c>
      <c r="D24" s="62" t="s">
        <v>113</v>
      </c>
      <c r="E24" s="62" t="s">
        <v>138</v>
      </c>
      <c r="F24" s="63" t="s">
        <v>134</v>
      </c>
      <c r="G24" s="63">
        <v>10</v>
      </c>
      <c r="H24" s="64">
        <v>28.5</v>
      </c>
      <c r="I24" s="65">
        <f t="shared" si="0"/>
        <v>285</v>
      </c>
      <c r="J24" s="61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1" x14ac:dyDescent="0.25">
      <c r="A25" s="62">
        <v>24</v>
      </c>
      <c r="B25" s="63" t="s">
        <v>139</v>
      </c>
      <c r="C25" s="63" t="s">
        <v>120</v>
      </c>
      <c r="D25" s="62" t="s">
        <v>140</v>
      </c>
      <c r="E25" s="62" t="s">
        <v>81</v>
      </c>
      <c r="F25" s="63" t="s">
        <v>131</v>
      </c>
      <c r="G25" s="63">
        <v>100</v>
      </c>
      <c r="H25" s="64">
        <v>0.6</v>
      </c>
      <c r="I25" s="65">
        <f t="shared" si="0"/>
        <v>60</v>
      </c>
      <c r="J25" s="61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1" x14ac:dyDescent="0.25">
      <c r="A26" s="62">
        <v>25</v>
      </c>
      <c r="B26" s="63" t="s">
        <v>141</v>
      </c>
      <c r="C26" s="63" t="s">
        <v>0</v>
      </c>
      <c r="D26" s="62" t="s">
        <v>142</v>
      </c>
      <c r="E26" s="62" t="s">
        <v>81</v>
      </c>
      <c r="F26" s="63" t="s">
        <v>109</v>
      </c>
      <c r="G26" s="63">
        <v>22</v>
      </c>
      <c r="H26" s="64">
        <v>21</v>
      </c>
      <c r="I26" s="65">
        <f t="shared" si="0"/>
        <v>462</v>
      </c>
      <c r="J26" s="61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1" x14ac:dyDescent="0.25">
      <c r="A27" s="61"/>
      <c r="B27" s="66"/>
      <c r="C27" s="66"/>
      <c r="D27" s="61"/>
      <c r="E27" s="61"/>
      <c r="F27" s="66"/>
      <c r="G27" s="66"/>
      <c r="H27" s="67"/>
      <c r="I27" s="61"/>
      <c r="J27" s="61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1" x14ac:dyDescent="0.25">
      <c r="A28" s="49"/>
      <c r="B28" s="48"/>
      <c r="C28" s="48"/>
      <c r="D28" s="49"/>
      <c r="E28" s="49"/>
      <c r="F28" s="48"/>
      <c r="G28" s="48"/>
      <c r="H28" s="50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1" x14ac:dyDescent="0.25">
      <c r="A29" s="49"/>
      <c r="B29" s="48"/>
      <c r="C29" s="48"/>
      <c r="D29" s="49"/>
      <c r="E29" s="49"/>
      <c r="F29" s="48"/>
      <c r="G29" s="48"/>
      <c r="H29" s="50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1" x14ac:dyDescent="0.25">
      <c r="A30" s="49"/>
      <c r="B30" s="48"/>
      <c r="C30" s="48"/>
      <c r="D30" s="49"/>
      <c r="E30" s="49"/>
      <c r="F30" s="48"/>
      <c r="G30" s="48"/>
      <c r="H30" s="50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1" x14ac:dyDescent="0.25">
      <c r="A31" s="49"/>
      <c r="B31" s="48"/>
      <c r="C31" s="48"/>
      <c r="D31" s="49"/>
      <c r="E31" s="49"/>
      <c r="F31" s="48"/>
      <c r="G31" s="48"/>
      <c r="H31" s="50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1" x14ac:dyDescent="0.25">
      <c r="A32" s="49"/>
      <c r="B32" s="48"/>
      <c r="C32" s="48"/>
      <c r="D32" s="49"/>
      <c r="E32" s="49"/>
      <c r="F32" s="48"/>
      <c r="G32" s="48"/>
      <c r="H32" s="50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1" x14ac:dyDescent="0.25">
      <c r="A33" s="49"/>
      <c r="B33" s="48"/>
      <c r="C33" s="48"/>
      <c r="D33" s="49"/>
      <c r="E33" s="49"/>
      <c r="F33" s="48"/>
      <c r="G33" s="48"/>
      <c r="H33" s="50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1" x14ac:dyDescent="0.25">
      <c r="A34" s="49"/>
      <c r="B34" s="48"/>
      <c r="C34" s="48"/>
      <c r="D34" s="49"/>
      <c r="E34" s="49"/>
      <c r="F34" s="48"/>
      <c r="G34" s="48"/>
      <c r="H34" s="50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1" x14ac:dyDescent="0.25">
      <c r="A35" s="49"/>
      <c r="B35" s="48"/>
      <c r="C35" s="48"/>
      <c r="D35" s="49"/>
      <c r="E35" s="49"/>
      <c r="F35" s="48"/>
      <c r="G35" s="48"/>
      <c r="H35" s="50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1" x14ac:dyDescent="0.25">
      <c r="A36" s="49"/>
      <c r="B36" s="48"/>
      <c r="C36" s="48"/>
      <c r="D36" s="49"/>
      <c r="E36" s="49"/>
      <c r="F36" s="48"/>
      <c r="G36" s="48"/>
      <c r="H36" s="50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1" x14ac:dyDescent="0.25">
      <c r="A37" s="49"/>
      <c r="B37" s="48"/>
      <c r="C37" s="48"/>
      <c r="D37" s="49"/>
      <c r="E37" s="49"/>
      <c r="F37" s="48"/>
      <c r="G37" s="48"/>
      <c r="H37" s="50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1" x14ac:dyDescent="0.25">
      <c r="A38" s="49"/>
      <c r="B38" s="48"/>
      <c r="C38" s="48"/>
      <c r="D38" s="49"/>
      <c r="E38" s="49"/>
      <c r="F38" s="48"/>
      <c r="G38" s="48"/>
      <c r="H38" s="50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1" x14ac:dyDescent="0.25">
      <c r="A39" s="49"/>
      <c r="B39" s="48"/>
      <c r="C39" s="48"/>
      <c r="D39" s="49"/>
      <c r="E39" s="49"/>
      <c r="F39" s="48"/>
      <c r="G39" s="48"/>
      <c r="H39" s="50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1" x14ac:dyDescent="0.25">
      <c r="A40" s="49"/>
      <c r="B40" s="48"/>
      <c r="C40" s="48"/>
      <c r="D40" s="49"/>
      <c r="E40" s="49"/>
      <c r="F40" s="48"/>
      <c r="G40" s="48"/>
      <c r="H40" s="50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1" x14ac:dyDescent="0.25">
      <c r="A41" s="49"/>
      <c r="B41" s="48"/>
      <c r="C41" s="48"/>
      <c r="D41" s="49"/>
      <c r="E41" s="49"/>
      <c r="F41" s="48"/>
      <c r="G41" s="48"/>
      <c r="H41" s="50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1" x14ac:dyDescent="0.25">
      <c r="A42" s="49"/>
      <c r="B42" s="48"/>
      <c r="C42" s="48"/>
      <c r="D42" s="49"/>
      <c r="E42" s="49"/>
      <c r="F42" s="48"/>
      <c r="G42" s="48"/>
      <c r="H42" s="50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1" x14ac:dyDescent="0.25">
      <c r="A43" s="49"/>
      <c r="B43" s="48"/>
      <c r="C43" s="48"/>
      <c r="D43" s="49"/>
      <c r="E43" s="49"/>
      <c r="F43" s="48"/>
      <c r="G43" s="48"/>
      <c r="H43" s="50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1" x14ac:dyDescent="0.25">
      <c r="A44" s="49"/>
      <c r="B44" s="48"/>
      <c r="C44" s="48"/>
      <c r="D44" s="49"/>
      <c r="E44" s="49"/>
      <c r="F44" s="48"/>
      <c r="G44" s="48"/>
      <c r="H44" s="50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</row>
    <row r="45" spans="1:31" x14ac:dyDescent="0.25">
      <c r="A45" s="49"/>
      <c r="B45" s="48"/>
      <c r="C45" s="48"/>
      <c r="D45" s="49"/>
      <c r="E45" s="49"/>
      <c r="F45" s="48"/>
      <c r="G45" s="48"/>
      <c r="H45" s="50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</row>
    <row r="46" spans="1:31" x14ac:dyDescent="0.25">
      <c r="A46" s="49"/>
      <c r="B46" s="48"/>
      <c r="C46" s="48"/>
      <c r="D46" s="49"/>
      <c r="E46" s="49"/>
      <c r="F46" s="48"/>
      <c r="G46" s="48"/>
      <c r="H46" s="50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</row>
    <row r="47" spans="1:31" x14ac:dyDescent="0.25">
      <c r="A47" s="49"/>
      <c r="B47" s="48"/>
      <c r="C47" s="48"/>
      <c r="D47" s="49"/>
      <c r="E47" s="49"/>
      <c r="F47" s="48"/>
      <c r="G47" s="48"/>
      <c r="H47" s="50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</row>
    <row r="48" spans="1:31" x14ac:dyDescent="0.25">
      <c r="A48" s="49"/>
      <c r="B48" s="48"/>
      <c r="C48" s="48"/>
      <c r="D48" s="49"/>
      <c r="E48" s="49"/>
      <c r="F48" s="48"/>
      <c r="G48" s="48"/>
      <c r="H48" s="50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 spans="1:31" x14ac:dyDescent="0.25">
      <c r="A49" s="49"/>
      <c r="B49" s="48"/>
      <c r="C49" s="48"/>
      <c r="D49" s="49"/>
      <c r="E49" s="49"/>
      <c r="F49" s="48"/>
      <c r="G49" s="48"/>
      <c r="H49" s="50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x14ac:dyDescent="0.25">
      <c r="A50" s="49"/>
      <c r="B50" s="48"/>
      <c r="C50" s="48"/>
      <c r="D50" s="49"/>
      <c r="E50" s="49"/>
      <c r="F50" s="48"/>
      <c r="G50" s="48"/>
      <c r="H50" s="50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1:31" x14ac:dyDescent="0.25">
      <c r="A51" s="49"/>
      <c r="B51" s="48"/>
      <c r="C51" s="48"/>
      <c r="D51" s="49"/>
      <c r="E51" s="49"/>
      <c r="F51" s="48"/>
      <c r="G51" s="48"/>
      <c r="H51" s="50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1:31" x14ac:dyDescent="0.25">
      <c r="A52" s="49"/>
      <c r="B52" s="48"/>
      <c r="C52" s="48"/>
      <c r="D52" s="49"/>
      <c r="E52" s="49"/>
      <c r="F52" s="48"/>
      <c r="G52" s="48"/>
      <c r="H52" s="50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 spans="1:31" x14ac:dyDescent="0.25">
      <c r="A53" s="49"/>
      <c r="B53" s="48"/>
      <c r="C53" s="48"/>
      <c r="D53" s="49"/>
      <c r="E53" s="49"/>
      <c r="F53" s="48"/>
      <c r="G53" s="48"/>
      <c r="H53" s="50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 spans="1:31" x14ac:dyDescent="0.25">
      <c r="A54" s="49"/>
      <c r="B54" s="48"/>
      <c r="C54" s="48"/>
      <c r="D54" s="49"/>
      <c r="E54" s="49"/>
      <c r="F54" s="48"/>
      <c r="G54" s="48"/>
      <c r="H54" s="50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</row>
    <row r="55" spans="1:31" x14ac:dyDescent="0.25">
      <c r="A55" s="49"/>
      <c r="B55" s="48"/>
      <c r="C55" s="48"/>
      <c r="D55" s="49"/>
      <c r="E55" s="49"/>
      <c r="F55" s="48"/>
      <c r="G55" s="48"/>
      <c r="H55" s="50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</row>
    <row r="56" spans="1:31" x14ac:dyDescent="0.25">
      <c r="A56" s="49"/>
      <c r="B56" s="48"/>
      <c r="C56" s="48"/>
      <c r="D56" s="49"/>
      <c r="E56" s="49"/>
      <c r="F56" s="48"/>
      <c r="G56" s="48"/>
      <c r="H56" s="50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  <row r="57" spans="1:31" x14ac:dyDescent="0.25">
      <c r="A57" s="49"/>
      <c r="B57" s="48"/>
      <c r="C57" s="48"/>
      <c r="D57" s="49"/>
      <c r="E57" s="49"/>
      <c r="F57" s="48"/>
      <c r="G57" s="48"/>
      <c r="H57" s="50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</row>
    <row r="58" spans="1:31" x14ac:dyDescent="0.25">
      <c r="A58" s="49"/>
      <c r="B58" s="48"/>
      <c r="C58" s="48"/>
      <c r="D58" s="49"/>
      <c r="E58" s="49"/>
      <c r="F58" s="48"/>
      <c r="G58" s="48"/>
      <c r="H58" s="50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</row>
    <row r="59" spans="1:31" x14ac:dyDescent="0.25">
      <c r="A59" s="49"/>
      <c r="B59" s="48"/>
      <c r="C59" s="48"/>
      <c r="D59" s="49"/>
      <c r="E59" s="49"/>
      <c r="F59" s="48"/>
      <c r="G59" s="48"/>
      <c r="H59" s="50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</row>
    <row r="60" spans="1:31" x14ac:dyDescent="0.25">
      <c r="A60" s="49"/>
      <c r="B60" s="48"/>
      <c r="C60" s="48"/>
      <c r="D60" s="49"/>
      <c r="E60" s="49"/>
      <c r="F60" s="48"/>
      <c r="G60" s="48"/>
      <c r="H60" s="50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x14ac:dyDescent="0.25">
      <c r="A61" s="49"/>
      <c r="B61" s="48"/>
      <c r="C61" s="48"/>
      <c r="D61" s="49"/>
      <c r="E61" s="49"/>
      <c r="F61" s="48"/>
      <c r="G61" s="48"/>
      <c r="H61" s="50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x14ac:dyDescent="0.25">
      <c r="A62" s="49"/>
      <c r="B62" s="48"/>
      <c r="C62" s="48"/>
      <c r="D62" s="49"/>
      <c r="E62" s="49"/>
      <c r="F62" s="48"/>
      <c r="G62" s="48"/>
      <c r="H62" s="50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x14ac:dyDescent="0.25">
      <c r="A63" s="49"/>
      <c r="B63" s="48"/>
      <c r="C63" s="48"/>
      <c r="D63" s="49"/>
      <c r="E63" s="49"/>
      <c r="F63" s="48"/>
      <c r="G63" s="48"/>
      <c r="H63" s="50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x14ac:dyDescent="0.25">
      <c r="A64" s="49"/>
      <c r="B64" s="48"/>
      <c r="C64" s="48"/>
      <c r="D64" s="49"/>
      <c r="E64" s="49"/>
      <c r="F64" s="48"/>
      <c r="G64" s="48"/>
      <c r="H64" s="50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1:31" x14ac:dyDescent="0.25">
      <c r="A65" s="49"/>
      <c r="B65" s="48"/>
      <c r="C65" s="48"/>
      <c r="D65" s="49"/>
      <c r="E65" s="49"/>
      <c r="F65" s="48"/>
      <c r="G65" s="48"/>
      <c r="H65" s="50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1:31" x14ac:dyDescent="0.25">
      <c r="A66" s="49"/>
      <c r="B66" s="48"/>
      <c r="C66" s="48"/>
      <c r="D66" s="49"/>
      <c r="E66" s="49"/>
      <c r="F66" s="48"/>
      <c r="G66" s="48"/>
      <c r="H66" s="50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1:31" x14ac:dyDescent="0.25">
      <c r="A67" s="49"/>
      <c r="B67" s="48"/>
      <c r="C67" s="48"/>
      <c r="D67" s="49"/>
      <c r="E67" s="49"/>
      <c r="F67" s="48"/>
      <c r="G67" s="48"/>
      <c r="H67" s="50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1:31" x14ac:dyDescent="0.25">
      <c r="A68" s="49"/>
      <c r="B68" s="48"/>
      <c r="C68" s="48"/>
      <c r="D68" s="49"/>
      <c r="E68" s="49"/>
      <c r="F68" s="48"/>
      <c r="G68" s="48"/>
      <c r="H68" s="50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1:31" x14ac:dyDescent="0.25">
      <c r="A69" s="49"/>
      <c r="B69" s="48"/>
      <c r="C69" s="48"/>
      <c r="D69" s="49"/>
      <c r="E69" s="49"/>
      <c r="F69" s="48"/>
      <c r="G69" s="48"/>
      <c r="H69" s="50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1:31" x14ac:dyDescent="0.25">
      <c r="A70" s="49"/>
      <c r="B70" s="48"/>
      <c r="C70" s="48"/>
      <c r="D70" s="49"/>
      <c r="E70" s="49"/>
      <c r="F70" s="48"/>
      <c r="G70" s="48"/>
      <c r="H70" s="50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1" x14ac:dyDescent="0.25">
      <c r="A71" s="49"/>
      <c r="B71" s="48"/>
      <c r="C71" s="48"/>
      <c r="D71" s="49"/>
      <c r="E71" s="49"/>
      <c r="F71" s="48"/>
      <c r="G71" s="48"/>
      <c r="H71" s="50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1" x14ac:dyDescent="0.25">
      <c r="A72" s="49"/>
      <c r="B72" s="48"/>
      <c r="C72" s="48"/>
      <c r="D72" s="49"/>
      <c r="E72" s="49"/>
      <c r="F72" s="48"/>
      <c r="G72" s="48"/>
      <c r="H72" s="50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</row>
    <row r="73" spans="1:31" x14ac:dyDescent="0.25">
      <c r="A73" s="49"/>
      <c r="B73" s="48"/>
      <c r="C73" s="48"/>
      <c r="D73" s="49"/>
      <c r="E73" s="49"/>
      <c r="F73" s="48"/>
      <c r="G73" s="48"/>
      <c r="H73" s="50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</row>
    <row r="74" spans="1:31" x14ac:dyDescent="0.25">
      <c r="A74" s="49"/>
      <c r="B74" s="48"/>
      <c r="C74" s="48"/>
      <c r="D74" s="49"/>
      <c r="E74" s="49"/>
      <c r="F74" s="48"/>
      <c r="G74" s="48"/>
      <c r="H74" s="50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</row>
    <row r="75" spans="1:31" x14ac:dyDescent="0.25">
      <c r="A75" s="49"/>
      <c r="B75" s="48"/>
      <c r="C75" s="48"/>
      <c r="D75" s="49"/>
      <c r="E75" s="49"/>
      <c r="F75" s="48"/>
      <c r="G75" s="48"/>
      <c r="H75" s="50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</row>
    <row r="76" spans="1:31" x14ac:dyDescent="0.25">
      <c r="A76" s="49"/>
      <c r="B76" s="48"/>
      <c r="C76" s="48"/>
      <c r="D76" s="49"/>
      <c r="E76" s="49"/>
      <c r="F76" s="48"/>
      <c r="G76" s="48"/>
      <c r="H76" s="50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x14ac:dyDescent="0.25">
      <c r="A77" s="49"/>
      <c r="B77" s="48"/>
      <c r="C77" s="48"/>
      <c r="D77" s="49"/>
      <c r="E77" s="49"/>
      <c r="F77" s="48"/>
      <c r="G77" s="48"/>
      <c r="H77" s="50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</row>
    <row r="78" spans="1:31" x14ac:dyDescent="0.25">
      <c r="A78" s="49"/>
      <c r="B78" s="48"/>
      <c r="C78" s="48"/>
      <c r="D78" s="49"/>
      <c r="E78" s="49"/>
      <c r="F78" s="48"/>
      <c r="G78" s="48"/>
      <c r="H78" s="50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</row>
    <row r="79" spans="1:31" x14ac:dyDescent="0.25">
      <c r="A79" s="49"/>
      <c r="B79" s="48"/>
      <c r="C79" s="48"/>
      <c r="D79" s="49"/>
      <c r="E79" s="49"/>
      <c r="F79" s="48"/>
      <c r="G79" s="48"/>
      <c r="H79" s="50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</row>
    <row r="80" spans="1:31" x14ac:dyDescent="0.25">
      <c r="A80" s="49"/>
      <c r="B80" s="48"/>
      <c r="C80" s="48"/>
      <c r="D80" s="49"/>
      <c r="E80" s="49"/>
      <c r="F80" s="48"/>
      <c r="G80" s="48"/>
      <c r="H80" s="50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</row>
    <row r="81" spans="1:31" x14ac:dyDescent="0.25">
      <c r="A81" s="49"/>
      <c r="B81" s="48"/>
      <c r="C81" s="48"/>
      <c r="D81" s="49"/>
      <c r="E81" s="49"/>
      <c r="F81" s="48"/>
      <c r="G81" s="48"/>
      <c r="H81" s="50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</row>
    <row r="82" spans="1:31" x14ac:dyDescent="0.25">
      <c r="A82" s="49"/>
      <c r="B82" s="48"/>
      <c r="C82" s="48"/>
      <c r="D82" s="49"/>
      <c r="E82" s="49"/>
      <c r="F82" s="48"/>
      <c r="G82" s="48"/>
      <c r="H82" s="50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</row>
    <row r="83" spans="1:31" x14ac:dyDescent="0.25">
      <c r="A83" s="49"/>
      <c r="B83" s="48"/>
      <c r="C83" s="48"/>
      <c r="D83" s="49"/>
      <c r="E83" s="49"/>
      <c r="F83" s="48"/>
      <c r="G83" s="48"/>
      <c r="H83" s="50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</row>
    <row r="84" spans="1:31" x14ac:dyDescent="0.25">
      <c r="A84" s="49"/>
      <c r="B84" s="48"/>
      <c r="C84" s="48"/>
      <c r="D84" s="49"/>
      <c r="E84" s="49"/>
      <c r="F84" s="48"/>
      <c r="G84" s="48"/>
      <c r="H84" s="50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</row>
    <row r="85" spans="1:31" x14ac:dyDescent="0.25">
      <c r="A85" s="49"/>
      <c r="B85" s="48"/>
      <c r="C85" s="48"/>
      <c r="D85" s="49"/>
      <c r="E85" s="49"/>
      <c r="F85" s="48"/>
      <c r="G85" s="48"/>
      <c r="H85" s="50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 spans="1:31" x14ac:dyDescent="0.25">
      <c r="A86" s="49"/>
      <c r="B86" s="48"/>
      <c r="C86" s="48"/>
      <c r="D86" s="49"/>
      <c r="E86" s="49"/>
      <c r="F86" s="48"/>
      <c r="G86" s="48"/>
      <c r="H86" s="50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 spans="1:31" x14ac:dyDescent="0.25">
      <c r="A87" s="49"/>
      <c r="B87" s="48"/>
      <c r="C87" s="48"/>
      <c r="D87" s="49"/>
      <c r="E87" s="49"/>
      <c r="F87" s="48"/>
      <c r="G87" s="48"/>
      <c r="H87" s="50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 spans="1:31" x14ac:dyDescent="0.25">
      <c r="A88" s="49"/>
      <c r="B88" s="48"/>
      <c r="C88" s="48"/>
      <c r="D88" s="49"/>
      <c r="E88" s="49"/>
      <c r="F88" s="48"/>
      <c r="G88" s="48"/>
      <c r="H88" s="50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</row>
  </sheetData>
  <sheetProtection pivotTables="0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Datos</vt:lpstr>
      <vt:lpstr>FA</vt:lpstr>
      <vt:lpstr>Datos FA</vt:lpstr>
      <vt:lpstr>Función SI</vt:lpstr>
      <vt:lpstr>Fórmulas con absolutos</vt:lpstr>
      <vt:lpstr>Buscarv</vt:lpstr>
      <vt:lpstr>Preguntas</vt:lpstr>
      <vt:lpstr>Base</vt:lpstr>
      <vt:lpstr>Registro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Principal</cp:lastModifiedBy>
  <dcterms:created xsi:type="dcterms:W3CDTF">2012-02-15T06:22:57Z</dcterms:created>
  <dcterms:modified xsi:type="dcterms:W3CDTF">2020-03-18T21:58:16Z</dcterms:modified>
</cp:coreProperties>
</file>