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autoCompressPictures="0" defaultThemeVersion="124226"/>
  <bookViews>
    <workbookView xWindow="120" yWindow="165" windowWidth="15240" windowHeight="7125"/>
  </bookViews>
  <sheets>
    <sheet name="ChE-Requirements" sheetId="4" r:id="rId1"/>
    <sheet name="University Core" sheetId="6" r:id="rId2"/>
    <sheet name="FlowChart-FW" sheetId="1" r:id="rId3"/>
    <sheet name="FlowChart-FWSp" sheetId="10" r:id="rId4"/>
    <sheet name="My Plan" sheetId="5" r:id="rId5"/>
  </sheets>
  <definedNames>
    <definedName name="AdvWriting">'ChE-Requirements'!$E$67</definedName>
    <definedName name="AmerHer">'University Core'!$E$32</definedName>
    <definedName name="Art">'University Core'!$E$65</definedName>
    <definedName name="Balances">'ChE-Requirements'!$E$16</definedName>
    <definedName name="Biology">'ChE-Requirements'!$E$62</definedName>
    <definedName name="BofM1">'University Core'!$E$13</definedName>
    <definedName name="BofM2">'University Core'!$E$14</definedName>
    <definedName name="Calculus1">'ChE-Requirements'!$E$17</definedName>
    <definedName name="Calculus2">'ChE-Requirements'!$E$18</definedName>
    <definedName name="CareerSkills">'ChE-Requirements'!$E$52</definedName>
    <definedName name="catyear">'ChE-Requirements'!$F$2</definedName>
    <definedName name="Chem1">'ChE-Requirements'!$E$25</definedName>
    <definedName name="Chem2">'ChE-Requirements'!$E$26</definedName>
    <definedName name="ChEnAndSociety">'ChE-Requirements'!$E$46</definedName>
    <definedName name="Civilization1">'University Core'!$E$56</definedName>
    <definedName name="Civilization2Art">'University Core'!$E$70</definedName>
    <definedName name="Civlization2Lett">'University Core'!$E$61</definedName>
    <definedName name="CollegeChem1">'ChE-Requirements'!$E$28</definedName>
    <definedName name="CollegeChem2">'ChE-Requirements'!$E$29</definedName>
    <definedName name="CollegeChemLab">'ChE-Requirements'!$E$30</definedName>
    <definedName name="ComputerTools">'ChE-Requirements'!$E$15</definedName>
    <definedName name="Control">'ChE-Requirements'!$E$53</definedName>
    <definedName name="DandC">'University Core'!$E$20</definedName>
    <definedName name="ElectricalEng">'ChE-Requirements'!$E$20</definedName>
    <definedName name="EngineeringMath1">'ChE-Requirements'!$E$36</definedName>
    <definedName name="EngineeringMath2">'ChE-Requirements'!$E$37</definedName>
    <definedName name="Fluids">'ChE-Requirements'!$E$48</definedName>
    <definedName name="FreshmanSeminar">'ChE-Requirements'!$E$14</definedName>
    <definedName name="HeatAndMass">'ChE-Requirements'!$E$49</definedName>
    <definedName name="IntroToChE">'ChE-Requirements'!$E$13</definedName>
    <definedName name="Lett">'University Core'!$E$74</definedName>
    <definedName name="LinearAlgebra">'ChE-Requirements'!$E$39</definedName>
    <definedName name="Materials">'ChE-Requirements'!$E$50</definedName>
    <definedName name="MoralLeadership">'ChE-Requirements'!$E$66</definedName>
    <definedName name="MultivariableCalculus">'ChE-Requirements'!$E$40</definedName>
    <definedName name="NewTestament">'University Core'!$E$17</definedName>
    <definedName name="OChem1">'ChE-Requirements'!$E$63</definedName>
    <definedName name="OChem2">'ChE-Requirements'!$E$64</definedName>
    <definedName name="ODEs">'ChE-Requirements'!$E$41</definedName>
    <definedName name="PChem">'ChE-Requirements'!$E$65</definedName>
    <definedName name="Physics1">'ChE-Requirements'!$E$19</definedName>
    <definedName name="PlantDesign">'ChE-Requirements'!$E$54</definedName>
    <definedName name="_xlnm.Print_Area" localSheetId="4">'My Plan'!$A$1:$Q$72</definedName>
    <definedName name="ReactionEngineering">'ChE-Requirements'!$E$51</definedName>
    <definedName name="RelElec1">'University Core'!$E$24</definedName>
    <definedName name="RelElec2">'University Core'!$E$25</definedName>
    <definedName name="RelElec3">'University Core'!$E$26</definedName>
    <definedName name="RevisionDate">'ChE-Requirements'!$H$2</definedName>
    <definedName name="Separations">'ChE-Requirements'!$E$56</definedName>
    <definedName name="Stats">'ChE-Requirements'!$E$68</definedName>
    <definedName name="Thermo">'ChE-Requirements'!$E$47</definedName>
    <definedName name="UOLab1">'ChE-Requirements'!$E$55</definedName>
    <definedName name="UOLab2">'ChE-Requirements'!$E$57</definedName>
    <definedName name="Writing">'University Core'!$E$41</definedName>
  </definedName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2" i="10" l="1"/>
  <c r="A2" i="1"/>
  <c r="A3" i="1" l="1"/>
  <c r="A3" i="10"/>
  <c r="E59" i="5"/>
  <c r="A48" i="5"/>
  <c r="A49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10" i="5"/>
  <c r="A11" i="5"/>
  <c r="A12" i="5"/>
  <c r="A13" i="5"/>
  <c r="A14" i="5"/>
  <c r="A15" i="5"/>
  <c r="A16" i="5"/>
  <c r="A17" i="5"/>
  <c r="A18" i="5"/>
  <c r="A19" i="5"/>
  <c r="A22" i="5"/>
  <c r="A21" i="5"/>
  <c r="A32" i="5"/>
  <c r="D1" i="5"/>
  <c r="A60" i="5"/>
  <c r="A59" i="5"/>
  <c r="A58" i="5"/>
  <c r="A57" i="5"/>
  <c r="A56" i="5"/>
  <c r="A55" i="5"/>
  <c r="A54" i="5"/>
  <c r="A67" i="5"/>
  <c r="A66" i="5"/>
  <c r="A65" i="5"/>
  <c r="A64" i="5"/>
  <c r="A62" i="5"/>
  <c r="A63" i="5"/>
  <c r="A30" i="5"/>
  <c r="A29" i="5"/>
  <c r="A28" i="5"/>
  <c r="A26" i="5"/>
  <c r="A25" i="5"/>
  <c r="A24" i="5"/>
  <c r="E20" i="5"/>
  <c r="H20" i="5"/>
  <c r="K20" i="5"/>
  <c r="N20" i="5"/>
  <c r="E33" i="5"/>
  <c r="H33" i="5"/>
  <c r="K33" i="5"/>
  <c r="N33" i="5"/>
  <c r="E46" i="5"/>
  <c r="H46" i="5"/>
  <c r="K46" i="5"/>
  <c r="N46" i="5"/>
  <c r="H59" i="5"/>
  <c r="K59" i="5"/>
  <c r="N59" i="5"/>
  <c r="E72" i="5"/>
  <c r="H72" i="5"/>
  <c r="K72" i="5"/>
  <c r="N72" i="5"/>
  <c r="Q72" i="5"/>
  <c r="H2" i="6"/>
  <c r="F2" i="6"/>
  <c r="E86" i="6"/>
  <c r="E83" i="6"/>
  <c r="E82" i="6"/>
  <c r="E79" i="6"/>
  <c r="E50" i="6"/>
  <c r="E35" i="6"/>
  <c r="E44" i="6"/>
  <c r="E47" i="6"/>
</calcChain>
</file>

<file path=xl/sharedStrings.xml><?xml version="1.0" encoding="utf-8"?>
<sst xmlns="http://schemas.openxmlformats.org/spreadsheetml/2006/main" count="471" uniqueCount="245">
  <si>
    <t>Principles of Physics 1</t>
  </si>
  <si>
    <t>And complete one of the following options:</t>
  </si>
  <si>
    <t>Either</t>
  </si>
  <si>
    <t>Principles of Chemistry</t>
  </si>
  <si>
    <t>Or</t>
  </si>
  <si>
    <t>General College Chemistry</t>
  </si>
  <si>
    <t>General College Chemistry Laboratory</t>
  </si>
  <si>
    <t>3.</t>
  </si>
  <si>
    <t>Complete one of the following options:</t>
  </si>
  <si>
    <t>Mathematics for Engineers 1</t>
  </si>
  <si>
    <t>Elementary Linear Algebra</t>
  </si>
  <si>
    <t>Calculus of Several Variables</t>
  </si>
  <si>
    <t>Ordinary Differential Equations</t>
  </si>
  <si>
    <t xml:space="preserve">4. </t>
  </si>
  <si>
    <t>Complete the following professional courses:</t>
  </si>
  <si>
    <t>Chemical Engineering and Society</t>
  </si>
  <si>
    <t>Chemical Engineering Thermodynamics</t>
  </si>
  <si>
    <t>Fluid Mechanics</t>
  </si>
  <si>
    <t>Heat and Mass Transfer</t>
  </si>
  <si>
    <t>Science of Engineering Materials</t>
  </si>
  <si>
    <t>Chemical Reaction Engineering</t>
  </si>
  <si>
    <t>Career Skills</t>
  </si>
  <si>
    <t>Process Control and Dynamics</t>
  </si>
  <si>
    <t>Chemical Engineering Plant Design and Process Synthesis</t>
  </si>
  <si>
    <t>Unit Operations Laboratory 1</t>
  </si>
  <si>
    <t>Separations</t>
  </si>
  <si>
    <t>Unit Operations Laboratory 2</t>
  </si>
  <si>
    <t>5.</t>
  </si>
  <si>
    <t>Complete the following supporting courses:</t>
  </si>
  <si>
    <t>Principles of Biology</t>
  </si>
  <si>
    <t>Organic Chemistry</t>
  </si>
  <si>
    <t>Physical Chemistry for Engineers</t>
  </si>
  <si>
    <t>Moral Leadership in a Technological World</t>
  </si>
  <si>
    <t>Technical Communication</t>
  </si>
  <si>
    <t>Statistics for Engineers and Scientists</t>
  </si>
  <si>
    <t>6.</t>
  </si>
  <si>
    <t>Complete technical electives (12 hours minimum) satisfying the following requirements:</t>
  </si>
  <si>
    <t>○</t>
  </si>
  <si>
    <t>Complete 2 hours of chemistry laboratory</t>
  </si>
  <si>
    <t>Complete 4 hours of approved advanced (300-level or above) EMSB* course work</t>
  </si>
  <si>
    <t>*Engineering, Math, Science, &amp; Business</t>
  </si>
  <si>
    <t>7.</t>
  </si>
  <si>
    <t>2.  If courses have been completed prior to filling in this worksheet, drag and drop course and credit hours into the completed column.</t>
  </si>
  <si>
    <t xml:space="preserve">Instructions:   </t>
  </si>
  <si>
    <t>Student Name:</t>
  </si>
  <si>
    <t>Chemical Engineering Flow Chart (Eight Semesters)</t>
  </si>
  <si>
    <t>Fall</t>
  </si>
  <si>
    <t>Winter</t>
  </si>
  <si>
    <t>Ch En 170</t>
  </si>
  <si>
    <t>Ch En 191</t>
  </si>
  <si>
    <t>Ch En 263</t>
  </si>
  <si>
    <t>Ch En 273</t>
  </si>
  <si>
    <t>Ec En 301</t>
  </si>
  <si>
    <t>Math 112</t>
  </si>
  <si>
    <t>Math 113</t>
  </si>
  <si>
    <t>Phscs 121</t>
  </si>
  <si>
    <t>2 Credits</t>
  </si>
  <si>
    <t>3 Credits</t>
  </si>
  <si>
    <t>Chem 111</t>
  </si>
  <si>
    <t>Chem 112</t>
  </si>
  <si>
    <t>Chem 105</t>
  </si>
  <si>
    <t>Chem 106</t>
  </si>
  <si>
    <t>Chem 107</t>
  </si>
  <si>
    <t>Math 302</t>
  </si>
  <si>
    <t>Math 303</t>
  </si>
  <si>
    <t>Math 313</t>
  </si>
  <si>
    <t>Math 314</t>
  </si>
  <si>
    <t>Math 334</t>
  </si>
  <si>
    <t>Ch En 311</t>
  </si>
  <si>
    <t>Ch En 374</t>
  </si>
  <si>
    <t>Ch En 373</t>
  </si>
  <si>
    <t>Ch En 376</t>
  </si>
  <si>
    <t>Ch En 378</t>
  </si>
  <si>
    <t>Ch En 386</t>
  </si>
  <si>
    <t>Ch En 391</t>
  </si>
  <si>
    <t>Ch En 436</t>
  </si>
  <si>
    <t>Ch En 451</t>
  </si>
  <si>
    <t>Ch En 475</t>
  </si>
  <si>
    <t>Ch En 476</t>
  </si>
  <si>
    <t>Ch En 477</t>
  </si>
  <si>
    <t>Bio 100</t>
  </si>
  <si>
    <t>Chem 351</t>
  </si>
  <si>
    <t>Chem 352</t>
  </si>
  <si>
    <t>Chem 467</t>
  </si>
  <si>
    <t>Eng T 231</t>
  </si>
  <si>
    <t>Engl 316</t>
  </si>
  <si>
    <t>Stat 201</t>
  </si>
  <si>
    <t>4 Credits</t>
  </si>
  <si>
    <t>Chem Lab</t>
  </si>
  <si>
    <t xml:space="preserve">      Professional Program Admission</t>
  </si>
  <si>
    <t>Color Legend</t>
  </si>
  <si>
    <t>Professional Program Courses</t>
  </si>
  <si>
    <t>University Core</t>
  </si>
  <si>
    <t>Shape Legend</t>
  </si>
  <si>
    <t>Major-required Courses (Chemical Engineering)</t>
  </si>
  <si>
    <t>University Core Courses</t>
  </si>
  <si>
    <t>17 Credits</t>
  </si>
  <si>
    <t>15.5 Credits</t>
  </si>
  <si>
    <t>15 Credits</t>
  </si>
  <si>
    <t>Planning Worksheet</t>
  </si>
  <si>
    <t>Preprofessional Course</t>
  </si>
  <si>
    <t>University Core Requirements</t>
  </si>
  <si>
    <t>Doctrinal Foundations</t>
  </si>
  <si>
    <t>Book of Mormon</t>
  </si>
  <si>
    <t>New Testament</t>
  </si>
  <si>
    <t>The New Testament</t>
  </si>
  <si>
    <t>The Book of Mormon 1</t>
  </si>
  <si>
    <t>The Book of Mormon 2</t>
  </si>
  <si>
    <t>BS in Chemical Engineering</t>
  </si>
  <si>
    <t>2010-2011</t>
  </si>
  <si>
    <t>For more information see:</t>
  </si>
  <si>
    <t>http://chemicalengineering.byu.edu/major-requirements</t>
  </si>
  <si>
    <t>1.</t>
  </si>
  <si>
    <t>Students are strongly encouraged to consult with the department about their course scheduling.</t>
  </si>
  <si>
    <t>2.</t>
  </si>
  <si>
    <t>Complete the following preprofessional courses:</t>
  </si>
  <si>
    <t>Introduction to Chemical Engineering</t>
  </si>
  <si>
    <t>Preprofessional Seminar</t>
  </si>
  <si>
    <t>Computational Tools for Chemical Engineers</t>
  </si>
  <si>
    <t>Chemical Process Principles</t>
  </si>
  <si>
    <t>Elements of Electrical Engineering</t>
  </si>
  <si>
    <t>Calculus 1</t>
  </si>
  <si>
    <t>Calculus 2</t>
  </si>
  <si>
    <t>Languages of Learning</t>
  </si>
  <si>
    <t>Arts, Letters, and Sciences</t>
  </si>
  <si>
    <t>Civilization 1</t>
  </si>
  <si>
    <t>Civ 1</t>
  </si>
  <si>
    <t>Civilization 2/Letters</t>
  </si>
  <si>
    <t>Civ 2/Lett</t>
  </si>
  <si>
    <t>Arts</t>
  </si>
  <si>
    <t>Art</t>
  </si>
  <si>
    <t>Civilization 2/Arts</t>
  </si>
  <si>
    <t>Letters</t>
  </si>
  <si>
    <t>Lett</t>
  </si>
  <si>
    <t>Biological Science</t>
  </si>
  <si>
    <t>Physical Science</t>
  </si>
  <si>
    <t>Social Science</t>
  </si>
  <si>
    <t>Civ 2/Art</t>
  </si>
  <si>
    <t>* You may also take a Civ 2/Lett course and a subsequent Art course.</t>
  </si>
  <si>
    <t>At least one of the 10 ENG/EMSB elective hours must involve innovation.</t>
  </si>
  <si>
    <t>Complete 6 hours of approved advanced (300-level or above) engineering (ENG) course work</t>
  </si>
  <si>
    <t>Take one course which counts as Civilization 1.</t>
  </si>
  <si>
    <r>
      <t xml:space="preserve">Take one course which counts as </t>
    </r>
    <r>
      <rPr>
        <i/>
        <sz val="12"/>
        <rFont val="Arial"/>
        <family val="2"/>
      </rPr>
      <t>both</t>
    </r>
    <r>
      <rPr>
        <sz val="12"/>
        <rFont val="Arial"/>
        <family val="2"/>
      </rPr>
      <t xml:space="preserve"> </t>
    </r>
    <r>
      <rPr>
        <b/>
        <sz val="12"/>
        <rFont val="Arial"/>
        <family val="2"/>
      </rPr>
      <t>Civilization 2</t>
    </r>
    <r>
      <rPr>
        <sz val="12"/>
        <rFont val="Arial"/>
        <family val="2"/>
      </rPr>
      <t xml:space="preserve"> and </t>
    </r>
    <r>
      <rPr>
        <b/>
        <sz val="12"/>
        <rFont val="Arial"/>
        <family val="2"/>
      </rPr>
      <t>Letters</t>
    </r>
    <r>
      <rPr>
        <sz val="12"/>
        <rFont val="Arial"/>
        <family val="2"/>
      </rPr>
      <t>.</t>
    </r>
  </si>
  <si>
    <t>Click here for the approved list.</t>
  </si>
  <si>
    <r>
      <t xml:space="preserve">Take one course which counts as </t>
    </r>
    <r>
      <rPr>
        <b/>
        <sz val="12"/>
        <rFont val="Arial"/>
        <family val="2"/>
      </rPr>
      <t>Arts</t>
    </r>
    <r>
      <rPr>
        <sz val="12"/>
        <rFont val="Arial"/>
        <family val="2"/>
      </rPr>
      <t>.</t>
    </r>
  </si>
  <si>
    <r>
      <t xml:space="preserve">Take one course which counts as </t>
    </r>
    <r>
      <rPr>
        <i/>
        <sz val="12"/>
        <rFont val="Arial"/>
        <family val="2"/>
      </rPr>
      <t>both</t>
    </r>
    <r>
      <rPr>
        <sz val="12"/>
        <rFont val="Arial"/>
        <family val="2"/>
      </rPr>
      <t xml:space="preserve"> </t>
    </r>
    <r>
      <rPr>
        <b/>
        <sz val="12"/>
        <rFont val="Arial"/>
        <family val="2"/>
      </rPr>
      <t>Civilization 2</t>
    </r>
    <r>
      <rPr>
        <sz val="12"/>
        <rFont val="Arial"/>
        <family val="2"/>
      </rPr>
      <t xml:space="preserve"> and </t>
    </r>
    <r>
      <rPr>
        <b/>
        <sz val="12"/>
        <rFont val="Arial"/>
        <family val="2"/>
      </rPr>
      <t>Arts</t>
    </r>
    <r>
      <rPr>
        <sz val="12"/>
        <rFont val="Arial"/>
        <family val="2"/>
      </rPr>
      <t>.</t>
    </r>
  </si>
  <si>
    <r>
      <t xml:space="preserve">Take one course which counts as </t>
    </r>
    <r>
      <rPr>
        <b/>
        <sz val="12"/>
        <rFont val="Arial"/>
        <family val="2"/>
      </rPr>
      <t>Letters</t>
    </r>
    <r>
      <rPr>
        <sz val="12"/>
        <rFont val="Arial"/>
        <family val="2"/>
      </rPr>
      <t>.</t>
    </r>
  </si>
  <si>
    <t>Notes:</t>
  </si>
  <si>
    <t>http://chemicalengineering.byu.edu/university-core</t>
  </si>
  <si>
    <t>Spring</t>
  </si>
  <si>
    <t>Professional Program Admission</t>
  </si>
  <si>
    <t>14 Credits</t>
  </si>
  <si>
    <t>6 Credits</t>
  </si>
  <si>
    <t>8 Credits</t>
  </si>
  <si>
    <t>Or 105, 106, 107</t>
  </si>
  <si>
    <t>***</t>
  </si>
  <si>
    <t>*</t>
  </si>
  <si>
    <t>**</t>
  </si>
  <si>
    <t>Available F or W</t>
  </si>
  <si>
    <t>Available Sp</t>
  </si>
  <si>
    <t>†</t>
  </si>
  <si>
    <t>-Solid lines (from left to right) represent prerequisites</t>
  </si>
  <si>
    <t>May be taken in junior year</t>
  </si>
  <si>
    <t>2 Credits*</t>
  </si>
  <si>
    <t>0.5 Credits*</t>
  </si>
  <si>
    <t>3 Credits**</t>
  </si>
  <si>
    <t>2 Credits**</t>
  </si>
  <si>
    <t>3 Credits***</t>
  </si>
  <si>
    <t>1 Credit*</t>
  </si>
  <si>
    <t>Pass a basic competency exam (L3 exam) administered by the chemical engineering department.</t>
  </si>
  <si>
    <t>Credits</t>
  </si>
  <si>
    <t>Summer ____</t>
  </si>
  <si>
    <t>Spring ____</t>
  </si>
  <si>
    <t>Winter ____</t>
  </si>
  <si>
    <t>Fall ____</t>
  </si>
  <si>
    <t>OTHER COURSES</t>
  </si>
  <si>
    <t>RELIGION COURSES</t>
  </si>
  <si>
    <t>ENG elec</t>
  </si>
  <si>
    <t xml:space="preserve">EMSB elec </t>
  </si>
  <si>
    <t>WSp</t>
  </si>
  <si>
    <t>F</t>
  </si>
  <si>
    <t>FSp</t>
  </si>
  <si>
    <t>W</t>
  </si>
  <si>
    <t>FW</t>
  </si>
  <si>
    <t>FWSpSu</t>
  </si>
  <si>
    <t>ENGINEERING COURSES</t>
  </si>
  <si>
    <t>FWSu</t>
  </si>
  <si>
    <t>Alternative to Chem 111/112 sequence</t>
  </si>
  <si>
    <t>Alternative to Math 302/303 sequence</t>
  </si>
  <si>
    <t>F</t>
    <phoneticPr fontId="0"/>
  </si>
  <si>
    <t>FWSp</t>
  </si>
  <si>
    <t>Completed Courses</t>
  </si>
  <si>
    <t>MATH AND SCIENCE COURSES</t>
  </si>
  <si>
    <t>Offered</t>
  </si>
  <si>
    <t>Credit</t>
  </si>
  <si>
    <t>Courses</t>
  </si>
  <si>
    <t>3 Credits†**</t>
  </si>
  <si>
    <t>4 Credits****</t>
  </si>
  <si>
    <t>****</t>
  </si>
  <si>
    <t>Or 313, 314, 334</t>
  </si>
  <si>
    <t>3 Credits‡</t>
  </si>
  <si>
    <t>‡</t>
  </si>
  <si>
    <t>Or Engl 115</t>
  </si>
  <si>
    <r>
      <t xml:space="preserve">3.  Please </t>
    </r>
    <r>
      <rPr>
        <b/>
        <sz val="10"/>
        <rFont val="Arial"/>
        <family val="2"/>
      </rPr>
      <t>consult the flowsheets</t>
    </r>
    <r>
      <rPr>
        <sz val="10"/>
        <rFont val="Arial"/>
        <family val="2"/>
      </rPr>
      <t xml:space="preserve"> when planning and don't take courses without fulfilling the prerequisites or take too many credit hours.</t>
    </r>
  </si>
  <si>
    <t xml:space="preserve">5.  Please consult http://chemicalengineering.byu.edu/course-number-changes for the latest changes in course numbers. </t>
  </si>
  <si>
    <t xml:space="preserve">4.  Ensure each course is offered in the semester planned.  Many ChEn courses are only taught either in the Fall or the Winter.  </t>
  </si>
  <si>
    <r>
      <t xml:space="preserve">6.  </t>
    </r>
    <r>
      <rPr>
        <sz val="10"/>
        <color indexed="10"/>
        <rFont val="Arial"/>
        <family val="2"/>
      </rPr>
      <t xml:space="preserve">WARNING: </t>
    </r>
    <r>
      <rPr>
        <sz val="10"/>
        <rFont val="Arial"/>
        <family val="2"/>
      </rPr>
      <t>If you change your plan, visit with your advisor. Incorrect planning may result in delaying your graduation.</t>
    </r>
  </si>
  <si>
    <r>
      <t xml:space="preserve">1.  After labeling the years, </t>
    </r>
    <r>
      <rPr>
        <b/>
        <u/>
        <sz val="10"/>
        <rFont val="Arial"/>
        <family val="2"/>
      </rPr>
      <t>drag and drop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each course </t>
    </r>
    <r>
      <rPr>
        <i/>
        <sz val="10"/>
        <rFont val="Arial"/>
        <family val="2"/>
      </rPr>
      <t>and</t>
    </r>
    <r>
      <rPr>
        <sz val="10"/>
        <rFont val="Arial"/>
        <family val="2"/>
      </rPr>
      <t xml:space="preserve"> associated credit hours into the appropriate location.   </t>
    </r>
  </si>
  <si>
    <t>3 Credits††</t>
  </si>
  <si>
    <t>††</t>
  </si>
  <si>
    <t>Or Civ2/Lett, Art</t>
  </si>
  <si>
    <t>3 Credits*</t>
  </si>
  <si>
    <t>-Classes shown in                           may be taken in any order; however, EngT 231 should be taken in the sophomore year and Wrtg 150 should be taken prior to Engl 316</t>
  </si>
  <si>
    <t>Chemical Engineering Flow Chart (Includes Two Spring Terms)</t>
  </si>
  <si>
    <t>16 Credits</t>
  </si>
  <si>
    <t>Doctrine and Covenants</t>
  </si>
  <si>
    <t>The Doctrine and Covenants</t>
  </si>
  <si>
    <t>Rel Elec 1</t>
  </si>
  <si>
    <t>Rel Elec 2</t>
  </si>
  <si>
    <t>Rel Elec 3</t>
  </si>
  <si>
    <t>Religion Electives</t>
  </si>
  <si>
    <t>B of M 1</t>
  </si>
  <si>
    <t>B of M 2</t>
  </si>
  <si>
    <t>New Test</t>
  </si>
  <si>
    <t>D &amp; C</t>
  </si>
  <si>
    <t>Religion Elective 1</t>
  </si>
  <si>
    <t>Religion Elective 2</t>
  </si>
  <si>
    <t>Religion Elective 3</t>
  </si>
  <si>
    <t>The Individual and Society</t>
  </si>
  <si>
    <t>American Heritage</t>
  </si>
  <si>
    <t>Global and Cultural Awareness</t>
  </si>
  <si>
    <t>Skills</t>
  </si>
  <si>
    <t>Wrtg 150</t>
  </si>
  <si>
    <t>Writing and Rhetoric</t>
  </si>
  <si>
    <t>Advanced Writing</t>
  </si>
  <si>
    <t>First Year Writing</t>
  </si>
  <si>
    <t>Advanced Written &amp; Oral Communication</t>
  </si>
  <si>
    <t>Quantitative Reasoning</t>
  </si>
  <si>
    <t>A Htg 100</t>
  </si>
  <si>
    <r>
      <t xml:space="preserve">Note: Courses in </t>
    </r>
    <r>
      <rPr>
        <i/>
        <sz val="12"/>
        <color rgb="FFC00000"/>
        <rFont val="Arial"/>
        <family val="2"/>
      </rPr>
      <t>Red, Italicized font</t>
    </r>
    <r>
      <rPr>
        <sz val="12"/>
        <color indexed="8"/>
        <rFont val="Arial"/>
        <family val="2"/>
      </rPr>
      <t xml:space="preserve"> double count with major requirements</t>
    </r>
  </si>
  <si>
    <t>Major-required Courses (non-Chemical Engineering)</t>
  </si>
  <si>
    <t>-Many Eng and EMSB courses may be taken earlier than shown above as along as prerequisites are met</t>
  </si>
  <si>
    <t>Catalog Year:</t>
  </si>
  <si>
    <t>-Any combination of courses that fulfill the University Core  requirement for "Biological Science" may be substituted for Bio 100 except PWS 100</t>
  </si>
  <si>
    <t>Last Revised: 11 Jan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</si>
</sst>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2"/>
      <name val="Times"/>
    </font>
    <font>
      <b/>
      <sz val="18"/>
      <name val="Arial"/>
      <family val="2"/>
    </font>
    <font>
      <sz val="12"/>
      <name val="Arial"/>
      <family val="2"/>
    </font>
    <font>
      <u/>
      <sz val="12"/>
      <color indexed="12"/>
      <name val="Times"/>
    </font>
    <font>
      <u/>
      <sz val="12"/>
      <color indexed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2"/>
      <color theme="4"/>
      <name val="Times"/>
    </font>
    <font>
      <b/>
      <u/>
      <sz val="12"/>
      <color theme="4"/>
      <name val="Times"/>
    </font>
    <font>
      <i/>
      <u/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6"/>
      <name val="Arial"/>
      <family val="2"/>
    </font>
    <font>
      <sz val="16"/>
      <name val="Comic Sans MS"/>
      <family val="4"/>
    </font>
    <font>
      <sz val="16"/>
      <color indexed="9"/>
      <name val="Comic Sans MS"/>
      <family val="4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2"/>
      <color rgb="FFC00000"/>
      <name val="Arial"/>
      <family val="2"/>
    </font>
    <font>
      <sz val="12"/>
      <color rgb="FFC00000"/>
      <name val="Arial"/>
      <family val="2"/>
    </font>
    <font>
      <sz val="12"/>
      <color indexed="8"/>
      <name val="Arial"/>
      <family val="2"/>
    </font>
    <font>
      <i/>
      <sz val="12"/>
      <name val="Arial"/>
      <family val="2"/>
    </font>
    <font>
      <i/>
      <sz val="12"/>
      <color indexed="10"/>
      <name val="Arial"/>
      <family val="2"/>
    </font>
    <font>
      <sz val="12"/>
      <color indexed="10"/>
      <name val="Arial"/>
      <family val="2"/>
    </font>
    <font>
      <sz val="8"/>
      <color theme="1"/>
      <name val="Calibri"/>
      <family val="2"/>
      <scheme val="minor"/>
    </font>
    <font>
      <b/>
      <u/>
      <sz val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u/>
      <sz val="11"/>
      <color theme="1"/>
      <name val="Calibri"/>
      <family val="2"/>
      <scheme val="minor"/>
    </font>
    <font>
      <sz val="8"/>
      <name val="Verdana"/>
      <family val="2"/>
    </font>
  </fonts>
  <fills count="1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77">
    <xf numFmtId="0" fontId="0" fillId="0" borderId="0" xfId="0"/>
    <xf numFmtId="0" fontId="2" fillId="0" borderId="0" xfId="1" applyFont="1" applyFill="1"/>
    <xf numFmtId="0" fontId="3" fillId="0" borderId="0" xfId="1" applyFont="1" applyFill="1"/>
    <xf numFmtId="0" fontId="3" fillId="2" borderId="4" xfId="1" quotePrefix="1" applyFont="1" applyFill="1" applyBorder="1"/>
    <xf numFmtId="0" fontId="3" fillId="2" borderId="0" xfId="1" applyFont="1" applyFill="1" applyBorder="1"/>
    <xf numFmtId="0" fontId="3" fillId="2" borderId="5" xfId="1" applyFont="1" applyFill="1" applyBorder="1"/>
    <xf numFmtId="0" fontId="3" fillId="3" borderId="4" xfId="1" quotePrefix="1" applyFont="1" applyFill="1" applyBorder="1"/>
    <xf numFmtId="0" fontId="3" fillId="3" borderId="0" xfId="1" applyFont="1" applyFill="1" applyBorder="1"/>
    <xf numFmtId="0" fontId="3" fillId="3" borderId="5" xfId="1" applyFont="1" applyFill="1" applyBorder="1"/>
    <xf numFmtId="0" fontId="3" fillId="3" borderId="6" xfId="1" applyFont="1" applyFill="1" applyBorder="1"/>
    <xf numFmtId="0" fontId="3" fillId="3" borderId="7" xfId="1" applyFont="1" applyFill="1" applyBorder="1"/>
    <xf numFmtId="0" fontId="3" fillId="3" borderId="8" xfId="1" applyFont="1" applyFill="1" applyBorder="1"/>
    <xf numFmtId="0" fontId="3" fillId="5" borderId="0" xfId="1" applyFont="1" applyFill="1" applyBorder="1"/>
    <xf numFmtId="0" fontId="3" fillId="5" borderId="5" xfId="1" applyFont="1" applyFill="1" applyBorder="1"/>
    <xf numFmtId="0" fontId="3" fillId="5" borderId="4" xfId="1" quotePrefix="1" applyFont="1" applyFill="1" applyBorder="1"/>
    <xf numFmtId="0" fontId="3" fillId="5" borderId="4" xfId="1" applyFont="1" applyFill="1" applyBorder="1"/>
    <xf numFmtId="0" fontId="3" fillId="5" borderId="6" xfId="1" applyFont="1" applyFill="1" applyBorder="1"/>
    <xf numFmtId="0" fontId="3" fillId="5" borderId="7" xfId="1" applyFont="1" applyFill="1" applyBorder="1"/>
    <xf numFmtId="0" fontId="3" fillId="5" borderId="8" xfId="1" applyFont="1" applyFill="1" applyBorder="1"/>
    <xf numFmtId="0" fontId="3" fillId="6" borderId="0" xfId="1" applyFont="1" applyFill="1" applyBorder="1"/>
    <xf numFmtId="0" fontId="3" fillId="6" borderId="5" xfId="1" applyFont="1" applyFill="1" applyBorder="1"/>
    <xf numFmtId="0" fontId="3" fillId="6" borderId="4" xfId="1" quotePrefix="1" applyFont="1" applyFill="1" applyBorder="1"/>
    <xf numFmtId="0" fontId="3" fillId="6" borderId="6" xfId="1" applyFont="1" applyFill="1" applyBorder="1"/>
    <xf numFmtId="0" fontId="3" fillId="6" borderId="7" xfId="1" applyFont="1" applyFill="1" applyBorder="1"/>
    <xf numFmtId="0" fontId="3" fillId="6" borderId="8" xfId="1" applyFont="1" applyFill="1" applyBorder="1"/>
    <xf numFmtId="0" fontId="3" fillId="7" borderId="4" xfId="1" applyFont="1" applyFill="1" applyBorder="1"/>
    <xf numFmtId="0" fontId="3" fillId="7" borderId="0" xfId="1" applyFont="1" applyFill="1" applyBorder="1"/>
    <xf numFmtId="0" fontId="3" fillId="7" borderId="5" xfId="1" applyFont="1" applyFill="1" applyBorder="1"/>
    <xf numFmtId="0" fontId="3" fillId="7" borderId="4" xfId="1" quotePrefix="1" applyFont="1" applyFill="1" applyBorder="1"/>
    <xf numFmtId="0" fontId="3" fillId="7" borderId="6" xfId="1" applyFont="1" applyFill="1" applyBorder="1"/>
    <xf numFmtId="0" fontId="3" fillId="7" borderId="7" xfId="1" applyFont="1" applyFill="1" applyBorder="1"/>
    <xf numFmtId="0" fontId="3" fillId="7" borderId="8" xfId="1" applyFont="1" applyFill="1" applyBorder="1"/>
    <xf numFmtId="0" fontId="3" fillId="8" borderId="4" xfId="1" applyFont="1" applyFill="1" applyBorder="1"/>
    <xf numFmtId="0" fontId="3" fillId="8" borderId="0" xfId="1" applyFont="1" applyFill="1" applyBorder="1"/>
    <xf numFmtId="0" fontId="3" fillId="8" borderId="5" xfId="1" applyFont="1" applyFill="1" applyBorder="1"/>
    <xf numFmtId="0" fontId="3" fillId="8" borderId="4" xfId="1" quotePrefix="1" applyFont="1" applyFill="1" applyBorder="1"/>
    <xf numFmtId="0" fontId="3" fillId="8" borderId="6" xfId="1" applyFont="1" applyFill="1" applyBorder="1"/>
    <xf numFmtId="0" fontId="3" fillId="8" borderId="7" xfId="1" applyFont="1" applyFill="1" applyBorder="1"/>
    <xf numFmtId="0" fontId="3" fillId="8" borderId="8" xfId="1" applyFont="1" applyFill="1" applyBorder="1"/>
    <xf numFmtId="0" fontId="3" fillId="2" borderId="4" xfId="1" applyFont="1" applyFill="1" applyBorder="1"/>
    <xf numFmtId="0" fontId="3" fillId="9" borderId="4" xfId="1" applyFont="1" applyFill="1" applyBorder="1"/>
    <xf numFmtId="0" fontId="3" fillId="9" borderId="0" xfId="1" applyFont="1" applyFill="1" applyBorder="1"/>
    <xf numFmtId="0" fontId="3" fillId="9" borderId="5" xfId="1" applyFont="1" applyFill="1" applyBorder="1"/>
    <xf numFmtId="0" fontId="3" fillId="9" borderId="4" xfId="1" quotePrefix="1" applyFont="1" applyFill="1" applyBorder="1"/>
    <xf numFmtId="0" fontId="3" fillId="9" borderId="6" xfId="1" applyFont="1" applyFill="1" applyBorder="1"/>
    <xf numFmtId="0" fontId="3" fillId="9" borderId="7" xfId="1" applyFont="1" applyFill="1" applyBorder="1"/>
    <xf numFmtId="0" fontId="3" fillId="9" borderId="8" xfId="1" applyFont="1" applyFill="1" applyBorder="1"/>
    <xf numFmtId="0" fontId="3" fillId="2" borderId="11" xfId="1" applyFont="1" applyFill="1" applyBorder="1"/>
    <xf numFmtId="0" fontId="3" fillId="2" borderId="12" xfId="1" applyFont="1" applyFill="1" applyBorder="1"/>
    <xf numFmtId="0" fontId="3" fillId="2" borderId="13" xfId="1" applyFont="1" applyFill="1" applyBorder="1"/>
    <xf numFmtId="0" fontId="3" fillId="6" borderId="1" xfId="1" applyFont="1" applyFill="1" applyBorder="1"/>
    <xf numFmtId="0" fontId="3" fillId="6" borderId="2" xfId="1" applyFont="1" applyFill="1" applyBorder="1"/>
    <xf numFmtId="0" fontId="3" fillId="6" borderId="3" xfId="1" applyFont="1" applyFill="1" applyBorder="1"/>
    <xf numFmtId="0" fontId="0" fillId="9" borderId="0" xfId="0" applyFill="1"/>
    <xf numFmtId="0" fontId="6" fillId="9" borderId="0" xfId="1" applyFont="1" applyFill="1" applyBorder="1"/>
    <xf numFmtId="0" fontId="3" fillId="3" borderId="4" xfId="1" applyFont="1" applyFill="1" applyBorder="1"/>
    <xf numFmtId="0" fontId="3" fillId="7" borderId="9" xfId="1" applyFont="1" applyFill="1" applyBorder="1"/>
    <xf numFmtId="0" fontId="3" fillId="7" borderId="10" xfId="1" applyFont="1" applyFill="1" applyBorder="1"/>
    <xf numFmtId="0" fontId="6" fillId="7" borderId="0" xfId="1" applyFont="1" applyFill="1" applyBorder="1"/>
    <xf numFmtId="0" fontId="3" fillId="3" borderId="0" xfId="1" applyFont="1" applyFill="1" applyBorder="1" applyAlignment="1"/>
    <xf numFmtId="0" fontId="3" fillId="3" borderId="0" xfId="1" applyFont="1" applyFill="1"/>
    <xf numFmtId="0" fontId="1" fillId="0" borderId="0" xfId="1"/>
    <xf numFmtId="0" fontId="1" fillId="0" borderId="0" xfId="1" applyAlignment="1">
      <alignment horizontal="center"/>
    </xf>
    <xf numFmtId="0" fontId="7" fillId="0" borderId="0" xfId="1" applyFont="1"/>
    <xf numFmtId="0" fontId="7" fillId="0" borderId="0" xfId="1" applyFont="1" applyAlignment="1">
      <alignment horizontal="center"/>
    </xf>
    <xf numFmtId="0" fontId="8" fillId="11" borderId="0" xfId="1" applyFont="1" applyFill="1" applyAlignment="1">
      <alignment horizontal="center"/>
    </xf>
    <xf numFmtId="0" fontId="8" fillId="11" borderId="0" xfId="1" applyFont="1" applyFill="1"/>
    <xf numFmtId="0" fontId="1" fillId="12" borderId="0" xfId="1" applyFill="1"/>
    <xf numFmtId="0" fontId="7" fillId="12" borderId="0" xfId="1" applyFont="1" applyFill="1"/>
    <xf numFmtId="0" fontId="7" fillId="0" borderId="17" xfId="1" applyFont="1" applyBorder="1"/>
    <xf numFmtId="0" fontId="1" fillId="13" borderId="0" xfId="1" applyFill="1"/>
    <xf numFmtId="0" fontId="1" fillId="12" borderId="0" xfId="1" applyFill="1" applyAlignment="1"/>
    <xf numFmtId="0" fontId="0" fillId="0" borderId="0" xfId="0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0" fillId="0" borderId="7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top"/>
    </xf>
    <xf numFmtId="0" fontId="7" fillId="10" borderId="0" xfId="1" applyFont="1" applyFill="1" applyAlignment="1">
      <alignment horizontal="left"/>
    </xf>
    <xf numFmtId="0" fontId="13" fillId="15" borderId="0" xfId="1" applyFont="1" applyFill="1" applyBorder="1" applyAlignment="1"/>
    <xf numFmtId="0" fontId="13" fillId="15" borderId="0" xfId="1" applyFont="1" applyFill="1" applyBorder="1" applyAlignment="1">
      <alignment horizontal="center"/>
    </xf>
    <xf numFmtId="0" fontId="13" fillId="15" borderId="0" xfId="1" applyFont="1" applyFill="1" applyBorder="1"/>
    <xf numFmtId="0" fontId="11" fillId="15" borderId="0" xfId="1" applyFont="1" applyFill="1" applyBorder="1"/>
    <xf numFmtId="0" fontId="11" fillId="15" borderId="16" xfId="1" applyFont="1" applyFill="1" applyBorder="1"/>
    <xf numFmtId="0" fontId="7" fillId="15" borderId="0" xfId="1" applyFont="1" applyFill="1"/>
    <xf numFmtId="0" fontId="7" fillId="15" borderId="0" xfId="1" applyFont="1" applyFill="1" applyAlignment="1">
      <alignment horizontal="center"/>
    </xf>
    <xf numFmtId="0" fontId="1" fillId="15" borderId="0" xfId="1" applyFill="1" applyAlignment="1">
      <alignment horizontal="center"/>
    </xf>
    <xf numFmtId="0" fontId="10" fillId="15" borderId="0" xfId="1" applyFont="1" applyFill="1" applyBorder="1"/>
    <xf numFmtId="0" fontId="10" fillId="15" borderId="16" xfId="1" applyFont="1" applyFill="1" applyBorder="1"/>
    <xf numFmtId="0" fontId="7" fillId="4" borderId="15" xfId="1" applyFont="1" applyFill="1" applyBorder="1" applyAlignment="1">
      <alignment horizontal="right"/>
    </xf>
    <xf numFmtId="0" fontId="7" fillId="4" borderId="14" xfId="1" applyFont="1" applyFill="1" applyBorder="1" applyAlignment="1">
      <alignment horizontal="center"/>
    </xf>
    <xf numFmtId="0" fontId="5" fillId="0" borderId="0" xfId="2" applyFont="1" applyFill="1" applyAlignment="1" applyProtection="1">
      <alignment horizontal="left"/>
    </xf>
    <xf numFmtId="0" fontId="4" fillId="0" borderId="0" xfId="2" applyAlignment="1" applyProtection="1"/>
    <xf numFmtId="0" fontId="3" fillId="6" borderId="7" xfId="1" applyFont="1" applyFill="1" applyBorder="1" applyAlignment="1">
      <alignment horizontal="left"/>
    </xf>
    <xf numFmtId="0" fontId="6" fillId="6" borderId="0" xfId="1" applyFont="1" applyFill="1" applyBorder="1"/>
    <xf numFmtId="0" fontId="22" fillId="9" borderId="0" xfId="1" applyFont="1" applyFill="1" applyBorder="1"/>
    <xf numFmtId="0" fontId="22" fillId="7" borderId="0" xfId="1" applyFont="1" applyFill="1" applyBorder="1"/>
    <xf numFmtId="0" fontId="23" fillId="7" borderId="0" xfId="1" applyFont="1" applyFill="1" applyBorder="1"/>
    <xf numFmtId="0" fontId="24" fillId="0" borderId="0" xfId="0" applyFont="1"/>
    <xf numFmtId="0" fontId="22" fillId="7" borderId="7" xfId="1" applyFont="1" applyFill="1" applyBorder="1"/>
    <xf numFmtId="0" fontId="23" fillId="7" borderId="7" xfId="1" applyFont="1" applyFill="1" applyBorder="1"/>
    <xf numFmtId="0" fontId="6" fillId="5" borderId="0" xfId="1" applyFont="1" applyFill="1" applyBorder="1"/>
    <xf numFmtId="0" fontId="3" fillId="5" borderId="0" xfId="1" applyFont="1" applyFill="1"/>
    <xf numFmtId="0" fontId="26" fillId="5" borderId="0" xfId="1" applyFont="1" applyFill="1" applyBorder="1"/>
    <xf numFmtId="0" fontId="27" fillId="5" borderId="0" xfId="1" applyFont="1" applyFill="1" applyBorder="1"/>
    <xf numFmtId="0" fontId="3" fillId="5" borderId="11" xfId="1" applyFont="1" applyFill="1" applyBorder="1"/>
    <xf numFmtId="0" fontId="3" fillId="5" borderId="12" xfId="1" applyFont="1" applyFill="1" applyBorder="1"/>
    <xf numFmtId="0" fontId="3" fillId="5" borderId="13" xfId="1" applyFont="1" applyFill="1" applyBorder="1"/>
    <xf numFmtId="0" fontId="5" fillId="3" borderId="0" xfId="2" applyFont="1" applyFill="1" applyBorder="1" applyAlignment="1" applyProtection="1">
      <alignment horizontal="left"/>
    </xf>
    <xf numFmtId="0" fontId="12" fillId="16" borderId="0" xfId="1" applyFont="1" applyFill="1"/>
    <xf numFmtId="0" fontId="1" fillId="16" borderId="0" xfId="1" applyFill="1"/>
    <xf numFmtId="0" fontId="1" fillId="16" borderId="0" xfId="1" applyFill="1" applyAlignment="1">
      <alignment horizontal="center"/>
    </xf>
    <xf numFmtId="0" fontId="7" fillId="16" borderId="0" xfId="1" applyFont="1" applyFill="1"/>
    <xf numFmtId="0" fontId="7" fillId="16" borderId="0" xfId="1" applyFont="1" applyFill="1" applyAlignment="1">
      <alignment horizontal="center"/>
    </xf>
    <xf numFmtId="0" fontId="5" fillId="5" borderId="0" xfId="2" applyFont="1" applyFill="1" applyAlignment="1" applyProtection="1"/>
    <xf numFmtId="0" fontId="3" fillId="5" borderId="22" xfId="1" applyFont="1" applyFill="1" applyBorder="1"/>
    <xf numFmtId="0" fontId="6" fillId="5" borderId="23" xfId="1" applyFont="1" applyFill="1" applyBorder="1"/>
    <xf numFmtId="0" fontId="3" fillId="5" borderId="23" xfId="1" applyFont="1" applyFill="1" applyBorder="1"/>
    <xf numFmtId="0" fontId="3" fillId="5" borderId="24" xfId="1" applyFont="1" applyFill="1" applyBorder="1"/>
    <xf numFmtId="0" fontId="3" fillId="5" borderId="25" xfId="1" applyFont="1" applyFill="1" applyBorder="1"/>
    <xf numFmtId="0" fontId="3" fillId="5" borderId="26" xfId="1" applyFont="1" applyFill="1" applyBorder="1"/>
    <xf numFmtId="0" fontId="3" fillId="5" borderId="27" xfId="1" applyFont="1" applyFill="1" applyBorder="1"/>
    <xf numFmtId="0" fontId="5" fillId="0" borderId="0" xfId="2" applyFont="1" applyFill="1" applyAlignment="1" applyProtection="1"/>
    <xf numFmtId="0" fontId="0" fillId="0" borderId="0" xfId="0" quotePrefix="1"/>
    <xf numFmtId="0" fontId="0" fillId="0" borderId="0" xfId="0" applyBorder="1"/>
    <xf numFmtId="0" fontId="3" fillId="0" borderId="0" xfId="1" applyFont="1" applyFill="1" applyAlignment="1"/>
    <xf numFmtId="0" fontId="20" fillId="0" borderId="7" xfId="0" applyFont="1" applyBorder="1" applyAlignment="1">
      <alignment textRotation="90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 vertical="top"/>
    </xf>
    <xf numFmtId="0" fontId="0" fillId="0" borderId="0" xfId="0" applyBorder="1" applyAlignment="1">
      <alignment horizontal="left" vertical="top"/>
    </xf>
    <xf numFmtId="0" fontId="0" fillId="0" borderId="0" xfId="0" applyAlignment="1"/>
    <xf numFmtId="0" fontId="0" fillId="0" borderId="0" xfId="0" applyBorder="1" applyAlignment="1">
      <alignment horizontal="left" vertical="center"/>
    </xf>
    <xf numFmtId="0" fontId="0" fillId="0" borderId="0" xfId="0" quotePrefix="1" applyFill="1" applyBorder="1"/>
    <xf numFmtId="0" fontId="0" fillId="0" borderId="0" xfId="0" applyAlignment="1">
      <alignment vertical="center"/>
    </xf>
    <xf numFmtId="0" fontId="7" fillId="10" borderId="0" xfId="1" applyFont="1" applyFill="1" applyAlignment="1">
      <alignment horizontal="left"/>
    </xf>
    <xf numFmtId="14" fontId="3" fillId="0" borderId="0" xfId="1" applyNumberFormat="1" applyFont="1" applyFill="1"/>
    <xf numFmtId="0" fontId="8" fillId="0" borderId="0" xfId="1" applyFont="1" applyFill="1"/>
    <xf numFmtId="0" fontId="30" fillId="0" borderId="17" xfId="1" applyFont="1" applyBorder="1" applyAlignment="1">
      <alignment vertical="center"/>
    </xf>
    <xf numFmtId="0" fontId="7" fillId="0" borderId="17" xfId="1" applyFont="1" applyBorder="1" applyAlignment="1"/>
    <xf numFmtId="0" fontId="7" fillId="4" borderId="14" xfId="1" applyFont="1" applyFill="1" applyBorder="1" applyAlignment="1"/>
    <xf numFmtId="0" fontId="28" fillId="0" borderId="0" xfId="0" applyFont="1" applyBorder="1" applyAlignment="1">
      <alignment horizontal="left" vertical="center"/>
    </xf>
    <xf numFmtId="0" fontId="32" fillId="0" borderId="0" xfId="0" applyFont="1"/>
    <xf numFmtId="0" fontId="0" fillId="0" borderId="0" xfId="0" applyFill="1" applyBorder="1"/>
    <xf numFmtId="0" fontId="20" fillId="0" borderId="0" xfId="0" applyFont="1" applyBorder="1" applyAlignment="1">
      <alignment horizontal="left" textRotation="90"/>
    </xf>
    <xf numFmtId="0" fontId="20" fillId="0" borderId="2" xfId="0" applyFont="1" applyBorder="1" applyAlignment="1">
      <alignment textRotation="90"/>
    </xf>
    <xf numFmtId="0" fontId="0" fillId="0" borderId="0" xfId="0" applyAlignment="1">
      <alignment horizontal="right" vertical="center"/>
    </xf>
    <xf numFmtId="0" fontId="3" fillId="0" borderId="0" xfId="1" applyFont="1" applyFill="1" applyAlignment="1">
      <alignment horizontal="right"/>
    </xf>
    <xf numFmtId="0" fontId="4" fillId="3" borderId="0" xfId="2" applyFill="1" applyBorder="1" applyAlignment="1" applyProtection="1">
      <alignment horizontal="left"/>
    </xf>
    <xf numFmtId="0" fontId="4" fillId="2" borderId="0" xfId="2" applyFill="1" applyBorder="1" applyAlignment="1" applyProtection="1">
      <alignment horizontal="left"/>
    </xf>
    <xf numFmtId="0" fontId="4" fillId="9" borderId="0" xfId="2" applyFill="1" applyBorder="1" applyAlignment="1" applyProtection="1">
      <alignment horizontal="left"/>
    </xf>
    <xf numFmtId="0" fontId="4" fillId="0" borderId="0" xfId="2" applyFill="1" applyAlignment="1" applyProtection="1">
      <alignment horizontal="left"/>
    </xf>
    <xf numFmtId="0" fontId="4" fillId="7" borderId="0" xfId="2" applyFill="1" applyBorder="1" applyAlignment="1" applyProtection="1">
      <alignment horizontal="left"/>
    </xf>
    <xf numFmtId="0" fontId="4" fillId="8" borderId="0" xfId="2" applyFill="1" applyBorder="1" applyAlignment="1" applyProtection="1">
      <alignment horizontal="left"/>
    </xf>
    <xf numFmtId="0" fontId="3" fillId="9" borderId="0" xfId="1" applyFont="1" applyFill="1" applyBorder="1" applyAlignment="1">
      <alignment horizontal="left"/>
    </xf>
    <xf numFmtId="0" fontId="4" fillId="5" borderId="0" xfId="2" applyFill="1" applyBorder="1" applyAlignment="1" applyProtection="1">
      <alignment horizontal="left"/>
    </xf>
    <xf numFmtId="0" fontId="6" fillId="7" borderId="0" xfId="1" applyFont="1" applyFill="1"/>
    <xf numFmtId="0" fontId="4" fillId="5" borderId="0" xfId="2" applyFill="1" applyAlignment="1" applyProtection="1">
      <alignment horizontal="left"/>
    </xf>
    <xf numFmtId="0" fontId="21" fillId="0" borderId="0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20" fillId="0" borderId="0" xfId="0" applyFont="1" applyBorder="1" applyAlignment="1">
      <alignment horizontal="left" textRotation="90"/>
    </xf>
    <xf numFmtId="0" fontId="20" fillId="0" borderId="7" xfId="0" applyFont="1" applyBorder="1" applyAlignment="1">
      <alignment horizontal="left" textRotation="90"/>
    </xf>
    <xf numFmtId="0" fontId="0" fillId="0" borderId="7" xfId="0" applyBorder="1" applyAlignment="1">
      <alignment horizontal="center"/>
    </xf>
    <xf numFmtId="0" fontId="7" fillId="4" borderId="19" xfId="1" applyFont="1" applyFill="1" applyBorder="1" applyAlignment="1">
      <alignment horizontal="center"/>
    </xf>
    <xf numFmtId="0" fontId="7" fillId="4" borderId="18" xfId="1" applyFont="1" applyFill="1" applyBorder="1" applyAlignment="1">
      <alignment horizontal="center"/>
    </xf>
    <xf numFmtId="0" fontId="9" fillId="15" borderId="0" xfId="1" applyFont="1" applyFill="1" applyAlignment="1">
      <alignment vertical="top" wrapText="1"/>
    </xf>
    <xf numFmtId="0" fontId="9" fillId="15" borderId="16" xfId="1" applyFont="1" applyFill="1" applyBorder="1" applyAlignment="1">
      <alignment vertical="top" wrapText="1"/>
    </xf>
    <xf numFmtId="0" fontId="9" fillId="15" borderId="0" xfId="1" applyFont="1" applyFill="1" applyAlignment="1">
      <alignment vertical="center" wrapText="1"/>
    </xf>
    <xf numFmtId="0" fontId="9" fillId="15" borderId="16" xfId="1" applyFont="1" applyFill="1" applyBorder="1" applyAlignment="1">
      <alignment vertical="center" wrapText="1"/>
    </xf>
    <xf numFmtId="0" fontId="7" fillId="10" borderId="0" xfId="1" applyFont="1" applyFill="1" applyAlignment="1">
      <alignment horizontal="left"/>
    </xf>
    <xf numFmtId="0" fontId="17" fillId="14" borderId="0" xfId="1" applyFont="1" applyFill="1" applyAlignment="1">
      <alignment horizontal="left"/>
    </xf>
    <xf numFmtId="0" fontId="17" fillId="14" borderId="0" xfId="1" applyFont="1" applyFill="1" applyAlignment="1">
      <alignment horizontal="center"/>
    </xf>
    <xf numFmtId="0" fontId="16" fillId="0" borderId="0" xfId="1" applyFont="1" applyFill="1" applyAlignment="1">
      <alignment horizontal="center"/>
    </xf>
    <xf numFmtId="0" fontId="1" fillId="0" borderId="0" xfId="1" applyFill="1" applyAlignment="1">
      <alignment horizontal="center"/>
    </xf>
    <xf numFmtId="0" fontId="16" fillId="0" borderId="0" xfId="1" applyFont="1" applyFill="1" applyBorder="1" applyAlignment="1">
      <alignment horizontal="center"/>
    </xf>
    <xf numFmtId="0" fontId="15" fillId="10" borderId="0" xfId="1" applyFont="1" applyFill="1" applyAlignment="1">
      <alignment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228600</xdr:colOff>
      <xdr:row>0</xdr:row>
      <xdr:rowOff>104775</xdr:rowOff>
    </xdr:from>
    <xdr:to>
      <xdr:col>13</xdr:col>
      <xdr:colOff>79096</xdr:colOff>
      <xdr:row>5</xdr:row>
      <xdr:rowOff>107823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104775"/>
          <a:ext cx="2250796" cy="10698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58</xdr:row>
      <xdr:rowOff>85725</xdr:rowOff>
    </xdr:from>
    <xdr:to>
      <xdr:col>19</xdr:col>
      <xdr:colOff>457200</xdr:colOff>
      <xdr:row>78</xdr:row>
      <xdr:rowOff>85725</xdr:rowOff>
    </xdr:to>
    <xdr:sp macro="" textlink="">
      <xdr:nvSpPr>
        <xdr:cNvPr id="3" name="TextBox 2"/>
        <xdr:cNvSpPr txBox="1"/>
      </xdr:nvSpPr>
      <xdr:spPr>
        <a:xfrm>
          <a:off x="6334125" y="9686925"/>
          <a:ext cx="4543425" cy="3905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Note: </a:t>
          </a:r>
        </a:p>
        <a:p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Care must be taken when selecting Civilization 2, Arts, and Letters courses.  The University</a:t>
          </a:r>
          <a:r>
            <a:rPr lang="en-US" sz="1200"/>
            <a:t> 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Core requires students to take Civilization 2, Arts, and Letters (Civ2/Art/Lett).  If done properly, these three</a:t>
          </a:r>
          <a:r>
            <a:rPr lang="en-US" sz="1200"/>
            <a:t> 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requirements may be met by taking only two courses.  Each Civilization 2 course</a:t>
          </a:r>
          <a:r>
            <a:rPr lang="en-US" sz="1200"/>
            <a:t> 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double-counts as either Arts, Letters, or GCA.  Make sure to take a Civilization 2 course</a:t>
          </a:r>
          <a:r>
            <a:rPr lang="en-US" sz="1200"/>
            <a:t> 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that counts as either Arts or Letters </a:t>
          </a:r>
          <a:r>
            <a:rPr lang="en-US" sz="1200" b="0" i="1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but not GCA 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(the GCA requirement is fulfilled with </a:t>
          </a:r>
          <a:r>
            <a:rPr lang="en-US" sz="1200"/>
            <a:t> 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Eng T 231).  If the chosen</a:t>
          </a:r>
          <a:r>
            <a:rPr lang="en-US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Civilization 2 course counts as Arts, select a Letters course to complete the </a:t>
          </a:r>
          <a:r>
            <a:rPr lang="en-US" sz="1200"/>
            <a:t> 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Civ2/Art/Lett</a:t>
          </a:r>
          <a:r>
            <a:rPr lang="en-US" sz="12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series</a:t>
          </a:r>
          <a:r>
            <a:rPr lang="en-US" sz="12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.  If the Civilization 2 course counts as Letters, select an Arts course</a:t>
          </a:r>
          <a:r>
            <a:rPr lang="en-US" sz="1200"/>
            <a:t> to complete the Civ2/Art/Lett</a:t>
          </a:r>
          <a:r>
            <a:rPr lang="en-US" sz="1200" baseline="0"/>
            <a:t> </a:t>
          </a:r>
          <a:r>
            <a:rPr lang="en-US" sz="1200"/>
            <a:t>series. These sequences are summarized below.</a:t>
          </a:r>
        </a:p>
        <a:p>
          <a:r>
            <a:rPr lang="en-US" sz="1200"/>
            <a:t> </a:t>
          </a:r>
        </a:p>
        <a:p>
          <a:r>
            <a:rPr lang="en-US" sz="12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Suggested</a:t>
          </a:r>
          <a:r>
            <a:rPr lang="en-US" sz="1200" b="0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Sequence 1:</a:t>
          </a:r>
          <a:endParaRPr lang="en-US" sz="1200">
            <a:effectLst/>
          </a:endParaRPr>
        </a:p>
        <a:p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Course 1:</a:t>
          </a:r>
          <a:r>
            <a:rPr lang="en-US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Civ 2/Lett</a:t>
          </a:r>
          <a:endParaRPr lang="en-US" sz="1200">
            <a:effectLst/>
          </a:endParaRPr>
        </a:p>
        <a:p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Course</a:t>
          </a:r>
          <a:r>
            <a:rPr lang="en-US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2: </a:t>
          </a:r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Art</a:t>
          </a:r>
        </a:p>
        <a:p>
          <a:endParaRPr lang="en-US" sz="1200">
            <a:effectLst/>
          </a:endParaRPr>
        </a:p>
        <a:p>
          <a:r>
            <a:rPr lang="en-US" sz="12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Suggested</a:t>
          </a:r>
          <a:r>
            <a:rPr lang="en-US" sz="1200" b="0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Sequence 2:</a:t>
          </a:r>
          <a:endParaRPr lang="en-US" sz="1200">
            <a:effectLst/>
          </a:endParaRPr>
        </a:p>
        <a:p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Course 1:</a:t>
          </a:r>
          <a:r>
            <a:rPr lang="en-US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Civ 2/Art</a:t>
          </a:r>
          <a:endParaRPr lang="en-US" sz="1200">
            <a:effectLst/>
          </a:endParaRPr>
        </a:p>
        <a:p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Course</a:t>
          </a:r>
          <a:r>
            <a:rPr lang="en-US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2: Lett</a:t>
          </a:r>
          <a:endParaRPr lang="en-US" sz="1200">
            <a:effectLst/>
          </a:endParaRPr>
        </a:p>
      </xdr:txBody>
    </xdr:sp>
    <xdr:clientData/>
  </xdr:twoCellAnchor>
  <xdr:twoCellAnchor editAs="oneCell">
    <xdr:from>
      <xdr:col>9</xdr:col>
      <xdr:colOff>228600</xdr:colOff>
      <xdr:row>0</xdr:row>
      <xdr:rowOff>104775</xdr:rowOff>
    </xdr:from>
    <xdr:to>
      <xdr:col>13</xdr:col>
      <xdr:colOff>79096</xdr:colOff>
      <xdr:row>5</xdr:row>
      <xdr:rowOff>107823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104775"/>
          <a:ext cx="2250796" cy="10698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4</xdr:row>
      <xdr:rowOff>234191</xdr:rowOff>
    </xdr:from>
    <xdr:to>
      <xdr:col>1</xdr:col>
      <xdr:colOff>1074610</xdr:colOff>
      <xdr:row>6</xdr:row>
      <xdr:rowOff>1019</xdr:rowOff>
    </xdr:to>
    <xdr:sp macro="" textlink="IntroToChE">
      <xdr:nvSpPr>
        <xdr:cNvPr id="9" name="Oval 8"/>
        <xdr:cNvSpPr/>
      </xdr:nvSpPr>
      <xdr:spPr>
        <a:xfrm>
          <a:off x="290512" y="1224791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C1F4E7C-23F9-4BE1-87EC-9919C71E2DDB}" type="TxLink">
            <a:rPr lang="en-US" sz="1050"/>
            <a:pPr algn="ctr"/>
            <a:t>Ch En 170</a:t>
          </a:fld>
          <a:endParaRPr lang="en-US" sz="1050"/>
        </a:p>
      </xdr:txBody>
    </xdr:sp>
    <xdr:clientData/>
  </xdr:twoCellAnchor>
  <xdr:twoCellAnchor>
    <xdr:from>
      <xdr:col>1</xdr:col>
      <xdr:colOff>1074610</xdr:colOff>
      <xdr:row>5</xdr:row>
      <xdr:rowOff>117605</xdr:rowOff>
    </xdr:from>
    <xdr:to>
      <xdr:col>5</xdr:col>
      <xdr:colOff>4763</xdr:colOff>
      <xdr:row>5</xdr:row>
      <xdr:rowOff>117605</xdr:rowOff>
    </xdr:to>
    <xdr:cxnSp macro="">
      <xdr:nvCxnSpPr>
        <xdr:cNvPr id="11" name="Straight Connector 10"/>
        <xdr:cNvCxnSpPr>
          <a:stCxn id="9" idx="6"/>
          <a:endCxn id="20" idx="2"/>
        </xdr:cNvCxnSpPr>
      </xdr:nvCxnSpPr>
      <xdr:spPr>
        <a:xfrm>
          <a:off x="1360360" y="1393955"/>
          <a:ext cx="1844803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4763</xdr:colOff>
      <xdr:row>4</xdr:row>
      <xdr:rowOff>234191</xdr:rowOff>
    </xdr:from>
    <xdr:to>
      <xdr:col>5</xdr:col>
      <xdr:colOff>1074611</xdr:colOff>
      <xdr:row>6</xdr:row>
      <xdr:rowOff>1019</xdr:rowOff>
    </xdr:to>
    <xdr:sp macro="" textlink="ComputerTools">
      <xdr:nvSpPr>
        <xdr:cNvPr id="20" name="Oval 19"/>
        <xdr:cNvSpPr/>
      </xdr:nvSpPr>
      <xdr:spPr>
        <a:xfrm>
          <a:off x="3205163" y="1224791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7A2108B1-4902-4A54-A910-8A781CBE8890}" type="TxLink">
            <a:rPr lang="en-US" sz="1050"/>
            <a:pPr algn="ctr"/>
            <a:t>Ch En 263</a:t>
          </a:fld>
          <a:endParaRPr lang="en-US" sz="1050"/>
        </a:p>
      </xdr:txBody>
    </xdr:sp>
    <xdr:clientData/>
  </xdr:twoCellAnchor>
  <xdr:twoCellAnchor>
    <xdr:from>
      <xdr:col>7</xdr:col>
      <xdr:colOff>9523</xdr:colOff>
      <xdr:row>4</xdr:row>
      <xdr:rowOff>234191</xdr:rowOff>
    </xdr:from>
    <xdr:to>
      <xdr:col>8</xdr:col>
      <xdr:colOff>3046</xdr:colOff>
      <xdr:row>6</xdr:row>
      <xdr:rowOff>1019</xdr:rowOff>
    </xdr:to>
    <xdr:sp macro="" textlink="Balances">
      <xdr:nvSpPr>
        <xdr:cNvPr id="21" name="Oval 20"/>
        <xdr:cNvSpPr/>
      </xdr:nvSpPr>
      <xdr:spPr>
        <a:xfrm>
          <a:off x="4667248" y="1224791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46BC2D59-98F4-473D-B8C7-50244B5A75B1}" type="TxLink">
            <a:rPr lang="en-US" sz="1050"/>
            <a:pPr algn="ctr"/>
            <a:t>Ch En 273</a:t>
          </a:fld>
          <a:endParaRPr lang="en-US" sz="1050"/>
        </a:p>
      </xdr:txBody>
    </xdr:sp>
    <xdr:clientData/>
  </xdr:twoCellAnchor>
  <xdr:twoCellAnchor>
    <xdr:from>
      <xdr:col>11</xdr:col>
      <xdr:colOff>4762</xdr:colOff>
      <xdr:row>4</xdr:row>
      <xdr:rowOff>234191</xdr:rowOff>
    </xdr:from>
    <xdr:to>
      <xdr:col>11</xdr:col>
      <xdr:colOff>1074610</xdr:colOff>
      <xdr:row>6</xdr:row>
      <xdr:rowOff>1019</xdr:rowOff>
    </xdr:to>
    <xdr:sp macro="" textlink="Thermo">
      <xdr:nvSpPr>
        <xdr:cNvPr id="23" name="Oval 22"/>
        <xdr:cNvSpPr/>
      </xdr:nvSpPr>
      <xdr:spPr>
        <a:xfrm>
          <a:off x="7758112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0EDE7336-5DBC-4A1B-A88A-2093C653CDF7}" type="TxLink">
            <a:rPr lang="en-US" sz="1050"/>
            <a:pPr algn="ctr"/>
            <a:t>Ch En 373</a:t>
          </a:fld>
          <a:endParaRPr lang="en-US" sz="1050"/>
        </a:p>
      </xdr:txBody>
    </xdr:sp>
    <xdr:clientData/>
  </xdr:twoCellAnchor>
  <xdr:twoCellAnchor>
    <xdr:from>
      <xdr:col>13</xdr:col>
      <xdr:colOff>9523</xdr:colOff>
      <xdr:row>4</xdr:row>
      <xdr:rowOff>234191</xdr:rowOff>
    </xdr:from>
    <xdr:to>
      <xdr:col>14</xdr:col>
      <xdr:colOff>3046</xdr:colOff>
      <xdr:row>6</xdr:row>
      <xdr:rowOff>1019</xdr:rowOff>
    </xdr:to>
    <xdr:sp macro="" textlink="Control">
      <xdr:nvSpPr>
        <xdr:cNvPr id="24" name="Oval 23"/>
        <xdr:cNvSpPr/>
      </xdr:nvSpPr>
      <xdr:spPr>
        <a:xfrm>
          <a:off x="9220198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629FF61E-3501-44D2-A374-986735F90E41}" type="TxLink">
            <a:rPr lang="en-US" sz="1050"/>
            <a:pPr algn="ctr"/>
            <a:t>Ch En 436</a:t>
          </a:fld>
          <a:endParaRPr lang="en-US" sz="1050"/>
        </a:p>
      </xdr:txBody>
    </xdr:sp>
    <xdr:clientData/>
  </xdr:twoCellAnchor>
  <xdr:twoCellAnchor>
    <xdr:from>
      <xdr:col>15</xdr:col>
      <xdr:colOff>7143</xdr:colOff>
      <xdr:row>4</xdr:row>
      <xdr:rowOff>234191</xdr:rowOff>
    </xdr:from>
    <xdr:to>
      <xdr:col>16</xdr:col>
      <xdr:colOff>666</xdr:colOff>
      <xdr:row>6</xdr:row>
      <xdr:rowOff>1019</xdr:rowOff>
    </xdr:to>
    <xdr:sp macro="" textlink="PlantDesign">
      <xdr:nvSpPr>
        <xdr:cNvPr id="25" name="Oval 24"/>
        <xdr:cNvSpPr/>
      </xdr:nvSpPr>
      <xdr:spPr>
        <a:xfrm>
          <a:off x="10675143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B400B768-9662-4421-954B-026230AADF76}" type="TxLink">
            <a:rPr lang="en-US" sz="1050"/>
            <a:pPr algn="ctr"/>
            <a:t>Ch En 451</a:t>
          </a:fld>
          <a:endParaRPr lang="en-US" sz="1050"/>
        </a:p>
      </xdr:txBody>
    </xdr:sp>
    <xdr:clientData/>
  </xdr:twoCellAnchor>
  <xdr:twoCellAnchor>
    <xdr:from>
      <xdr:col>9</xdr:col>
      <xdr:colOff>4762</xdr:colOff>
      <xdr:row>4</xdr:row>
      <xdr:rowOff>234191</xdr:rowOff>
    </xdr:from>
    <xdr:to>
      <xdr:col>9</xdr:col>
      <xdr:colOff>1074610</xdr:colOff>
      <xdr:row>6</xdr:row>
      <xdr:rowOff>1019</xdr:rowOff>
    </xdr:to>
    <xdr:sp macro="" textlink="ChEnAndSociety">
      <xdr:nvSpPr>
        <xdr:cNvPr id="26" name="Oval 25"/>
        <xdr:cNvSpPr/>
      </xdr:nvSpPr>
      <xdr:spPr>
        <a:xfrm>
          <a:off x="6300787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FC26F9A-0091-4CBD-822A-CF2BF244270A}" type="TxLink">
            <a:rPr lang="en-US" sz="1050"/>
            <a:pPr algn="ctr"/>
            <a:t>Ch En 311</a:t>
          </a:fld>
          <a:endParaRPr lang="en-US" sz="1050"/>
        </a:p>
      </xdr:txBody>
    </xdr:sp>
    <xdr:clientData/>
  </xdr:twoCellAnchor>
  <xdr:twoCellAnchor>
    <xdr:from>
      <xdr:col>5</xdr:col>
      <xdr:colOff>1074611</xdr:colOff>
      <xdr:row>5</xdr:row>
      <xdr:rowOff>117605</xdr:rowOff>
    </xdr:from>
    <xdr:to>
      <xdr:col>7</xdr:col>
      <xdr:colOff>9523</xdr:colOff>
      <xdr:row>5</xdr:row>
      <xdr:rowOff>117605</xdr:rowOff>
    </xdr:to>
    <xdr:cxnSp macro="">
      <xdr:nvCxnSpPr>
        <xdr:cNvPr id="28" name="Straight Connector 27"/>
        <xdr:cNvCxnSpPr>
          <a:stCxn id="20" idx="6"/>
          <a:endCxn id="21" idx="2"/>
        </xdr:cNvCxnSpPr>
      </xdr:nvCxnSpPr>
      <xdr:spPr>
        <a:xfrm>
          <a:off x="4275011" y="1393955"/>
          <a:ext cx="39223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4762</xdr:colOff>
      <xdr:row>5</xdr:row>
      <xdr:rowOff>117605</xdr:rowOff>
    </xdr:to>
    <xdr:cxnSp macro="">
      <xdr:nvCxnSpPr>
        <xdr:cNvPr id="30" name="Straight Connector 29"/>
        <xdr:cNvCxnSpPr>
          <a:stCxn id="21" idx="6"/>
          <a:endCxn id="26" idx="2"/>
        </xdr:cNvCxnSpPr>
      </xdr:nvCxnSpPr>
      <xdr:spPr>
        <a:xfrm>
          <a:off x="5737096" y="1393955"/>
          <a:ext cx="563691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3046</xdr:colOff>
      <xdr:row>5</xdr:row>
      <xdr:rowOff>117605</xdr:rowOff>
    </xdr:from>
    <xdr:to>
      <xdr:col>15</xdr:col>
      <xdr:colOff>7143</xdr:colOff>
      <xdr:row>5</xdr:row>
      <xdr:rowOff>117605</xdr:rowOff>
    </xdr:to>
    <xdr:cxnSp macro="">
      <xdr:nvCxnSpPr>
        <xdr:cNvPr id="32" name="Straight Connector 31"/>
        <xdr:cNvCxnSpPr>
          <a:stCxn id="24" idx="6"/>
          <a:endCxn id="25" idx="2"/>
        </xdr:cNvCxnSpPr>
      </xdr:nvCxnSpPr>
      <xdr:spPr>
        <a:xfrm>
          <a:off x="10290046" y="1393955"/>
          <a:ext cx="38509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</xdr:colOff>
      <xdr:row>7</xdr:row>
      <xdr:rowOff>137010</xdr:rowOff>
    </xdr:from>
    <xdr:to>
      <xdr:col>3</xdr:col>
      <xdr:colOff>1074610</xdr:colOff>
      <xdr:row>8</xdr:row>
      <xdr:rowOff>284838</xdr:rowOff>
    </xdr:to>
    <xdr:sp macro="" textlink="FreshmanSeminar">
      <xdr:nvSpPr>
        <xdr:cNvPr id="33" name="Oval 32"/>
        <xdr:cNvSpPr/>
      </xdr:nvSpPr>
      <xdr:spPr>
        <a:xfrm>
          <a:off x="1747837" y="1851510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78115F4-DAD1-42A2-ADDD-FAF763B85713}" type="TxLink">
            <a:rPr lang="en-US" sz="1050"/>
            <a:pPr algn="ctr"/>
            <a:t>Ch En 191</a:t>
          </a:fld>
          <a:endParaRPr lang="en-US" sz="1050"/>
        </a:p>
      </xdr:txBody>
    </xdr:sp>
    <xdr:clientData/>
  </xdr:twoCellAnchor>
  <xdr:twoCellAnchor>
    <xdr:from>
      <xdr:col>9</xdr:col>
      <xdr:colOff>9525</xdr:colOff>
      <xdr:row>7</xdr:row>
      <xdr:rowOff>137010</xdr:rowOff>
    </xdr:from>
    <xdr:to>
      <xdr:col>10</xdr:col>
      <xdr:colOff>3048</xdr:colOff>
      <xdr:row>8</xdr:row>
      <xdr:rowOff>284838</xdr:rowOff>
    </xdr:to>
    <xdr:sp macro="" textlink="Fluids">
      <xdr:nvSpPr>
        <xdr:cNvPr id="37" name="Oval 36"/>
        <xdr:cNvSpPr/>
      </xdr:nvSpPr>
      <xdr:spPr>
        <a:xfrm>
          <a:off x="6305550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1DA61880-8BFB-4503-A98D-CDF74E51B6B0}" type="TxLink">
            <a:rPr lang="en-US" sz="1050"/>
            <a:pPr algn="ctr"/>
            <a:t>Ch En 374</a:t>
          </a:fld>
          <a:endParaRPr lang="en-US" sz="1050"/>
        </a:p>
      </xdr:txBody>
    </xdr:sp>
    <xdr:clientData/>
  </xdr:twoCellAnchor>
  <xdr:twoCellAnchor>
    <xdr:from>
      <xdr:col>9</xdr:col>
      <xdr:colOff>9525</xdr:colOff>
      <xdr:row>10</xdr:row>
      <xdr:rowOff>135322</xdr:rowOff>
    </xdr:from>
    <xdr:to>
      <xdr:col>10</xdr:col>
      <xdr:colOff>3048</xdr:colOff>
      <xdr:row>11</xdr:row>
      <xdr:rowOff>283150</xdr:rowOff>
    </xdr:to>
    <xdr:sp macro="" textlink="CareerSkills">
      <xdr:nvSpPr>
        <xdr:cNvPr id="38" name="Oval 37"/>
        <xdr:cNvSpPr/>
      </xdr:nvSpPr>
      <xdr:spPr>
        <a:xfrm>
          <a:off x="6305550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00A5E2E3-507A-41F6-B514-03B192026441}" type="TxLink">
            <a:rPr lang="en-US" sz="1050"/>
            <a:pPr algn="ctr"/>
            <a:t>Ch En 391</a:t>
          </a:fld>
          <a:endParaRPr lang="en-US" sz="1050"/>
        </a:p>
      </xdr:txBody>
    </xdr:sp>
    <xdr:clientData/>
  </xdr:twoCellAnchor>
  <xdr:twoCellAnchor>
    <xdr:from>
      <xdr:col>11</xdr:col>
      <xdr:colOff>0</xdr:colOff>
      <xdr:row>7</xdr:row>
      <xdr:rowOff>137010</xdr:rowOff>
    </xdr:from>
    <xdr:to>
      <xdr:col>11</xdr:col>
      <xdr:colOff>1069848</xdr:colOff>
      <xdr:row>8</xdr:row>
      <xdr:rowOff>284838</xdr:rowOff>
    </xdr:to>
    <xdr:sp macro="" textlink="HeatAndMass">
      <xdr:nvSpPr>
        <xdr:cNvPr id="39" name="Oval 38"/>
        <xdr:cNvSpPr/>
      </xdr:nvSpPr>
      <xdr:spPr>
        <a:xfrm>
          <a:off x="7753350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C60ED45E-7842-4C38-B648-9CF3FF8F2240}" type="TxLink">
            <a:rPr lang="en-US" sz="1050"/>
            <a:pPr algn="ctr"/>
            <a:t>Ch En 376</a:t>
          </a:fld>
          <a:endParaRPr lang="en-US" sz="1050"/>
        </a:p>
      </xdr:txBody>
    </xdr:sp>
    <xdr:clientData/>
  </xdr:twoCellAnchor>
  <xdr:twoCellAnchor>
    <xdr:from>
      <xdr:col>11</xdr:col>
      <xdr:colOff>0</xdr:colOff>
      <xdr:row>10</xdr:row>
      <xdr:rowOff>135322</xdr:rowOff>
    </xdr:from>
    <xdr:to>
      <xdr:col>11</xdr:col>
      <xdr:colOff>1069848</xdr:colOff>
      <xdr:row>11</xdr:row>
      <xdr:rowOff>283150</xdr:rowOff>
    </xdr:to>
    <xdr:sp macro="" textlink="ReactionEngineering">
      <xdr:nvSpPr>
        <xdr:cNvPr id="40" name="Oval 39"/>
        <xdr:cNvSpPr/>
      </xdr:nvSpPr>
      <xdr:spPr>
        <a:xfrm>
          <a:off x="7753350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D8AA4185-742C-4C7F-BA33-14E5122A1443}" type="TxLink">
            <a:rPr lang="en-US" sz="1050"/>
            <a:pPr algn="ctr"/>
            <a:t>Ch En 386</a:t>
          </a:fld>
          <a:endParaRPr lang="en-US" sz="1050"/>
        </a:p>
      </xdr:txBody>
    </xdr:sp>
    <xdr:clientData/>
  </xdr:twoCellAnchor>
  <xdr:twoCellAnchor>
    <xdr:from>
      <xdr:col>13</xdr:col>
      <xdr:colOff>4763</xdr:colOff>
      <xdr:row>7</xdr:row>
      <xdr:rowOff>137010</xdr:rowOff>
    </xdr:from>
    <xdr:to>
      <xdr:col>13</xdr:col>
      <xdr:colOff>1074611</xdr:colOff>
      <xdr:row>8</xdr:row>
      <xdr:rowOff>284838</xdr:rowOff>
    </xdr:to>
    <xdr:sp macro="" textlink="Separations">
      <xdr:nvSpPr>
        <xdr:cNvPr id="42" name="Oval 41"/>
        <xdr:cNvSpPr/>
      </xdr:nvSpPr>
      <xdr:spPr>
        <a:xfrm>
          <a:off x="9215438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69AFA41E-7A19-4908-A33D-2E79B60BE306}" type="TxLink">
            <a:rPr lang="en-US" sz="1050"/>
            <a:pPr algn="ctr"/>
            <a:t>Ch En 476</a:t>
          </a:fld>
          <a:endParaRPr lang="en-US" sz="1050"/>
        </a:p>
      </xdr:txBody>
    </xdr:sp>
    <xdr:clientData/>
  </xdr:twoCellAnchor>
  <xdr:twoCellAnchor>
    <xdr:from>
      <xdr:col>13</xdr:col>
      <xdr:colOff>9523</xdr:colOff>
      <xdr:row>10</xdr:row>
      <xdr:rowOff>135322</xdr:rowOff>
    </xdr:from>
    <xdr:to>
      <xdr:col>14</xdr:col>
      <xdr:colOff>3046</xdr:colOff>
      <xdr:row>11</xdr:row>
      <xdr:rowOff>283150</xdr:rowOff>
    </xdr:to>
    <xdr:sp macro="" textlink="UOLab1">
      <xdr:nvSpPr>
        <xdr:cNvPr id="43" name="Oval 42"/>
        <xdr:cNvSpPr/>
      </xdr:nvSpPr>
      <xdr:spPr>
        <a:xfrm>
          <a:off x="9220198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EAD38CC-4678-4EE2-B44F-72EAAA6AD76D}" type="TxLink">
            <a:rPr lang="en-US" sz="1050"/>
            <a:pPr algn="ctr"/>
            <a:t>Ch En 475</a:t>
          </a:fld>
          <a:endParaRPr lang="en-US" sz="1050"/>
        </a:p>
      </xdr:txBody>
    </xdr:sp>
    <xdr:clientData/>
  </xdr:twoCellAnchor>
  <xdr:twoCellAnchor>
    <xdr:from>
      <xdr:col>13</xdr:col>
      <xdr:colOff>9523</xdr:colOff>
      <xdr:row>13</xdr:row>
      <xdr:rowOff>134404</xdr:rowOff>
    </xdr:from>
    <xdr:to>
      <xdr:col>14</xdr:col>
      <xdr:colOff>3046</xdr:colOff>
      <xdr:row>14</xdr:row>
      <xdr:rowOff>282232</xdr:rowOff>
    </xdr:to>
    <xdr:sp macro="" textlink="Materials">
      <xdr:nvSpPr>
        <xdr:cNvPr id="44" name="Oval 43"/>
        <xdr:cNvSpPr/>
      </xdr:nvSpPr>
      <xdr:spPr>
        <a:xfrm>
          <a:off x="9220198" y="3106204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1287AF91-C9A0-4CF8-B0BA-9460972D26FF}" type="TxLink">
            <a:rPr lang="en-US" sz="1050"/>
            <a:pPr algn="ctr"/>
            <a:t>Ch En 378</a:t>
          </a:fld>
          <a:endParaRPr lang="en-US" sz="1050"/>
        </a:p>
      </xdr:txBody>
    </xdr:sp>
    <xdr:clientData/>
  </xdr:twoCellAnchor>
  <xdr:twoCellAnchor>
    <xdr:from>
      <xdr:col>13</xdr:col>
      <xdr:colOff>4763</xdr:colOff>
      <xdr:row>16</xdr:row>
      <xdr:rowOff>138182</xdr:rowOff>
    </xdr:from>
    <xdr:to>
      <xdr:col>13</xdr:col>
      <xdr:colOff>1074611</xdr:colOff>
      <xdr:row>18</xdr:row>
      <xdr:rowOff>260</xdr:rowOff>
    </xdr:to>
    <xdr:sp macro="" textlink="">
      <xdr:nvSpPr>
        <xdr:cNvPr id="45" name="Oval 44"/>
        <xdr:cNvSpPr/>
      </xdr:nvSpPr>
      <xdr:spPr>
        <a:xfrm>
          <a:off x="9215438" y="373863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Eng Elec</a:t>
          </a:r>
        </a:p>
      </xdr:txBody>
    </xdr:sp>
    <xdr:clientData/>
  </xdr:twoCellAnchor>
  <xdr:twoCellAnchor>
    <xdr:from>
      <xdr:col>15</xdr:col>
      <xdr:colOff>7143</xdr:colOff>
      <xdr:row>7</xdr:row>
      <xdr:rowOff>137010</xdr:rowOff>
    </xdr:from>
    <xdr:to>
      <xdr:col>16</xdr:col>
      <xdr:colOff>666</xdr:colOff>
      <xdr:row>8</xdr:row>
      <xdr:rowOff>284838</xdr:rowOff>
    </xdr:to>
    <xdr:sp macro="" textlink="UOLab2">
      <xdr:nvSpPr>
        <xdr:cNvPr id="47" name="Oval 46"/>
        <xdr:cNvSpPr/>
      </xdr:nvSpPr>
      <xdr:spPr>
        <a:xfrm>
          <a:off x="10675143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A85383A5-C400-4AF5-9B06-05DD6BD2669B}" type="TxLink">
            <a:rPr lang="en-US" sz="1050"/>
            <a:pPr algn="ctr"/>
            <a:t>Ch En 477</a:t>
          </a:fld>
          <a:endParaRPr lang="en-US" sz="1050"/>
        </a:p>
      </xdr:txBody>
    </xdr:sp>
    <xdr:clientData/>
  </xdr:twoCellAnchor>
  <xdr:twoCellAnchor>
    <xdr:from>
      <xdr:col>15</xdr:col>
      <xdr:colOff>7143</xdr:colOff>
      <xdr:row>13</xdr:row>
      <xdr:rowOff>134404</xdr:rowOff>
    </xdr:from>
    <xdr:to>
      <xdr:col>16</xdr:col>
      <xdr:colOff>666</xdr:colOff>
      <xdr:row>14</xdr:row>
      <xdr:rowOff>282232</xdr:rowOff>
    </xdr:to>
    <xdr:sp macro="" textlink="">
      <xdr:nvSpPr>
        <xdr:cNvPr id="50" name="Oval 49"/>
        <xdr:cNvSpPr/>
      </xdr:nvSpPr>
      <xdr:spPr>
        <a:xfrm>
          <a:off x="10675143" y="3106204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Eng Elec</a:t>
          </a:r>
        </a:p>
      </xdr:txBody>
    </xdr:sp>
    <xdr:clientData/>
  </xdr:twoCellAnchor>
  <xdr:twoCellAnchor>
    <xdr:from>
      <xdr:col>15</xdr:col>
      <xdr:colOff>7143</xdr:colOff>
      <xdr:row>10</xdr:row>
      <xdr:rowOff>135322</xdr:rowOff>
    </xdr:from>
    <xdr:to>
      <xdr:col>16</xdr:col>
      <xdr:colOff>666</xdr:colOff>
      <xdr:row>11</xdr:row>
      <xdr:rowOff>283150</xdr:rowOff>
    </xdr:to>
    <xdr:sp macro="" textlink="">
      <xdr:nvSpPr>
        <xdr:cNvPr id="51" name="Oval 50"/>
        <xdr:cNvSpPr/>
      </xdr:nvSpPr>
      <xdr:spPr>
        <a:xfrm>
          <a:off x="10675143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EMSB</a:t>
          </a:r>
        </a:p>
      </xdr:txBody>
    </xdr:sp>
    <xdr:clientData/>
  </xdr:twoCellAnchor>
  <xdr:twoCellAnchor>
    <xdr:from>
      <xdr:col>1</xdr:col>
      <xdr:colOff>0</xdr:colOff>
      <xdr:row>11</xdr:row>
      <xdr:rowOff>1641</xdr:rowOff>
    </xdr:from>
    <xdr:to>
      <xdr:col>1</xdr:col>
      <xdr:colOff>1069848</xdr:colOff>
      <xdr:row>11</xdr:row>
      <xdr:rowOff>282007</xdr:rowOff>
    </xdr:to>
    <xdr:sp macro="" textlink="Chem1">
      <xdr:nvSpPr>
        <xdr:cNvPr id="64" name="Rectangle 63"/>
        <xdr:cNvSpPr/>
      </xdr:nvSpPr>
      <xdr:spPr>
        <a:xfrm>
          <a:off x="285750" y="2535291"/>
          <a:ext cx="1069848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ED791457-6E6A-4F8C-9DAA-D480D68B9102}" type="TxLink">
            <a:rPr lang="en-US" sz="1050"/>
            <a:pPr algn="ctr"/>
            <a:t>Chem 111</a:t>
          </a:fld>
          <a:endParaRPr lang="en-US" sz="1050"/>
        </a:p>
      </xdr:txBody>
    </xdr:sp>
    <xdr:clientData/>
  </xdr:twoCellAnchor>
  <xdr:twoCellAnchor>
    <xdr:from>
      <xdr:col>3</xdr:col>
      <xdr:colOff>4762</xdr:colOff>
      <xdr:row>11</xdr:row>
      <xdr:rowOff>1641</xdr:rowOff>
    </xdr:from>
    <xdr:to>
      <xdr:col>3</xdr:col>
      <xdr:colOff>1074610</xdr:colOff>
      <xdr:row>11</xdr:row>
      <xdr:rowOff>282007</xdr:rowOff>
    </xdr:to>
    <xdr:sp macro="" textlink="Chem2">
      <xdr:nvSpPr>
        <xdr:cNvPr id="65" name="Rectangle 64"/>
        <xdr:cNvSpPr/>
      </xdr:nvSpPr>
      <xdr:spPr>
        <a:xfrm>
          <a:off x="1747837" y="2535291"/>
          <a:ext cx="1069848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5474128-0045-4C8B-8CFD-FA930611B4B0}" type="TxLink">
            <a:rPr lang="en-US" sz="1050"/>
            <a:pPr algn="ctr"/>
            <a:t>Chem 112</a:t>
          </a:fld>
          <a:endParaRPr lang="en-US" sz="1050"/>
        </a:p>
      </xdr:txBody>
    </xdr:sp>
    <xdr:clientData/>
  </xdr:twoCellAnchor>
  <xdr:twoCellAnchor>
    <xdr:from>
      <xdr:col>5</xdr:col>
      <xdr:colOff>9525</xdr:colOff>
      <xdr:row>11</xdr:row>
      <xdr:rowOff>1641</xdr:rowOff>
    </xdr:from>
    <xdr:to>
      <xdr:col>6</xdr:col>
      <xdr:colOff>0</xdr:colOff>
      <xdr:row>11</xdr:row>
      <xdr:rowOff>282007</xdr:rowOff>
    </xdr:to>
    <xdr:sp macro="" textlink="OChem1">
      <xdr:nvSpPr>
        <xdr:cNvPr id="66" name="Rectangle 65"/>
        <xdr:cNvSpPr/>
      </xdr:nvSpPr>
      <xdr:spPr>
        <a:xfrm>
          <a:off x="3209925" y="2535291"/>
          <a:ext cx="1066800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426BB9D5-2F27-4E65-988F-F8D851C5E86B}" type="TxLink">
            <a:rPr lang="en-US" sz="1050"/>
            <a:pPr algn="ctr"/>
            <a:t>Chem 351</a:t>
          </a:fld>
          <a:endParaRPr lang="en-US" sz="1050"/>
        </a:p>
      </xdr:txBody>
    </xdr:sp>
    <xdr:clientData/>
  </xdr:twoCellAnchor>
  <xdr:twoCellAnchor>
    <xdr:from>
      <xdr:col>7</xdr:col>
      <xdr:colOff>14287</xdr:colOff>
      <xdr:row>11</xdr:row>
      <xdr:rowOff>1641</xdr:rowOff>
    </xdr:from>
    <xdr:to>
      <xdr:col>8</xdr:col>
      <xdr:colOff>4762</xdr:colOff>
      <xdr:row>11</xdr:row>
      <xdr:rowOff>282007</xdr:rowOff>
    </xdr:to>
    <xdr:sp macro="" textlink="OChem2">
      <xdr:nvSpPr>
        <xdr:cNvPr id="67" name="Rectangle 66"/>
        <xdr:cNvSpPr/>
      </xdr:nvSpPr>
      <xdr:spPr>
        <a:xfrm>
          <a:off x="4672012" y="2535291"/>
          <a:ext cx="1066800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C33950E9-2C04-4578-88F2-22827FF02B75}" type="TxLink">
            <a:rPr lang="en-US" sz="1050"/>
            <a:pPr algn="ctr"/>
            <a:t>Chem 352</a:t>
          </a:fld>
          <a:endParaRPr lang="en-US" sz="1050"/>
        </a:p>
      </xdr:txBody>
    </xdr:sp>
    <xdr:clientData/>
  </xdr:twoCellAnchor>
  <xdr:twoCellAnchor>
    <xdr:from>
      <xdr:col>7</xdr:col>
      <xdr:colOff>14287</xdr:colOff>
      <xdr:row>14</xdr:row>
      <xdr:rowOff>4864</xdr:rowOff>
    </xdr:from>
    <xdr:to>
      <xdr:col>8</xdr:col>
      <xdr:colOff>4762</xdr:colOff>
      <xdr:row>14</xdr:row>
      <xdr:rowOff>281089</xdr:rowOff>
    </xdr:to>
    <xdr:sp macro="" textlink="">
      <xdr:nvSpPr>
        <xdr:cNvPr id="68" name="Rectangle 67"/>
        <xdr:cNvSpPr/>
      </xdr:nvSpPr>
      <xdr:spPr>
        <a:xfrm>
          <a:off x="4672012" y="3167164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Chem Lab</a:t>
          </a:r>
        </a:p>
      </xdr:txBody>
    </xdr:sp>
    <xdr:clientData/>
  </xdr:twoCellAnchor>
  <xdr:twoCellAnchor>
    <xdr:from>
      <xdr:col>7</xdr:col>
      <xdr:colOff>9523</xdr:colOff>
      <xdr:row>17</xdr:row>
      <xdr:rowOff>8642</xdr:rowOff>
    </xdr:from>
    <xdr:to>
      <xdr:col>8</xdr:col>
      <xdr:colOff>3046</xdr:colOff>
      <xdr:row>17</xdr:row>
      <xdr:rowOff>284867</xdr:rowOff>
    </xdr:to>
    <xdr:sp macro="" textlink="EngineeringMath2">
      <xdr:nvSpPr>
        <xdr:cNvPr id="69" name="Rectangle 68"/>
        <xdr:cNvSpPr/>
      </xdr:nvSpPr>
      <xdr:spPr>
        <a:xfrm>
          <a:off x="4667248" y="3799592"/>
          <a:ext cx="1069848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B128F7E8-0592-4688-81F1-E7D86C50FDD4}" type="TxLink">
            <a:rPr lang="en-US" sz="1050"/>
            <a:pPr algn="ctr"/>
            <a:t>Math 303</a:t>
          </a:fld>
          <a:endParaRPr lang="en-US" sz="1050"/>
        </a:p>
      </xdr:txBody>
    </xdr:sp>
    <xdr:clientData/>
  </xdr:twoCellAnchor>
  <xdr:twoCellAnchor>
    <xdr:from>
      <xdr:col>5</xdr:col>
      <xdr:colOff>4763</xdr:colOff>
      <xdr:row>17</xdr:row>
      <xdr:rowOff>8642</xdr:rowOff>
    </xdr:from>
    <xdr:to>
      <xdr:col>5</xdr:col>
      <xdr:colOff>1071563</xdr:colOff>
      <xdr:row>17</xdr:row>
      <xdr:rowOff>284867</xdr:rowOff>
    </xdr:to>
    <xdr:sp macro="" textlink="EngineeringMath1">
      <xdr:nvSpPr>
        <xdr:cNvPr id="70" name="Rectangle 69"/>
        <xdr:cNvSpPr/>
      </xdr:nvSpPr>
      <xdr:spPr>
        <a:xfrm>
          <a:off x="3205163" y="3799592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09D01F2-93D8-493D-A114-E02B8E7CC690}" type="TxLink">
            <a:rPr lang="en-US" sz="1050"/>
            <a:pPr algn="ctr"/>
            <a:t>Math 302</a:t>
          </a:fld>
          <a:endParaRPr lang="en-US" sz="1050"/>
        </a:p>
      </xdr:txBody>
    </xdr:sp>
    <xdr:clientData/>
  </xdr:twoCellAnchor>
  <xdr:twoCellAnchor>
    <xdr:from>
      <xdr:col>3</xdr:col>
      <xdr:colOff>9524</xdr:colOff>
      <xdr:row>17</xdr:row>
      <xdr:rowOff>8642</xdr:rowOff>
    </xdr:from>
    <xdr:to>
      <xdr:col>3</xdr:col>
      <xdr:colOff>1076324</xdr:colOff>
      <xdr:row>17</xdr:row>
      <xdr:rowOff>284867</xdr:rowOff>
    </xdr:to>
    <xdr:sp macro="" textlink="Calculus2">
      <xdr:nvSpPr>
        <xdr:cNvPr id="71" name="Rectangle 70"/>
        <xdr:cNvSpPr/>
      </xdr:nvSpPr>
      <xdr:spPr>
        <a:xfrm>
          <a:off x="1752599" y="3799592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2CCC9FC-2C83-47AE-91B3-F22977F233D7}" type="TxLink">
            <a:rPr lang="en-US" sz="1050"/>
            <a:pPr algn="ctr"/>
            <a:t>Math 113</a:t>
          </a:fld>
          <a:endParaRPr lang="en-US" sz="1050"/>
        </a:p>
      </xdr:txBody>
    </xdr:sp>
    <xdr:clientData/>
  </xdr:twoCellAnchor>
  <xdr:twoCellAnchor>
    <xdr:from>
      <xdr:col>1</xdr:col>
      <xdr:colOff>0</xdr:colOff>
      <xdr:row>17</xdr:row>
      <xdr:rowOff>8642</xdr:rowOff>
    </xdr:from>
    <xdr:to>
      <xdr:col>1</xdr:col>
      <xdr:colOff>1069848</xdr:colOff>
      <xdr:row>17</xdr:row>
      <xdr:rowOff>284867</xdr:rowOff>
    </xdr:to>
    <xdr:sp macro="" textlink="Calculus1">
      <xdr:nvSpPr>
        <xdr:cNvPr id="72" name="Rectangle 71"/>
        <xdr:cNvSpPr/>
      </xdr:nvSpPr>
      <xdr:spPr>
        <a:xfrm>
          <a:off x="285750" y="3799592"/>
          <a:ext cx="1069848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8C0306E-554A-49D4-B412-303E8EE6AE37}" type="TxLink">
            <a:rPr lang="en-US" sz="1050"/>
            <a:pPr algn="ctr"/>
            <a:t>Math 112</a:t>
          </a:fld>
          <a:endParaRPr lang="en-US" sz="1050"/>
        </a:p>
      </xdr:txBody>
    </xdr:sp>
    <xdr:clientData/>
  </xdr:twoCellAnchor>
  <xdr:twoCellAnchor>
    <xdr:from>
      <xdr:col>5</xdr:col>
      <xdr:colOff>4763</xdr:colOff>
      <xdr:row>20</xdr:row>
      <xdr:rowOff>4763</xdr:rowOff>
    </xdr:from>
    <xdr:to>
      <xdr:col>5</xdr:col>
      <xdr:colOff>1071563</xdr:colOff>
      <xdr:row>20</xdr:row>
      <xdr:rowOff>280988</xdr:rowOff>
    </xdr:to>
    <xdr:sp macro="" textlink="Stats">
      <xdr:nvSpPr>
        <xdr:cNvPr id="73" name="Rectangle 72"/>
        <xdr:cNvSpPr/>
      </xdr:nvSpPr>
      <xdr:spPr>
        <a:xfrm>
          <a:off x="3217863" y="4462463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E5D258ED-CC9B-49E4-90A3-09EEF9ABF925}" type="TxLink">
            <a:rPr lang="en-US" sz="1050"/>
            <a:pPr algn="ctr"/>
            <a:t>Stat 201</a:t>
          </a:fld>
          <a:endParaRPr lang="en-US" sz="1050"/>
        </a:p>
      </xdr:txBody>
    </xdr:sp>
    <xdr:clientData/>
  </xdr:twoCellAnchor>
  <xdr:twoCellAnchor>
    <xdr:from>
      <xdr:col>3</xdr:col>
      <xdr:colOff>4762</xdr:colOff>
      <xdr:row>20</xdr:row>
      <xdr:rowOff>4763</xdr:rowOff>
    </xdr:from>
    <xdr:to>
      <xdr:col>3</xdr:col>
      <xdr:colOff>1074610</xdr:colOff>
      <xdr:row>20</xdr:row>
      <xdr:rowOff>280988</xdr:rowOff>
    </xdr:to>
    <xdr:sp macro="" textlink="Physics1">
      <xdr:nvSpPr>
        <xdr:cNvPr id="74" name="Rectangle 73"/>
        <xdr:cNvSpPr/>
      </xdr:nvSpPr>
      <xdr:spPr>
        <a:xfrm>
          <a:off x="1747837" y="4424363"/>
          <a:ext cx="1069848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640FEB82-3700-4C20-97C9-5EBAC00624C3}" type="TxLink">
            <a:rPr lang="en-US" sz="1050"/>
            <a:pPr algn="ctr"/>
            <a:t>Phscs 121</a:t>
          </a:fld>
          <a:endParaRPr lang="en-US" sz="1050"/>
        </a:p>
      </xdr:txBody>
    </xdr:sp>
    <xdr:clientData/>
  </xdr:twoCellAnchor>
  <xdr:twoCellAnchor>
    <xdr:from>
      <xdr:col>9</xdr:col>
      <xdr:colOff>9525</xdr:colOff>
      <xdr:row>17</xdr:row>
      <xdr:rowOff>8642</xdr:rowOff>
    </xdr:from>
    <xdr:to>
      <xdr:col>10</xdr:col>
      <xdr:colOff>0</xdr:colOff>
      <xdr:row>17</xdr:row>
      <xdr:rowOff>284867</xdr:rowOff>
    </xdr:to>
    <xdr:sp macro="" textlink="PChem">
      <xdr:nvSpPr>
        <xdr:cNvPr id="75" name="Rectangle 74"/>
        <xdr:cNvSpPr/>
      </xdr:nvSpPr>
      <xdr:spPr>
        <a:xfrm>
          <a:off x="6305550" y="3799592"/>
          <a:ext cx="1066800" cy="276225"/>
        </a:xfrm>
        <a:prstGeom prst="rect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85FC4D4-B74F-4E14-8646-BDA20E59F97D}" type="TxLink">
            <a:rPr lang="en-US" sz="1050"/>
            <a:pPr algn="ctr"/>
            <a:t>Chem 467</a:t>
          </a:fld>
          <a:endParaRPr lang="en-US" sz="1050"/>
        </a:p>
      </xdr:txBody>
    </xdr:sp>
    <xdr:clientData/>
  </xdr:twoCellAnchor>
  <xdr:twoCellAnchor>
    <xdr:from>
      <xdr:col>9</xdr:col>
      <xdr:colOff>9525</xdr:colOff>
      <xdr:row>20</xdr:row>
      <xdr:rowOff>4763</xdr:rowOff>
    </xdr:from>
    <xdr:to>
      <xdr:col>10</xdr:col>
      <xdr:colOff>0</xdr:colOff>
      <xdr:row>20</xdr:row>
      <xdr:rowOff>280988</xdr:rowOff>
    </xdr:to>
    <xdr:sp macro="" textlink="ElectricalEng">
      <xdr:nvSpPr>
        <xdr:cNvPr id="76" name="Rectangle 75"/>
        <xdr:cNvSpPr/>
      </xdr:nvSpPr>
      <xdr:spPr>
        <a:xfrm>
          <a:off x="6305550" y="4424363"/>
          <a:ext cx="1066800" cy="276225"/>
        </a:xfrm>
        <a:prstGeom prst="rect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EDD6C80-94D8-4786-9700-ECBA71BAF1B4}" type="TxLink">
            <a:rPr lang="en-US" sz="1050"/>
            <a:pPr algn="ctr"/>
            <a:t>Ec En 301</a:t>
          </a:fld>
          <a:endParaRPr lang="en-US" sz="1050"/>
        </a:p>
      </xdr:txBody>
    </xdr:sp>
    <xdr:clientData/>
  </xdr:twoCellAnchor>
  <xdr:twoCellAnchor>
    <xdr:from>
      <xdr:col>11</xdr:col>
      <xdr:colOff>4762</xdr:colOff>
      <xdr:row>20</xdr:row>
      <xdr:rowOff>4763</xdr:rowOff>
    </xdr:from>
    <xdr:to>
      <xdr:col>11</xdr:col>
      <xdr:colOff>1071562</xdr:colOff>
      <xdr:row>20</xdr:row>
      <xdr:rowOff>280988</xdr:rowOff>
    </xdr:to>
    <xdr:sp macro="" textlink="AdvWriting">
      <xdr:nvSpPr>
        <xdr:cNvPr id="77" name="Rectangle 76"/>
        <xdr:cNvSpPr/>
      </xdr:nvSpPr>
      <xdr:spPr>
        <a:xfrm>
          <a:off x="7758112" y="4424363"/>
          <a:ext cx="1066800" cy="276225"/>
        </a:xfrm>
        <a:prstGeom prst="rect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25FFB6F-7BE3-4CA9-9629-79BD23244C88}" type="TxLink">
            <a:rPr lang="en-US" sz="1050"/>
            <a:pPr algn="ctr"/>
            <a:t>Engl 316</a:t>
          </a:fld>
          <a:endParaRPr lang="en-US" sz="1050"/>
        </a:p>
      </xdr:txBody>
    </xdr:sp>
    <xdr:clientData/>
  </xdr:twoCellAnchor>
  <xdr:twoCellAnchor>
    <xdr:from>
      <xdr:col>0</xdr:col>
      <xdr:colOff>209550</xdr:colOff>
      <xdr:row>27</xdr:row>
      <xdr:rowOff>0</xdr:rowOff>
    </xdr:from>
    <xdr:to>
      <xdr:col>2</xdr:col>
      <xdr:colOff>66674</xdr:colOff>
      <xdr:row>28</xdr:row>
      <xdr:rowOff>0</xdr:rowOff>
    </xdr:to>
    <xdr:sp macro="" textlink="Writing">
      <xdr:nvSpPr>
        <xdr:cNvPr id="82" name="Flowchart: Data 81"/>
        <xdr:cNvSpPr/>
      </xdr:nvSpPr>
      <xdr:spPr>
        <a:xfrm>
          <a:off x="209550" y="5880100"/>
          <a:ext cx="1222374" cy="285750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49C64EA-F4DE-42E2-8E23-57F37871131B}" type="TxLink">
            <a:rPr lang="en-US" sz="1050"/>
            <a:pPr algn="ctr"/>
            <a:t>Wrtg 150</a:t>
          </a:fld>
          <a:endParaRPr lang="en-US" sz="1050"/>
        </a:p>
      </xdr:txBody>
    </xdr:sp>
    <xdr:clientData/>
  </xdr:twoCellAnchor>
  <xdr:twoCellAnchor>
    <xdr:from>
      <xdr:col>0</xdr:col>
      <xdr:colOff>209550</xdr:colOff>
      <xdr:row>24</xdr:row>
      <xdr:rowOff>9525</xdr:rowOff>
    </xdr:from>
    <xdr:to>
      <xdr:col>2</xdr:col>
      <xdr:colOff>66674</xdr:colOff>
      <xdr:row>25</xdr:row>
      <xdr:rowOff>0</xdr:rowOff>
    </xdr:to>
    <xdr:sp macro="" textlink="BofM1">
      <xdr:nvSpPr>
        <xdr:cNvPr id="84" name="Flowchart: Data 83"/>
        <xdr:cNvSpPr/>
      </xdr:nvSpPr>
      <xdr:spPr>
        <a:xfrm>
          <a:off x="209550" y="5260975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71D83908-7D83-4BCE-94DF-D37C89AB035B}" type="TxLink">
            <a:rPr lang="en-US" sz="1050"/>
            <a:pPr algn="ctr"/>
            <a:t>B of M 1</a:t>
          </a:fld>
          <a:endParaRPr lang="en-US" sz="1050"/>
        </a:p>
      </xdr:txBody>
    </xdr:sp>
    <xdr:clientData/>
  </xdr:twoCellAnchor>
  <xdr:twoCellAnchor>
    <xdr:from>
      <xdr:col>0</xdr:col>
      <xdr:colOff>209550</xdr:colOff>
      <xdr:row>30</xdr:row>
      <xdr:rowOff>0</xdr:rowOff>
    </xdr:from>
    <xdr:to>
      <xdr:col>2</xdr:col>
      <xdr:colOff>66674</xdr:colOff>
      <xdr:row>31</xdr:row>
      <xdr:rowOff>0</xdr:rowOff>
    </xdr:to>
    <xdr:sp macro="" textlink="Civilization1">
      <xdr:nvSpPr>
        <xdr:cNvPr id="85" name="Flowchart: Data 84"/>
        <xdr:cNvSpPr/>
      </xdr:nvSpPr>
      <xdr:spPr>
        <a:xfrm>
          <a:off x="209550" y="6534150"/>
          <a:ext cx="1228724" cy="285750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1E9D0F8-E6AD-4F85-AC15-2D5D9CED0E53}" type="TxLink">
            <a:rPr lang="en-US" sz="1050"/>
            <a:pPr algn="ctr"/>
            <a:t>Civ 1</a:t>
          </a:fld>
          <a:endParaRPr lang="en-US" sz="1050"/>
        </a:p>
      </xdr:txBody>
    </xdr:sp>
    <xdr:clientData/>
  </xdr:twoCellAnchor>
  <xdr:twoCellAnchor>
    <xdr:from>
      <xdr:col>2</xdr:col>
      <xdr:colOff>309562</xdr:colOff>
      <xdr:row>24</xdr:row>
      <xdr:rowOff>9525</xdr:rowOff>
    </xdr:from>
    <xdr:to>
      <xdr:col>4</xdr:col>
      <xdr:colOff>71436</xdr:colOff>
      <xdr:row>25</xdr:row>
      <xdr:rowOff>0</xdr:rowOff>
    </xdr:to>
    <xdr:sp macro="" textlink="BofM2">
      <xdr:nvSpPr>
        <xdr:cNvPr id="86" name="Flowchart: Data 85"/>
        <xdr:cNvSpPr/>
      </xdr:nvSpPr>
      <xdr:spPr>
        <a:xfrm>
          <a:off x="1674812" y="5260975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E824D833-FF10-406B-B538-9631778BBF8E}" type="TxLink">
            <a:rPr lang="en-US" sz="1050"/>
            <a:pPr algn="ctr"/>
            <a:t>B of M 2</a:t>
          </a:fld>
          <a:endParaRPr lang="en-US" sz="1050"/>
        </a:p>
      </xdr:txBody>
    </xdr:sp>
    <xdr:clientData/>
  </xdr:twoCellAnchor>
  <xdr:twoCellAnchor>
    <xdr:from>
      <xdr:col>2</xdr:col>
      <xdr:colOff>309562</xdr:colOff>
      <xdr:row>27</xdr:row>
      <xdr:rowOff>4763</xdr:rowOff>
    </xdr:from>
    <xdr:to>
      <xdr:col>4</xdr:col>
      <xdr:colOff>71436</xdr:colOff>
      <xdr:row>27</xdr:row>
      <xdr:rowOff>280988</xdr:rowOff>
    </xdr:to>
    <xdr:sp macro="" textlink="AmerHer">
      <xdr:nvSpPr>
        <xdr:cNvPr id="87" name="Flowchart: Data 86"/>
        <xdr:cNvSpPr/>
      </xdr:nvSpPr>
      <xdr:spPr>
        <a:xfrm>
          <a:off x="1674812" y="5884863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271B1A4-103D-47EF-8577-E6718F66DD45}" type="TxLink">
            <a:rPr lang="en-US" sz="1050"/>
            <a:pPr algn="ctr"/>
            <a:t>A Htg 100</a:t>
          </a:fld>
          <a:endParaRPr lang="en-US" sz="1050"/>
        </a:p>
      </xdr:txBody>
    </xdr:sp>
    <xdr:clientData/>
  </xdr:twoCellAnchor>
  <xdr:twoCellAnchor>
    <xdr:from>
      <xdr:col>4</xdr:col>
      <xdr:colOff>309563</xdr:colOff>
      <xdr:row>24</xdr:row>
      <xdr:rowOff>9525</xdr:rowOff>
    </xdr:from>
    <xdr:to>
      <xdr:col>6</xdr:col>
      <xdr:colOff>71437</xdr:colOff>
      <xdr:row>25</xdr:row>
      <xdr:rowOff>0</xdr:rowOff>
    </xdr:to>
    <xdr:sp macro="" textlink="DandC">
      <xdr:nvSpPr>
        <xdr:cNvPr id="88" name="Flowchart: Data 87"/>
        <xdr:cNvSpPr/>
      </xdr:nvSpPr>
      <xdr:spPr>
        <a:xfrm>
          <a:off x="3135313" y="5260975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C11F8101-B8EA-4EA6-999D-C0A164216C3B}" type="TxLink">
            <a:rPr lang="en-US" sz="1050"/>
            <a:pPr algn="ctr"/>
            <a:t>D &amp; C</a:t>
          </a:fld>
          <a:endParaRPr lang="en-US" sz="1050"/>
        </a:p>
      </xdr:txBody>
    </xdr:sp>
    <xdr:clientData/>
  </xdr:twoCellAnchor>
  <xdr:twoCellAnchor>
    <xdr:from>
      <xdr:col>4</xdr:col>
      <xdr:colOff>276225</xdr:colOff>
      <xdr:row>27</xdr:row>
      <xdr:rowOff>4763</xdr:rowOff>
    </xdr:from>
    <xdr:to>
      <xdr:col>6</xdr:col>
      <xdr:colOff>104775</xdr:colOff>
      <xdr:row>27</xdr:row>
      <xdr:rowOff>280988</xdr:rowOff>
    </xdr:to>
    <xdr:sp macro="" textlink="MoralLeadership">
      <xdr:nvSpPr>
        <xdr:cNvPr id="89" name="Flowchart: Data 88"/>
        <xdr:cNvSpPr/>
      </xdr:nvSpPr>
      <xdr:spPr>
        <a:xfrm>
          <a:off x="3101975" y="5884863"/>
          <a:ext cx="1289050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F8157FD3-7048-4C4F-BC99-C994CE866892}" type="TxLink">
            <a:rPr lang="en-US" sz="1050"/>
            <a:pPr algn="ctr"/>
            <a:t>Eng T 231</a:t>
          </a:fld>
          <a:endParaRPr lang="en-US" sz="1050"/>
        </a:p>
      </xdr:txBody>
    </xdr:sp>
    <xdr:clientData/>
  </xdr:twoCellAnchor>
  <xdr:twoCellAnchor>
    <xdr:from>
      <xdr:col>6</xdr:col>
      <xdr:colOff>319087</xdr:colOff>
      <xdr:row>24</xdr:row>
      <xdr:rowOff>9525</xdr:rowOff>
    </xdr:from>
    <xdr:to>
      <xdr:col>8</xdr:col>
      <xdr:colOff>80961</xdr:colOff>
      <xdr:row>25</xdr:row>
      <xdr:rowOff>0</xdr:rowOff>
    </xdr:to>
    <xdr:sp macro="" textlink="NewTestament">
      <xdr:nvSpPr>
        <xdr:cNvPr id="91" name="Flowchart: Data 90"/>
        <xdr:cNvSpPr/>
      </xdr:nvSpPr>
      <xdr:spPr>
        <a:xfrm>
          <a:off x="4605337" y="5260975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36E56375-9160-4C06-9B13-148BDAC6A7C3}" type="TxLink">
            <a:rPr lang="en-US" sz="1050"/>
            <a:pPr algn="ctr"/>
            <a:t>New Test</a:t>
          </a:fld>
          <a:endParaRPr lang="en-US" sz="1050"/>
        </a:p>
      </xdr:txBody>
    </xdr:sp>
    <xdr:clientData/>
  </xdr:twoCellAnchor>
  <xdr:twoCellAnchor>
    <xdr:from>
      <xdr:col>6</xdr:col>
      <xdr:colOff>319087</xdr:colOff>
      <xdr:row>27</xdr:row>
      <xdr:rowOff>4763</xdr:rowOff>
    </xdr:from>
    <xdr:to>
      <xdr:col>8</xdr:col>
      <xdr:colOff>80961</xdr:colOff>
      <xdr:row>27</xdr:row>
      <xdr:rowOff>280988</xdr:rowOff>
    </xdr:to>
    <xdr:sp macro="" textlink="Biology">
      <xdr:nvSpPr>
        <xdr:cNvPr id="92" name="Flowchart: Data 91"/>
        <xdr:cNvSpPr/>
      </xdr:nvSpPr>
      <xdr:spPr>
        <a:xfrm>
          <a:off x="4605337" y="5884863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34C4CB1-949A-45D7-84C3-4DE177BA1707}" type="TxLink">
            <a:rPr lang="en-US" sz="1050"/>
            <a:pPr algn="ctr"/>
            <a:t>Bio 100</a:t>
          </a:fld>
          <a:endParaRPr lang="en-US" sz="1050"/>
        </a:p>
      </xdr:txBody>
    </xdr:sp>
    <xdr:clientData/>
  </xdr:twoCellAnchor>
  <xdr:twoCellAnchor>
    <xdr:from>
      <xdr:col>10</xdr:col>
      <xdr:colOff>304800</xdr:colOff>
      <xdr:row>24</xdr:row>
      <xdr:rowOff>9525</xdr:rowOff>
    </xdr:from>
    <xdr:to>
      <xdr:col>12</xdr:col>
      <xdr:colOff>66674</xdr:colOff>
      <xdr:row>25</xdr:row>
      <xdr:rowOff>0</xdr:rowOff>
    </xdr:to>
    <xdr:sp macro="" textlink="RelElec2">
      <xdr:nvSpPr>
        <xdr:cNvPr id="94" name="Flowchart: Data 93"/>
        <xdr:cNvSpPr/>
      </xdr:nvSpPr>
      <xdr:spPr>
        <a:xfrm>
          <a:off x="7696200" y="5260975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D5740EF-CB9F-4215-8D33-6E730FF8B24F}" type="TxLink">
            <a:rPr lang="en-US" sz="1050"/>
            <a:pPr algn="ctr"/>
            <a:t>Rel Elec 2</a:t>
          </a:fld>
          <a:endParaRPr lang="en-US" sz="1050"/>
        </a:p>
      </xdr:txBody>
    </xdr:sp>
    <xdr:clientData/>
  </xdr:twoCellAnchor>
  <xdr:twoCellAnchor>
    <xdr:from>
      <xdr:col>10</xdr:col>
      <xdr:colOff>304800</xdr:colOff>
      <xdr:row>27</xdr:row>
      <xdr:rowOff>4763</xdr:rowOff>
    </xdr:from>
    <xdr:to>
      <xdr:col>12</xdr:col>
      <xdr:colOff>66674</xdr:colOff>
      <xdr:row>27</xdr:row>
      <xdr:rowOff>280988</xdr:rowOff>
    </xdr:to>
    <xdr:sp macro="" textlink="Lett">
      <xdr:nvSpPr>
        <xdr:cNvPr id="95" name="Flowchart: Data 94"/>
        <xdr:cNvSpPr/>
      </xdr:nvSpPr>
      <xdr:spPr>
        <a:xfrm>
          <a:off x="7696200" y="5884863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A9EB5DB2-99E9-4BC4-A9FF-DE54A5C431FA}" type="TxLink">
            <a:rPr lang="en-US" sz="1050"/>
            <a:pPr algn="ctr"/>
            <a:t>Lett</a:t>
          </a:fld>
          <a:endParaRPr lang="en-US" sz="1050"/>
        </a:p>
      </xdr:txBody>
    </xdr:sp>
    <xdr:clientData/>
  </xdr:twoCellAnchor>
  <xdr:twoCellAnchor>
    <xdr:from>
      <xdr:col>12</xdr:col>
      <xdr:colOff>304800</xdr:colOff>
      <xdr:row>24</xdr:row>
      <xdr:rowOff>9525</xdr:rowOff>
    </xdr:from>
    <xdr:to>
      <xdr:col>14</xdr:col>
      <xdr:colOff>66674</xdr:colOff>
      <xdr:row>25</xdr:row>
      <xdr:rowOff>0</xdr:rowOff>
    </xdr:to>
    <xdr:sp macro="" textlink="RelElec3">
      <xdr:nvSpPr>
        <xdr:cNvPr id="96" name="Flowchart: Data 95"/>
        <xdr:cNvSpPr/>
      </xdr:nvSpPr>
      <xdr:spPr>
        <a:xfrm>
          <a:off x="9156700" y="5260975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ED65AAA8-414C-4126-B633-541876AE81FA}" type="TxLink">
            <a:rPr lang="en-US" sz="1050"/>
            <a:pPr algn="ctr"/>
            <a:t>Rel Elec 3</a:t>
          </a:fld>
          <a:endParaRPr lang="en-US" sz="1050"/>
        </a:p>
      </xdr:txBody>
    </xdr:sp>
    <xdr:clientData/>
  </xdr:twoCellAnchor>
  <xdr:twoCellAnchor>
    <xdr:from>
      <xdr:col>14</xdr:col>
      <xdr:colOff>323850</xdr:colOff>
      <xdr:row>24</xdr:row>
      <xdr:rowOff>9525</xdr:rowOff>
    </xdr:from>
    <xdr:to>
      <xdr:col>16</xdr:col>
      <xdr:colOff>85724</xdr:colOff>
      <xdr:row>25</xdr:row>
      <xdr:rowOff>0</xdr:rowOff>
    </xdr:to>
    <xdr:sp macro="" textlink="Civilization2Art">
      <xdr:nvSpPr>
        <xdr:cNvPr id="97" name="Flowchart: Data 96"/>
        <xdr:cNvSpPr/>
      </xdr:nvSpPr>
      <xdr:spPr>
        <a:xfrm>
          <a:off x="10636250" y="5260975"/>
          <a:ext cx="1222374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D676661A-BAD1-41FB-95B1-BD9F58339D7C}" type="TxLink">
            <a:rPr lang="en-US" sz="1050"/>
            <a:pPr algn="ctr"/>
            <a:t>Civ 2/Art</a:t>
          </a:fld>
          <a:endParaRPr lang="en-US" sz="1050"/>
        </a:p>
      </xdr:txBody>
    </xdr:sp>
    <xdr:clientData/>
  </xdr:twoCellAnchor>
  <xdr:twoCellAnchor>
    <xdr:from>
      <xdr:col>0</xdr:col>
      <xdr:colOff>76200</xdr:colOff>
      <xdr:row>36</xdr:row>
      <xdr:rowOff>38100</xdr:rowOff>
    </xdr:from>
    <xdr:to>
      <xdr:col>0</xdr:col>
      <xdr:colOff>200025</xdr:colOff>
      <xdr:row>36</xdr:row>
      <xdr:rowOff>161925</xdr:rowOff>
    </xdr:to>
    <xdr:sp macro="" textlink="">
      <xdr:nvSpPr>
        <xdr:cNvPr id="98" name="Oval 97"/>
        <xdr:cNvSpPr/>
      </xdr:nvSpPr>
      <xdr:spPr>
        <a:xfrm>
          <a:off x="76200" y="7724775"/>
          <a:ext cx="123825" cy="123825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0</xdr:col>
      <xdr:colOff>76200</xdr:colOff>
      <xdr:row>37</xdr:row>
      <xdr:rowOff>38100</xdr:rowOff>
    </xdr:from>
    <xdr:to>
      <xdr:col>0</xdr:col>
      <xdr:colOff>200025</xdr:colOff>
      <xdr:row>37</xdr:row>
      <xdr:rowOff>161925</xdr:rowOff>
    </xdr:to>
    <xdr:sp macro="" textlink="">
      <xdr:nvSpPr>
        <xdr:cNvPr id="100" name="Oval 99"/>
        <xdr:cNvSpPr/>
      </xdr:nvSpPr>
      <xdr:spPr>
        <a:xfrm>
          <a:off x="76200" y="7858125"/>
          <a:ext cx="123825" cy="123825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7</xdr:col>
      <xdr:colOff>228601</xdr:colOff>
      <xdr:row>36</xdr:row>
      <xdr:rowOff>19051</xdr:rowOff>
    </xdr:from>
    <xdr:to>
      <xdr:col>7</xdr:col>
      <xdr:colOff>800101</xdr:colOff>
      <xdr:row>36</xdr:row>
      <xdr:rowOff>190198</xdr:rowOff>
    </xdr:to>
    <xdr:sp macro="" textlink="">
      <xdr:nvSpPr>
        <xdr:cNvPr id="101" name="Oval 100"/>
        <xdr:cNvSpPr/>
      </xdr:nvSpPr>
      <xdr:spPr>
        <a:xfrm>
          <a:off x="3429001" y="7705726"/>
          <a:ext cx="571500" cy="171147"/>
        </a:xfrm>
        <a:prstGeom prst="ellipse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7</xdr:col>
      <xdr:colOff>242889</xdr:colOff>
      <xdr:row>37</xdr:row>
      <xdr:rowOff>27044</xdr:rowOff>
    </xdr:from>
    <xdr:to>
      <xdr:col>7</xdr:col>
      <xdr:colOff>785814</xdr:colOff>
      <xdr:row>37</xdr:row>
      <xdr:rowOff>171449</xdr:rowOff>
    </xdr:to>
    <xdr:sp macro="" textlink="">
      <xdr:nvSpPr>
        <xdr:cNvPr id="103" name="Rectangle 102"/>
        <xdr:cNvSpPr/>
      </xdr:nvSpPr>
      <xdr:spPr>
        <a:xfrm rot="10800000" flipV="1">
          <a:off x="4900614" y="7847069"/>
          <a:ext cx="542925" cy="144405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7</xdr:col>
      <xdr:colOff>190501</xdr:colOff>
      <xdr:row>38</xdr:row>
      <xdr:rowOff>28575</xdr:rowOff>
    </xdr:from>
    <xdr:to>
      <xdr:col>7</xdr:col>
      <xdr:colOff>838201</xdr:colOff>
      <xdr:row>38</xdr:row>
      <xdr:rowOff>175320</xdr:rowOff>
    </xdr:to>
    <xdr:sp macro="" textlink="">
      <xdr:nvSpPr>
        <xdr:cNvPr id="104" name="Flowchart: Data 103"/>
        <xdr:cNvSpPr/>
      </xdr:nvSpPr>
      <xdr:spPr>
        <a:xfrm>
          <a:off x="3390901" y="8096250"/>
          <a:ext cx="647700" cy="146745"/>
        </a:xfrm>
        <a:prstGeom prst="flowChartInputOutpu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9525</xdr:colOff>
      <xdr:row>8</xdr:row>
      <xdr:rowOff>115674</xdr:rowOff>
    </xdr:to>
    <xdr:cxnSp macro="">
      <xdr:nvCxnSpPr>
        <xdr:cNvPr id="113" name="Straight Connector 112"/>
        <xdr:cNvCxnSpPr>
          <a:stCxn id="21" idx="6"/>
          <a:endCxn id="37" idx="2"/>
        </xdr:cNvCxnSpPr>
      </xdr:nvCxnSpPr>
      <xdr:spPr>
        <a:xfrm>
          <a:off x="5737096" y="1393955"/>
          <a:ext cx="568454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1069848</xdr:colOff>
      <xdr:row>11</xdr:row>
      <xdr:rowOff>141824</xdr:rowOff>
    </xdr:from>
    <xdr:to>
      <xdr:col>3</xdr:col>
      <xdr:colOff>4762</xdr:colOff>
      <xdr:row>11</xdr:row>
      <xdr:rowOff>141824</xdr:rowOff>
    </xdr:to>
    <xdr:cxnSp macro="">
      <xdr:nvCxnSpPr>
        <xdr:cNvPr id="120" name="Straight Connector 119"/>
        <xdr:cNvCxnSpPr>
          <a:stCxn id="64" idx="3"/>
          <a:endCxn id="65" idx="1"/>
        </xdr:cNvCxnSpPr>
      </xdr:nvCxnSpPr>
      <xdr:spPr>
        <a:xfrm>
          <a:off x="1355598" y="2675474"/>
          <a:ext cx="392239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1074610</xdr:colOff>
      <xdr:row>5</xdr:row>
      <xdr:rowOff>117605</xdr:rowOff>
    </xdr:from>
    <xdr:to>
      <xdr:col>7</xdr:col>
      <xdr:colOff>9523</xdr:colOff>
      <xdr:row>11</xdr:row>
      <xdr:rowOff>141824</xdr:rowOff>
    </xdr:to>
    <xdr:cxnSp macro="">
      <xdr:nvCxnSpPr>
        <xdr:cNvPr id="122" name="Straight Connector 121"/>
        <xdr:cNvCxnSpPr>
          <a:stCxn id="65" idx="3"/>
          <a:endCxn id="21" idx="2"/>
        </xdr:cNvCxnSpPr>
      </xdr:nvCxnSpPr>
      <xdr:spPr>
        <a:xfrm flipV="1">
          <a:off x="2817685" y="1393955"/>
          <a:ext cx="1849563" cy="12815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141824</xdr:rowOff>
    </xdr:from>
    <xdr:to>
      <xdr:col>7</xdr:col>
      <xdr:colOff>14287</xdr:colOff>
      <xdr:row>11</xdr:row>
      <xdr:rowOff>141824</xdr:rowOff>
    </xdr:to>
    <xdr:cxnSp macro="">
      <xdr:nvCxnSpPr>
        <xdr:cNvPr id="125" name="Straight Connector 124"/>
        <xdr:cNvCxnSpPr>
          <a:stCxn id="66" idx="3"/>
          <a:endCxn id="67" idx="1"/>
        </xdr:cNvCxnSpPr>
      </xdr:nvCxnSpPr>
      <xdr:spPr>
        <a:xfrm>
          <a:off x="4276725" y="2675474"/>
          <a:ext cx="39528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1069848</xdr:colOff>
      <xdr:row>17</xdr:row>
      <xdr:rowOff>146755</xdr:rowOff>
    </xdr:from>
    <xdr:to>
      <xdr:col>3</xdr:col>
      <xdr:colOff>9524</xdr:colOff>
      <xdr:row>17</xdr:row>
      <xdr:rowOff>146755</xdr:rowOff>
    </xdr:to>
    <xdr:cxnSp macro="">
      <xdr:nvCxnSpPr>
        <xdr:cNvPr id="127" name="Straight Connector 126"/>
        <xdr:cNvCxnSpPr>
          <a:stCxn id="72" idx="3"/>
          <a:endCxn id="71" idx="1"/>
        </xdr:cNvCxnSpPr>
      </xdr:nvCxnSpPr>
      <xdr:spPr>
        <a:xfrm>
          <a:off x="1355598" y="3937705"/>
          <a:ext cx="397001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1076324</xdr:colOff>
      <xdr:row>17</xdr:row>
      <xdr:rowOff>146755</xdr:rowOff>
    </xdr:from>
    <xdr:to>
      <xdr:col>5</xdr:col>
      <xdr:colOff>4763</xdr:colOff>
      <xdr:row>17</xdr:row>
      <xdr:rowOff>146755</xdr:rowOff>
    </xdr:to>
    <xdr:cxnSp macro="">
      <xdr:nvCxnSpPr>
        <xdr:cNvPr id="129" name="Straight Connector 128"/>
        <xdr:cNvCxnSpPr>
          <a:stCxn id="71" idx="3"/>
          <a:endCxn id="70" idx="1"/>
        </xdr:cNvCxnSpPr>
      </xdr:nvCxnSpPr>
      <xdr:spPr>
        <a:xfrm>
          <a:off x="2819399" y="3937705"/>
          <a:ext cx="385764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1071563</xdr:colOff>
      <xdr:row>17</xdr:row>
      <xdr:rowOff>146755</xdr:rowOff>
    </xdr:from>
    <xdr:to>
      <xdr:col>7</xdr:col>
      <xdr:colOff>9523</xdr:colOff>
      <xdr:row>17</xdr:row>
      <xdr:rowOff>146755</xdr:rowOff>
    </xdr:to>
    <xdr:cxnSp macro="">
      <xdr:nvCxnSpPr>
        <xdr:cNvPr id="131" name="Straight Connector 130"/>
        <xdr:cNvCxnSpPr>
          <a:stCxn id="70" idx="3"/>
          <a:endCxn id="69" idx="1"/>
        </xdr:cNvCxnSpPr>
      </xdr:nvCxnSpPr>
      <xdr:spPr>
        <a:xfrm>
          <a:off x="4271963" y="3937705"/>
          <a:ext cx="395285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3</xdr:row>
      <xdr:rowOff>0</xdr:rowOff>
    </xdr:from>
    <xdr:to>
      <xdr:col>8</xdr:col>
      <xdr:colOff>285750</xdr:colOff>
      <xdr:row>22</xdr:row>
      <xdr:rowOff>28575</xdr:rowOff>
    </xdr:to>
    <xdr:cxnSp macro="">
      <xdr:nvCxnSpPr>
        <xdr:cNvPr id="35" name="Straight Connector 34"/>
        <xdr:cNvCxnSpPr/>
      </xdr:nvCxnSpPr>
      <xdr:spPr>
        <a:xfrm rot="5400000">
          <a:off x="3952875" y="2809875"/>
          <a:ext cx="4133850" cy="0"/>
        </a:xfrm>
        <a:prstGeom prst="line">
          <a:avLst/>
        </a:prstGeom>
        <a:ln>
          <a:prstDash val="dash"/>
        </a:ln>
        <a:effectLst/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</xdr:row>
      <xdr:rowOff>117605</xdr:rowOff>
    </xdr:from>
    <xdr:to>
      <xdr:col>11</xdr:col>
      <xdr:colOff>4762</xdr:colOff>
      <xdr:row>17</xdr:row>
      <xdr:rowOff>146755</xdr:rowOff>
    </xdr:to>
    <xdr:cxnSp macro="">
      <xdr:nvCxnSpPr>
        <xdr:cNvPr id="144" name="Straight Connector 143"/>
        <xdr:cNvCxnSpPr>
          <a:stCxn id="75" idx="3"/>
          <a:endCxn id="23" idx="2"/>
        </xdr:cNvCxnSpPr>
      </xdr:nvCxnSpPr>
      <xdr:spPr>
        <a:xfrm flipV="1">
          <a:off x="7372350" y="1393955"/>
          <a:ext cx="385762" cy="254375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</xdr:colOff>
      <xdr:row>8</xdr:row>
      <xdr:rowOff>115674</xdr:rowOff>
    </xdr:from>
    <xdr:to>
      <xdr:col>11</xdr:col>
      <xdr:colOff>0</xdr:colOff>
      <xdr:row>8</xdr:row>
      <xdr:rowOff>115674</xdr:rowOff>
    </xdr:to>
    <xdr:cxnSp macro="">
      <xdr:nvCxnSpPr>
        <xdr:cNvPr id="155" name="Straight Connector 154"/>
        <xdr:cNvCxnSpPr>
          <a:stCxn id="37" idx="6"/>
          <a:endCxn id="39" idx="2"/>
        </xdr:cNvCxnSpPr>
      </xdr:nvCxnSpPr>
      <xdr:spPr>
        <a:xfrm>
          <a:off x="7375398" y="2020674"/>
          <a:ext cx="377952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5</xdr:row>
      <xdr:rowOff>117605</xdr:rowOff>
    </xdr:from>
    <xdr:to>
      <xdr:col>13</xdr:col>
      <xdr:colOff>9523</xdr:colOff>
      <xdr:row>8</xdr:row>
      <xdr:rowOff>115674</xdr:rowOff>
    </xdr:to>
    <xdr:cxnSp macro="">
      <xdr:nvCxnSpPr>
        <xdr:cNvPr id="199" name="Straight Connector 198"/>
        <xdr:cNvCxnSpPr>
          <a:stCxn id="39" idx="6"/>
          <a:endCxn id="24" idx="2"/>
        </xdr:cNvCxnSpPr>
      </xdr:nvCxnSpPr>
      <xdr:spPr>
        <a:xfrm flipV="1">
          <a:off x="8823198" y="1393955"/>
          <a:ext cx="397000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5</xdr:row>
      <xdr:rowOff>117605</xdr:rowOff>
    </xdr:from>
    <xdr:to>
      <xdr:col>13</xdr:col>
      <xdr:colOff>9523</xdr:colOff>
      <xdr:row>11</xdr:row>
      <xdr:rowOff>113986</xdr:rowOff>
    </xdr:to>
    <xdr:cxnSp macro="">
      <xdr:nvCxnSpPr>
        <xdr:cNvPr id="201" name="Straight Connector 200"/>
        <xdr:cNvCxnSpPr>
          <a:stCxn id="40" idx="6"/>
          <a:endCxn id="24" idx="2"/>
        </xdr:cNvCxnSpPr>
      </xdr:nvCxnSpPr>
      <xdr:spPr>
        <a:xfrm flipV="1">
          <a:off x="8823198" y="1393955"/>
          <a:ext cx="397000" cy="1253681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1074610</xdr:colOff>
      <xdr:row>5</xdr:row>
      <xdr:rowOff>117605</xdr:rowOff>
    </xdr:from>
    <xdr:to>
      <xdr:col>13</xdr:col>
      <xdr:colOff>4763</xdr:colOff>
      <xdr:row>8</xdr:row>
      <xdr:rowOff>115674</xdr:rowOff>
    </xdr:to>
    <xdr:cxnSp macro="">
      <xdr:nvCxnSpPr>
        <xdr:cNvPr id="203" name="Straight Connector 202"/>
        <xdr:cNvCxnSpPr>
          <a:stCxn id="23" idx="6"/>
          <a:endCxn id="42" idx="2"/>
        </xdr:cNvCxnSpPr>
      </xdr:nvCxnSpPr>
      <xdr:spPr>
        <a:xfrm>
          <a:off x="8827960" y="1393955"/>
          <a:ext cx="387478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8</xdr:row>
      <xdr:rowOff>115674</xdr:rowOff>
    </xdr:from>
    <xdr:to>
      <xdr:col>13</xdr:col>
      <xdr:colOff>4763</xdr:colOff>
      <xdr:row>8</xdr:row>
      <xdr:rowOff>115674</xdr:rowOff>
    </xdr:to>
    <xdr:cxnSp macro="">
      <xdr:nvCxnSpPr>
        <xdr:cNvPr id="205" name="Straight Connector 204"/>
        <xdr:cNvCxnSpPr>
          <a:stCxn id="39" idx="6"/>
          <a:endCxn id="42" idx="2"/>
        </xdr:cNvCxnSpPr>
      </xdr:nvCxnSpPr>
      <xdr:spPr>
        <a:xfrm>
          <a:off x="8823198" y="2020674"/>
          <a:ext cx="392240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8</xdr:row>
      <xdr:rowOff>115674</xdr:rowOff>
    </xdr:from>
    <xdr:to>
      <xdr:col>13</xdr:col>
      <xdr:colOff>9523</xdr:colOff>
      <xdr:row>11</xdr:row>
      <xdr:rowOff>113986</xdr:rowOff>
    </xdr:to>
    <xdr:cxnSp macro="">
      <xdr:nvCxnSpPr>
        <xdr:cNvPr id="207" name="Straight Connector 206"/>
        <xdr:cNvCxnSpPr>
          <a:stCxn id="39" idx="6"/>
          <a:endCxn id="43" idx="2"/>
        </xdr:cNvCxnSpPr>
      </xdr:nvCxnSpPr>
      <xdr:spPr>
        <a:xfrm>
          <a:off x="8823198" y="2020674"/>
          <a:ext cx="397000" cy="626962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1071562</xdr:colOff>
      <xdr:row>11</xdr:row>
      <xdr:rowOff>113986</xdr:rowOff>
    </xdr:from>
    <xdr:to>
      <xdr:col>13</xdr:col>
      <xdr:colOff>9523</xdr:colOff>
      <xdr:row>20</xdr:row>
      <xdr:rowOff>142876</xdr:rowOff>
    </xdr:to>
    <xdr:cxnSp macro="">
      <xdr:nvCxnSpPr>
        <xdr:cNvPr id="209" name="Straight Connector 208"/>
        <xdr:cNvCxnSpPr>
          <a:stCxn id="77" idx="3"/>
          <a:endCxn id="43" idx="2"/>
        </xdr:cNvCxnSpPr>
      </xdr:nvCxnSpPr>
      <xdr:spPr>
        <a:xfrm flipV="1">
          <a:off x="8824912" y="2647636"/>
          <a:ext cx="395286" cy="191484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1074611</xdr:colOff>
      <xdr:row>5</xdr:row>
      <xdr:rowOff>117605</xdr:rowOff>
    </xdr:from>
    <xdr:to>
      <xdr:col>15</xdr:col>
      <xdr:colOff>7143</xdr:colOff>
      <xdr:row>8</xdr:row>
      <xdr:rowOff>115674</xdr:rowOff>
    </xdr:to>
    <xdr:cxnSp macro="">
      <xdr:nvCxnSpPr>
        <xdr:cNvPr id="227" name="Straight Connector 226"/>
        <xdr:cNvCxnSpPr>
          <a:stCxn id="42" idx="6"/>
          <a:endCxn id="25" idx="2"/>
        </xdr:cNvCxnSpPr>
      </xdr:nvCxnSpPr>
      <xdr:spPr>
        <a:xfrm flipV="1">
          <a:off x="10285286" y="1393955"/>
          <a:ext cx="389857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3046</xdr:colOff>
      <xdr:row>8</xdr:row>
      <xdr:rowOff>115674</xdr:rowOff>
    </xdr:from>
    <xdr:to>
      <xdr:col>15</xdr:col>
      <xdr:colOff>7143</xdr:colOff>
      <xdr:row>11</xdr:row>
      <xdr:rowOff>113986</xdr:rowOff>
    </xdr:to>
    <xdr:cxnSp macro="">
      <xdr:nvCxnSpPr>
        <xdr:cNvPr id="229" name="Straight Connector 228"/>
        <xdr:cNvCxnSpPr>
          <a:stCxn id="43" idx="6"/>
          <a:endCxn id="47" idx="2"/>
        </xdr:cNvCxnSpPr>
      </xdr:nvCxnSpPr>
      <xdr:spPr>
        <a:xfrm flipV="1">
          <a:off x="10290046" y="2020674"/>
          <a:ext cx="385097" cy="626962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495300</xdr:colOff>
      <xdr:row>24</xdr:row>
      <xdr:rowOff>9525</xdr:rowOff>
    </xdr:from>
    <xdr:to>
      <xdr:col>10</xdr:col>
      <xdr:colOff>76199</xdr:colOff>
      <xdr:row>25</xdr:row>
      <xdr:rowOff>0</xdr:rowOff>
    </xdr:to>
    <xdr:sp macro="" textlink="RelElec1">
      <xdr:nvSpPr>
        <xdr:cNvPr id="236" name="Flowchart: Data 235"/>
        <xdr:cNvSpPr/>
      </xdr:nvSpPr>
      <xdr:spPr>
        <a:xfrm>
          <a:off x="6242050" y="5260975"/>
          <a:ext cx="122554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D68F558F-5B9F-497F-B6CF-6D7BDDD44DF0}" type="TxLink">
            <a:rPr lang="en-US" sz="1050"/>
            <a:pPr algn="ctr"/>
            <a:t>Rel Elec 1</a:t>
          </a:fld>
          <a:endParaRPr lang="en-US" sz="1050"/>
        </a:p>
      </xdr:txBody>
    </xdr:sp>
    <xdr:clientData/>
  </xdr:twoCellAnchor>
  <xdr:twoCellAnchor>
    <xdr:from>
      <xdr:col>0</xdr:col>
      <xdr:colOff>76200</xdr:colOff>
      <xdr:row>38</xdr:row>
      <xdr:rowOff>28575</xdr:rowOff>
    </xdr:from>
    <xdr:to>
      <xdr:col>0</xdr:col>
      <xdr:colOff>200025</xdr:colOff>
      <xdr:row>38</xdr:row>
      <xdr:rowOff>152400</xdr:rowOff>
    </xdr:to>
    <xdr:sp macro="" textlink="">
      <xdr:nvSpPr>
        <xdr:cNvPr id="102" name="Oval 101"/>
        <xdr:cNvSpPr/>
      </xdr:nvSpPr>
      <xdr:spPr>
        <a:xfrm>
          <a:off x="76200" y="8039100"/>
          <a:ext cx="123825" cy="123825"/>
        </a:xfrm>
        <a:prstGeom prst="ellipse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13</xdr:col>
      <xdr:colOff>527050</xdr:colOff>
      <xdr:row>20</xdr:row>
      <xdr:rowOff>234950</xdr:rowOff>
    </xdr:from>
    <xdr:to>
      <xdr:col>15</xdr:col>
      <xdr:colOff>577850</xdr:colOff>
      <xdr:row>22</xdr:row>
      <xdr:rowOff>107950</xdr:rowOff>
    </xdr:to>
    <xdr:grpSp>
      <xdr:nvGrpSpPr>
        <xdr:cNvPr id="116" name="Group 115"/>
        <xdr:cNvGrpSpPr/>
      </xdr:nvGrpSpPr>
      <xdr:grpSpPr>
        <a:xfrm>
          <a:off x="9737725" y="4654550"/>
          <a:ext cx="1508125" cy="311150"/>
          <a:chOff x="9747250" y="4410075"/>
          <a:chExt cx="1511300" cy="311150"/>
        </a:xfrm>
      </xdr:grpSpPr>
      <xdr:cxnSp macro="">
        <xdr:nvCxnSpPr>
          <xdr:cNvPr id="111" name="Straight Connector 110"/>
          <xdr:cNvCxnSpPr/>
        </xdr:nvCxnSpPr>
        <xdr:spPr>
          <a:xfrm>
            <a:off x="9753600" y="4565650"/>
            <a:ext cx="1498600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" name="Straight Connector 113"/>
          <xdr:cNvCxnSpPr/>
        </xdr:nvCxnSpPr>
        <xdr:spPr>
          <a:xfrm rot="5400000">
            <a:off x="9591675" y="4565650"/>
            <a:ext cx="311150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" name="Straight Connector 114"/>
          <xdr:cNvCxnSpPr/>
        </xdr:nvCxnSpPr>
        <xdr:spPr>
          <a:xfrm rot="5400000">
            <a:off x="11102975" y="4565650"/>
            <a:ext cx="311150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641110</xdr:colOff>
      <xdr:row>20</xdr:row>
      <xdr:rowOff>101600</xdr:rowOff>
    </xdr:from>
    <xdr:to>
      <xdr:col>15</xdr:col>
      <xdr:colOff>444780</xdr:colOff>
      <xdr:row>21</xdr:row>
      <xdr:rowOff>50800</xdr:rowOff>
    </xdr:to>
    <xdr:sp macro="" textlink="">
      <xdr:nvSpPr>
        <xdr:cNvPr id="118" name="TextBox 117"/>
        <xdr:cNvSpPr txBox="1"/>
      </xdr:nvSpPr>
      <xdr:spPr>
        <a:xfrm>
          <a:off x="9851785" y="4521200"/>
          <a:ext cx="1260995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100"/>
            <a:t>L3 Exam</a:t>
          </a:r>
        </a:p>
      </xdr:txBody>
    </xdr:sp>
    <xdr:clientData/>
  </xdr:twoCellAnchor>
  <xdr:twoCellAnchor>
    <xdr:from>
      <xdr:col>8</xdr:col>
      <xdr:colOff>3046</xdr:colOff>
      <xdr:row>11</xdr:row>
      <xdr:rowOff>113986</xdr:rowOff>
    </xdr:from>
    <xdr:to>
      <xdr:col>11</xdr:col>
      <xdr:colOff>0</xdr:colOff>
      <xdr:row>17</xdr:row>
      <xdr:rowOff>146755</xdr:rowOff>
    </xdr:to>
    <xdr:cxnSp macro="">
      <xdr:nvCxnSpPr>
        <xdr:cNvPr id="133" name="Straight Connector 132"/>
        <xdr:cNvCxnSpPr>
          <a:stCxn id="69" idx="3"/>
          <a:endCxn id="40" idx="2"/>
        </xdr:cNvCxnSpPr>
      </xdr:nvCxnSpPr>
      <xdr:spPr>
        <a:xfrm flipV="1">
          <a:off x="5737096" y="2647636"/>
          <a:ext cx="2016254" cy="129006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1069848</xdr:colOff>
      <xdr:row>11</xdr:row>
      <xdr:rowOff>143273</xdr:rowOff>
    </xdr:from>
    <xdr:to>
      <xdr:col>5</xdr:col>
      <xdr:colOff>4762</xdr:colOff>
      <xdr:row>11</xdr:row>
      <xdr:rowOff>143273</xdr:rowOff>
    </xdr:to>
    <xdr:cxnSp macro="">
      <xdr:nvCxnSpPr>
        <xdr:cNvPr id="107" name="Straight Connector 106"/>
        <xdr:cNvCxnSpPr/>
      </xdr:nvCxnSpPr>
      <xdr:spPr>
        <a:xfrm>
          <a:off x="1355598" y="2676923"/>
          <a:ext cx="392239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</xdr:colOff>
      <xdr:row>7</xdr:row>
      <xdr:rowOff>57150</xdr:rowOff>
    </xdr:from>
    <xdr:to>
      <xdr:col>9</xdr:col>
      <xdr:colOff>1009650</xdr:colOff>
      <xdr:row>7</xdr:row>
      <xdr:rowOff>57150</xdr:rowOff>
    </xdr:to>
    <xdr:sp macro="" textlink="">
      <xdr:nvSpPr>
        <xdr:cNvPr id="168" name="Line 9"/>
        <xdr:cNvSpPr>
          <a:spLocks noChangeShapeType="1"/>
        </xdr:cNvSpPr>
      </xdr:nvSpPr>
      <xdr:spPr bwMode="auto">
        <a:xfrm>
          <a:off x="6343650" y="1771650"/>
          <a:ext cx="962025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47625</xdr:colOff>
      <xdr:row>7</xdr:row>
      <xdr:rowOff>57150</xdr:rowOff>
    </xdr:to>
    <xdr:cxnSp macro="">
      <xdr:nvCxnSpPr>
        <xdr:cNvPr id="169" name="AutoShape 10"/>
        <xdr:cNvCxnSpPr>
          <a:cxnSpLocks noChangeShapeType="1"/>
          <a:stCxn id="168" idx="0"/>
          <a:endCxn id="21" idx="6"/>
        </xdr:cNvCxnSpPr>
      </xdr:nvCxnSpPr>
      <xdr:spPr bwMode="auto">
        <a:xfrm flipH="1" flipV="1">
          <a:off x="5737096" y="1393955"/>
          <a:ext cx="606554" cy="377695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1009650</xdr:colOff>
      <xdr:row>5</xdr:row>
      <xdr:rowOff>117605</xdr:rowOff>
    </xdr:from>
    <xdr:to>
      <xdr:col>11</xdr:col>
      <xdr:colOff>4762</xdr:colOff>
      <xdr:row>7</xdr:row>
      <xdr:rowOff>57151</xdr:rowOff>
    </xdr:to>
    <xdr:cxnSp macro="">
      <xdr:nvCxnSpPr>
        <xdr:cNvPr id="170" name="AutoShape 11"/>
        <xdr:cNvCxnSpPr>
          <a:cxnSpLocks noChangeShapeType="1"/>
          <a:stCxn id="168" idx="1"/>
          <a:endCxn id="23" idx="2"/>
        </xdr:cNvCxnSpPr>
      </xdr:nvCxnSpPr>
      <xdr:spPr bwMode="auto">
        <a:xfrm flipV="1">
          <a:off x="7305675" y="1393955"/>
          <a:ext cx="452437" cy="377696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57150</xdr:colOff>
      <xdr:row>10</xdr:row>
      <xdr:rowOff>95250</xdr:rowOff>
    </xdr:from>
    <xdr:to>
      <xdr:col>13</xdr:col>
      <xdr:colOff>1066800</xdr:colOff>
      <xdr:row>10</xdr:row>
      <xdr:rowOff>95250</xdr:rowOff>
    </xdr:to>
    <xdr:sp macro="" textlink="">
      <xdr:nvSpPr>
        <xdr:cNvPr id="204" name="Line 9"/>
        <xdr:cNvSpPr>
          <a:spLocks noChangeShapeType="1"/>
        </xdr:cNvSpPr>
      </xdr:nvSpPr>
      <xdr:spPr bwMode="auto">
        <a:xfrm>
          <a:off x="9267825" y="2438400"/>
          <a:ext cx="1009650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1069848</xdr:colOff>
      <xdr:row>10</xdr:row>
      <xdr:rowOff>95250</xdr:rowOff>
    </xdr:from>
    <xdr:to>
      <xdr:col>13</xdr:col>
      <xdr:colOff>57150</xdr:colOff>
      <xdr:row>11</xdr:row>
      <xdr:rowOff>113986</xdr:rowOff>
    </xdr:to>
    <xdr:cxnSp macro="">
      <xdr:nvCxnSpPr>
        <xdr:cNvPr id="206" name="AutoShape 10"/>
        <xdr:cNvCxnSpPr>
          <a:cxnSpLocks noChangeShapeType="1"/>
          <a:stCxn id="204" idx="0"/>
          <a:endCxn id="40" idx="6"/>
        </xdr:cNvCxnSpPr>
      </xdr:nvCxnSpPr>
      <xdr:spPr bwMode="auto">
        <a:xfrm flipH="1">
          <a:off x="8823198" y="2438400"/>
          <a:ext cx="444627" cy="209236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1066800</xdr:colOff>
      <xdr:row>8</xdr:row>
      <xdr:rowOff>115674</xdr:rowOff>
    </xdr:from>
    <xdr:to>
      <xdr:col>15</xdr:col>
      <xdr:colOff>7143</xdr:colOff>
      <xdr:row>10</xdr:row>
      <xdr:rowOff>95251</xdr:rowOff>
    </xdr:to>
    <xdr:cxnSp macro="">
      <xdr:nvCxnSpPr>
        <xdr:cNvPr id="208" name="AutoShape 11"/>
        <xdr:cNvCxnSpPr>
          <a:cxnSpLocks noChangeShapeType="1"/>
          <a:stCxn id="204" idx="1"/>
          <a:endCxn id="47" idx="2"/>
        </xdr:cNvCxnSpPr>
      </xdr:nvCxnSpPr>
      <xdr:spPr bwMode="auto">
        <a:xfrm flipV="1">
          <a:off x="10277475" y="2020674"/>
          <a:ext cx="397668" cy="417727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19051</xdr:colOff>
      <xdr:row>16</xdr:row>
      <xdr:rowOff>76200</xdr:rowOff>
    </xdr:from>
    <xdr:to>
      <xdr:col>11</xdr:col>
      <xdr:colOff>838200</xdr:colOff>
      <xdr:row>16</xdr:row>
      <xdr:rowOff>76200</xdr:rowOff>
    </xdr:to>
    <xdr:sp macro="" textlink="">
      <xdr:nvSpPr>
        <xdr:cNvPr id="230" name="Line 9"/>
        <xdr:cNvSpPr>
          <a:spLocks noChangeShapeType="1"/>
        </xdr:cNvSpPr>
      </xdr:nvSpPr>
      <xdr:spPr bwMode="auto">
        <a:xfrm>
          <a:off x="4676776" y="3676650"/>
          <a:ext cx="3914774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6</xdr:col>
      <xdr:colOff>0</xdr:colOff>
      <xdr:row>11</xdr:row>
      <xdr:rowOff>141824</xdr:rowOff>
    </xdr:from>
    <xdr:to>
      <xdr:col>7</xdr:col>
      <xdr:colOff>19051</xdr:colOff>
      <xdr:row>16</xdr:row>
      <xdr:rowOff>76200</xdr:rowOff>
    </xdr:to>
    <xdr:cxnSp macro="">
      <xdr:nvCxnSpPr>
        <xdr:cNvPr id="232" name="AutoShape 10"/>
        <xdr:cNvCxnSpPr>
          <a:cxnSpLocks noChangeShapeType="1"/>
          <a:stCxn id="230" idx="0"/>
          <a:endCxn id="66" idx="3"/>
        </xdr:cNvCxnSpPr>
      </xdr:nvCxnSpPr>
      <xdr:spPr bwMode="auto">
        <a:xfrm flipH="1" flipV="1">
          <a:off x="4276725" y="2675474"/>
          <a:ext cx="400051" cy="1001176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838200</xdr:colOff>
      <xdr:row>14</xdr:row>
      <xdr:rowOff>113068</xdr:rowOff>
    </xdr:from>
    <xdr:to>
      <xdr:col>13</xdr:col>
      <xdr:colOff>9523</xdr:colOff>
      <xdr:row>16</xdr:row>
      <xdr:rowOff>76201</xdr:rowOff>
    </xdr:to>
    <xdr:cxnSp macro="">
      <xdr:nvCxnSpPr>
        <xdr:cNvPr id="234" name="AutoShape 11"/>
        <xdr:cNvCxnSpPr>
          <a:cxnSpLocks noChangeShapeType="1"/>
          <a:stCxn id="230" idx="1"/>
          <a:endCxn id="44" idx="2"/>
        </xdr:cNvCxnSpPr>
      </xdr:nvCxnSpPr>
      <xdr:spPr bwMode="auto">
        <a:xfrm flipV="1">
          <a:off x="8591550" y="3275368"/>
          <a:ext cx="628648" cy="401283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806577</xdr:colOff>
      <xdr:row>14</xdr:row>
      <xdr:rowOff>150644</xdr:rowOff>
    </xdr:from>
    <xdr:to>
      <xdr:col>12</xdr:col>
      <xdr:colOff>0</xdr:colOff>
      <xdr:row>14</xdr:row>
      <xdr:rowOff>150644</xdr:rowOff>
    </xdr:to>
    <xdr:sp macro="" textlink="">
      <xdr:nvSpPr>
        <xdr:cNvPr id="245" name="Line 9"/>
        <xdr:cNvSpPr>
          <a:spLocks noChangeShapeType="1"/>
        </xdr:cNvSpPr>
      </xdr:nvSpPr>
      <xdr:spPr bwMode="auto">
        <a:xfrm>
          <a:off x="7102602" y="3312944"/>
          <a:ext cx="1727073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8</xdr:col>
      <xdr:colOff>3046</xdr:colOff>
      <xdr:row>14</xdr:row>
      <xdr:rowOff>150644</xdr:rowOff>
    </xdr:from>
    <xdr:to>
      <xdr:col>9</xdr:col>
      <xdr:colOff>806577</xdr:colOff>
      <xdr:row>17</xdr:row>
      <xdr:rowOff>146755</xdr:rowOff>
    </xdr:to>
    <xdr:cxnSp macro="">
      <xdr:nvCxnSpPr>
        <xdr:cNvPr id="246" name="AutoShape 10"/>
        <xdr:cNvCxnSpPr>
          <a:cxnSpLocks noChangeShapeType="1"/>
          <a:stCxn id="245" idx="0"/>
          <a:endCxn id="69" idx="3"/>
        </xdr:cNvCxnSpPr>
      </xdr:nvCxnSpPr>
      <xdr:spPr bwMode="auto">
        <a:xfrm flipH="1">
          <a:off x="5737096" y="3312944"/>
          <a:ext cx="1365506" cy="624761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</xdr:row>
      <xdr:rowOff>117605</xdr:rowOff>
    </xdr:from>
    <xdr:to>
      <xdr:col>13</xdr:col>
      <xdr:colOff>9523</xdr:colOff>
      <xdr:row>14</xdr:row>
      <xdr:rowOff>150645</xdr:rowOff>
    </xdr:to>
    <xdr:cxnSp macro="">
      <xdr:nvCxnSpPr>
        <xdr:cNvPr id="247" name="AutoShape 11"/>
        <xdr:cNvCxnSpPr>
          <a:cxnSpLocks noChangeShapeType="1"/>
          <a:stCxn id="245" idx="1"/>
          <a:endCxn id="24" idx="2"/>
        </xdr:cNvCxnSpPr>
      </xdr:nvCxnSpPr>
      <xdr:spPr bwMode="auto">
        <a:xfrm flipV="1">
          <a:off x="8829675" y="1393955"/>
          <a:ext cx="390523" cy="191899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273177</xdr:colOff>
      <xdr:row>19</xdr:row>
      <xdr:rowOff>55394</xdr:rowOff>
    </xdr:from>
    <xdr:to>
      <xdr:col>8</xdr:col>
      <xdr:colOff>447675</xdr:colOff>
      <xdr:row>19</xdr:row>
      <xdr:rowOff>55394</xdr:rowOff>
    </xdr:to>
    <xdr:sp macro="" textlink="">
      <xdr:nvSpPr>
        <xdr:cNvPr id="256" name="Line 9"/>
        <xdr:cNvSpPr>
          <a:spLocks noChangeShapeType="1"/>
        </xdr:cNvSpPr>
      </xdr:nvSpPr>
      <xdr:spPr bwMode="auto">
        <a:xfrm>
          <a:off x="3105277" y="4322594"/>
          <a:ext cx="3095498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1074610</xdr:colOff>
      <xdr:row>11</xdr:row>
      <xdr:rowOff>141824</xdr:rowOff>
    </xdr:from>
    <xdr:to>
      <xdr:col>4</xdr:col>
      <xdr:colOff>273177</xdr:colOff>
      <xdr:row>19</xdr:row>
      <xdr:rowOff>55394</xdr:rowOff>
    </xdr:to>
    <xdr:cxnSp macro="">
      <xdr:nvCxnSpPr>
        <xdr:cNvPr id="257" name="AutoShape 10"/>
        <xdr:cNvCxnSpPr>
          <a:cxnSpLocks noChangeShapeType="1"/>
          <a:stCxn id="256" idx="0"/>
          <a:endCxn id="65" idx="3"/>
        </xdr:cNvCxnSpPr>
      </xdr:nvCxnSpPr>
      <xdr:spPr bwMode="auto">
        <a:xfrm flipH="1" flipV="1">
          <a:off x="2827210" y="2694524"/>
          <a:ext cx="278067" cy="162807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447675</xdr:colOff>
      <xdr:row>17</xdr:row>
      <xdr:rowOff>146755</xdr:rowOff>
    </xdr:from>
    <xdr:to>
      <xdr:col>9</xdr:col>
      <xdr:colOff>9525</xdr:colOff>
      <xdr:row>19</xdr:row>
      <xdr:rowOff>55395</xdr:rowOff>
    </xdr:to>
    <xdr:cxnSp macro="">
      <xdr:nvCxnSpPr>
        <xdr:cNvPr id="258" name="AutoShape 11"/>
        <xdr:cNvCxnSpPr>
          <a:cxnSpLocks noChangeShapeType="1"/>
          <a:stCxn id="256" idx="1"/>
          <a:endCxn id="75" idx="1"/>
        </xdr:cNvCxnSpPr>
      </xdr:nvCxnSpPr>
      <xdr:spPr bwMode="auto">
        <a:xfrm flipV="1">
          <a:off x="6200775" y="3969455"/>
          <a:ext cx="120650" cy="35314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25527</xdr:colOff>
      <xdr:row>13</xdr:row>
      <xdr:rowOff>122069</xdr:rowOff>
    </xdr:from>
    <xdr:to>
      <xdr:col>9</xdr:col>
      <xdr:colOff>1006602</xdr:colOff>
      <xdr:row>13</xdr:row>
      <xdr:rowOff>122069</xdr:rowOff>
    </xdr:to>
    <xdr:sp macro="" textlink="">
      <xdr:nvSpPr>
        <xdr:cNvPr id="269" name="Line 9"/>
        <xdr:cNvSpPr>
          <a:spLocks noChangeShapeType="1"/>
        </xdr:cNvSpPr>
      </xdr:nvSpPr>
      <xdr:spPr bwMode="auto">
        <a:xfrm>
          <a:off x="6321552" y="3093869"/>
          <a:ext cx="981075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25527</xdr:colOff>
      <xdr:row>13</xdr:row>
      <xdr:rowOff>122069</xdr:rowOff>
    </xdr:to>
    <xdr:cxnSp macro="">
      <xdr:nvCxnSpPr>
        <xdr:cNvPr id="270" name="AutoShape 10"/>
        <xdr:cNvCxnSpPr>
          <a:cxnSpLocks noChangeShapeType="1"/>
          <a:stCxn id="269" idx="0"/>
          <a:endCxn id="21" idx="6"/>
        </xdr:cNvCxnSpPr>
      </xdr:nvCxnSpPr>
      <xdr:spPr bwMode="auto">
        <a:xfrm flipH="1" flipV="1">
          <a:off x="5737096" y="1393955"/>
          <a:ext cx="584456" cy="1699914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1006602</xdr:colOff>
      <xdr:row>11</xdr:row>
      <xdr:rowOff>113986</xdr:rowOff>
    </xdr:from>
    <xdr:to>
      <xdr:col>11</xdr:col>
      <xdr:colOff>0</xdr:colOff>
      <xdr:row>13</xdr:row>
      <xdr:rowOff>122070</xdr:rowOff>
    </xdr:to>
    <xdr:cxnSp macro="">
      <xdr:nvCxnSpPr>
        <xdr:cNvPr id="271" name="AutoShape 11"/>
        <xdr:cNvCxnSpPr>
          <a:cxnSpLocks noChangeShapeType="1"/>
          <a:stCxn id="269" idx="1"/>
          <a:endCxn id="40" idx="2"/>
        </xdr:cNvCxnSpPr>
      </xdr:nvCxnSpPr>
      <xdr:spPr bwMode="auto">
        <a:xfrm flipV="1">
          <a:off x="7302627" y="2647636"/>
          <a:ext cx="450723" cy="446234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54102</xdr:colOff>
      <xdr:row>13</xdr:row>
      <xdr:rowOff>36344</xdr:rowOff>
    </xdr:from>
    <xdr:to>
      <xdr:col>11</xdr:col>
      <xdr:colOff>923925</xdr:colOff>
      <xdr:row>13</xdr:row>
      <xdr:rowOff>36344</xdr:rowOff>
    </xdr:to>
    <xdr:sp macro="" textlink="">
      <xdr:nvSpPr>
        <xdr:cNvPr id="276" name="Line 9"/>
        <xdr:cNvSpPr>
          <a:spLocks noChangeShapeType="1"/>
        </xdr:cNvSpPr>
      </xdr:nvSpPr>
      <xdr:spPr bwMode="auto">
        <a:xfrm>
          <a:off x="7807452" y="3008144"/>
          <a:ext cx="869823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10</xdr:col>
      <xdr:colOff>3048</xdr:colOff>
      <xdr:row>11</xdr:row>
      <xdr:rowOff>113986</xdr:rowOff>
    </xdr:from>
    <xdr:to>
      <xdr:col>11</xdr:col>
      <xdr:colOff>54102</xdr:colOff>
      <xdr:row>13</xdr:row>
      <xdr:rowOff>36344</xdr:rowOff>
    </xdr:to>
    <xdr:cxnSp macro="">
      <xdr:nvCxnSpPr>
        <xdr:cNvPr id="277" name="AutoShape 10"/>
        <xdr:cNvCxnSpPr>
          <a:cxnSpLocks noChangeShapeType="1"/>
          <a:stCxn id="276" idx="0"/>
          <a:endCxn id="38" idx="6"/>
        </xdr:cNvCxnSpPr>
      </xdr:nvCxnSpPr>
      <xdr:spPr bwMode="auto">
        <a:xfrm flipH="1" flipV="1">
          <a:off x="7375398" y="2647636"/>
          <a:ext cx="432054" cy="360508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923925</xdr:colOff>
      <xdr:row>11</xdr:row>
      <xdr:rowOff>113986</xdr:rowOff>
    </xdr:from>
    <xdr:to>
      <xdr:col>13</xdr:col>
      <xdr:colOff>9523</xdr:colOff>
      <xdr:row>13</xdr:row>
      <xdr:rowOff>36345</xdr:rowOff>
    </xdr:to>
    <xdr:cxnSp macro="">
      <xdr:nvCxnSpPr>
        <xdr:cNvPr id="278" name="AutoShape 11"/>
        <xdr:cNvCxnSpPr>
          <a:cxnSpLocks noChangeShapeType="1"/>
          <a:stCxn id="276" idx="1"/>
          <a:endCxn id="43" idx="2"/>
        </xdr:cNvCxnSpPr>
      </xdr:nvCxnSpPr>
      <xdr:spPr bwMode="auto">
        <a:xfrm flipV="1">
          <a:off x="8677275" y="2647636"/>
          <a:ext cx="542923" cy="360509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320802</xdr:colOff>
      <xdr:row>8</xdr:row>
      <xdr:rowOff>112544</xdr:rowOff>
    </xdr:from>
    <xdr:to>
      <xdr:col>7</xdr:col>
      <xdr:colOff>920877</xdr:colOff>
      <xdr:row>8</xdr:row>
      <xdr:rowOff>112544</xdr:rowOff>
    </xdr:to>
    <xdr:sp macro="" textlink="">
      <xdr:nvSpPr>
        <xdr:cNvPr id="299" name="Line 9"/>
        <xdr:cNvSpPr>
          <a:spLocks noChangeShapeType="1"/>
        </xdr:cNvSpPr>
      </xdr:nvSpPr>
      <xdr:spPr bwMode="auto">
        <a:xfrm>
          <a:off x="4597527" y="2017544"/>
          <a:ext cx="981075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1071563</xdr:colOff>
      <xdr:row>8</xdr:row>
      <xdr:rowOff>112544</xdr:rowOff>
    </xdr:from>
    <xdr:to>
      <xdr:col>6</xdr:col>
      <xdr:colOff>320802</xdr:colOff>
      <xdr:row>17</xdr:row>
      <xdr:rowOff>146755</xdr:rowOff>
    </xdr:to>
    <xdr:cxnSp macro="">
      <xdr:nvCxnSpPr>
        <xdr:cNvPr id="300" name="AutoShape 10"/>
        <xdr:cNvCxnSpPr>
          <a:cxnSpLocks noChangeShapeType="1"/>
          <a:stCxn id="299" idx="0"/>
          <a:endCxn id="70" idx="3"/>
        </xdr:cNvCxnSpPr>
      </xdr:nvCxnSpPr>
      <xdr:spPr bwMode="auto">
        <a:xfrm flipH="1">
          <a:off x="4271963" y="2017544"/>
          <a:ext cx="325564" cy="1920161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920877</xdr:colOff>
      <xdr:row>8</xdr:row>
      <xdr:rowOff>112545</xdr:rowOff>
    </xdr:from>
    <xdr:to>
      <xdr:col>9</xdr:col>
      <xdr:colOff>9525</xdr:colOff>
      <xdr:row>8</xdr:row>
      <xdr:rowOff>115674</xdr:rowOff>
    </xdr:to>
    <xdr:cxnSp macro="">
      <xdr:nvCxnSpPr>
        <xdr:cNvPr id="301" name="AutoShape 11"/>
        <xdr:cNvCxnSpPr>
          <a:cxnSpLocks noChangeShapeType="1"/>
          <a:stCxn id="299" idx="1"/>
          <a:endCxn id="37" idx="2"/>
        </xdr:cNvCxnSpPr>
      </xdr:nvCxnSpPr>
      <xdr:spPr bwMode="auto">
        <a:xfrm>
          <a:off x="5578602" y="2017545"/>
          <a:ext cx="726948" cy="3129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838201</xdr:colOff>
      <xdr:row>43</xdr:row>
      <xdr:rowOff>19050</xdr:rowOff>
    </xdr:from>
    <xdr:to>
      <xdr:col>3</xdr:col>
      <xdr:colOff>79376</xdr:colOff>
      <xdr:row>43</xdr:row>
      <xdr:rowOff>165795</xdr:rowOff>
    </xdr:to>
    <xdr:sp macro="" textlink="">
      <xdr:nvSpPr>
        <xdr:cNvPr id="306" name="Flowchart: Data 305"/>
        <xdr:cNvSpPr/>
      </xdr:nvSpPr>
      <xdr:spPr>
        <a:xfrm>
          <a:off x="1123951" y="8982075"/>
          <a:ext cx="698500" cy="146745"/>
        </a:xfrm>
        <a:prstGeom prst="flowChartInputOutpu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3</xdr:col>
      <xdr:colOff>1076324</xdr:colOff>
      <xdr:row>5</xdr:row>
      <xdr:rowOff>117605</xdr:rowOff>
    </xdr:from>
    <xdr:to>
      <xdr:col>5</xdr:col>
      <xdr:colOff>4763</xdr:colOff>
      <xdr:row>17</xdr:row>
      <xdr:rowOff>146755</xdr:rowOff>
    </xdr:to>
    <xdr:cxnSp macro="">
      <xdr:nvCxnSpPr>
        <xdr:cNvPr id="307" name="Straight Connector 306"/>
        <xdr:cNvCxnSpPr>
          <a:stCxn id="71" idx="3"/>
          <a:endCxn id="20" idx="2"/>
        </xdr:cNvCxnSpPr>
      </xdr:nvCxnSpPr>
      <xdr:spPr>
        <a:xfrm flipV="1">
          <a:off x="2819399" y="1393955"/>
          <a:ext cx="385764" cy="254375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14</xdr:row>
      <xdr:rowOff>123825</xdr:rowOff>
    </xdr:from>
    <xdr:to>
      <xdr:col>5</xdr:col>
      <xdr:colOff>1028700</xdr:colOff>
      <xdr:row>14</xdr:row>
      <xdr:rowOff>123825</xdr:rowOff>
    </xdr:to>
    <xdr:sp macro="" textlink="">
      <xdr:nvSpPr>
        <xdr:cNvPr id="310" name="Line 9"/>
        <xdr:cNvSpPr>
          <a:spLocks noChangeShapeType="1"/>
        </xdr:cNvSpPr>
      </xdr:nvSpPr>
      <xdr:spPr bwMode="auto">
        <a:xfrm>
          <a:off x="3219450" y="3286125"/>
          <a:ext cx="1009650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1076324</xdr:colOff>
      <xdr:row>14</xdr:row>
      <xdr:rowOff>123825</xdr:rowOff>
    </xdr:from>
    <xdr:to>
      <xdr:col>5</xdr:col>
      <xdr:colOff>19050</xdr:colOff>
      <xdr:row>17</xdr:row>
      <xdr:rowOff>146755</xdr:rowOff>
    </xdr:to>
    <xdr:cxnSp macro="">
      <xdr:nvCxnSpPr>
        <xdr:cNvPr id="311" name="AutoShape 10"/>
        <xdr:cNvCxnSpPr>
          <a:cxnSpLocks noChangeShapeType="1"/>
          <a:stCxn id="310" idx="0"/>
          <a:endCxn id="71" idx="3"/>
        </xdr:cNvCxnSpPr>
      </xdr:nvCxnSpPr>
      <xdr:spPr bwMode="auto">
        <a:xfrm flipH="1">
          <a:off x="2819399" y="3286125"/>
          <a:ext cx="400051" cy="65158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1028700</xdr:colOff>
      <xdr:row>5</xdr:row>
      <xdr:rowOff>117605</xdr:rowOff>
    </xdr:from>
    <xdr:to>
      <xdr:col>7</xdr:col>
      <xdr:colOff>9523</xdr:colOff>
      <xdr:row>14</xdr:row>
      <xdr:rowOff>123826</xdr:rowOff>
    </xdr:to>
    <xdr:cxnSp macro="">
      <xdr:nvCxnSpPr>
        <xdr:cNvPr id="312" name="AutoShape 11"/>
        <xdr:cNvCxnSpPr>
          <a:cxnSpLocks noChangeShapeType="1"/>
          <a:stCxn id="310" idx="1"/>
          <a:endCxn id="21" idx="2"/>
        </xdr:cNvCxnSpPr>
      </xdr:nvCxnSpPr>
      <xdr:spPr bwMode="auto">
        <a:xfrm flipV="1">
          <a:off x="4229100" y="1393955"/>
          <a:ext cx="438148" cy="1892171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44577</xdr:colOff>
      <xdr:row>10</xdr:row>
      <xdr:rowOff>7769</xdr:rowOff>
    </xdr:from>
    <xdr:to>
      <xdr:col>13</xdr:col>
      <xdr:colOff>1019175</xdr:colOff>
      <xdr:row>10</xdr:row>
      <xdr:rowOff>7769</xdr:rowOff>
    </xdr:to>
    <xdr:sp macro="" textlink="">
      <xdr:nvSpPr>
        <xdr:cNvPr id="321" name="Line 9"/>
        <xdr:cNvSpPr>
          <a:spLocks noChangeShapeType="1"/>
        </xdr:cNvSpPr>
      </xdr:nvSpPr>
      <xdr:spPr bwMode="auto">
        <a:xfrm>
          <a:off x="9255252" y="2350919"/>
          <a:ext cx="974598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1069848</xdr:colOff>
      <xdr:row>10</xdr:row>
      <xdr:rowOff>7769</xdr:rowOff>
    </xdr:from>
    <xdr:to>
      <xdr:col>13</xdr:col>
      <xdr:colOff>44577</xdr:colOff>
      <xdr:row>11</xdr:row>
      <xdr:rowOff>113986</xdr:rowOff>
    </xdr:to>
    <xdr:cxnSp macro="">
      <xdr:nvCxnSpPr>
        <xdr:cNvPr id="322" name="AutoShape 10"/>
        <xdr:cNvCxnSpPr>
          <a:cxnSpLocks noChangeShapeType="1"/>
          <a:stCxn id="321" idx="0"/>
          <a:endCxn id="40" idx="6"/>
        </xdr:cNvCxnSpPr>
      </xdr:nvCxnSpPr>
      <xdr:spPr bwMode="auto">
        <a:xfrm flipH="1">
          <a:off x="8823198" y="2350919"/>
          <a:ext cx="432054" cy="296717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1019175</xdr:colOff>
      <xdr:row>5</xdr:row>
      <xdr:rowOff>117605</xdr:rowOff>
    </xdr:from>
    <xdr:to>
      <xdr:col>15</xdr:col>
      <xdr:colOff>7143</xdr:colOff>
      <xdr:row>10</xdr:row>
      <xdr:rowOff>7770</xdr:rowOff>
    </xdr:to>
    <xdr:cxnSp macro="">
      <xdr:nvCxnSpPr>
        <xdr:cNvPr id="323" name="AutoShape 11"/>
        <xdr:cNvCxnSpPr>
          <a:cxnSpLocks noChangeShapeType="1"/>
          <a:stCxn id="321" idx="1"/>
          <a:endCxn id="25" idx="2"/>
        </xdr:cNvCxnSpPr>
      </xdr:nvCxnSpPr>
      <xdr:spPr bwMode="auto">
        <a:xfrm flipV="1">
          <a:off x="10229850" y="1393955"/>
          <a:ext cx="445293" cy="956965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1074611</xdr:colOff>
      <xdr:row>8</xdr:row>
      <xdr:rowOff>115674</xdr:rowOff>
    </xdr:from>
    <xdr:to>
      <xdr:col>15</xdr:col>
      <xdr:colOff>7143</xdr:colOff>
      <xdr:row>8</xdr:row>
      <xdr:rowOff>115674</xdr:rowOff>
    </xdr:to>
    <xdr:cxnSp macro="">
      <xdr:nvCxnSpPr>
        <xdr:cNvPr id="340" name="Straight Connector 339"/>
        <xdr:cNvCxnSpPr>
          <a:stCxn id="42" idx="6"/>
          <a:endCxn id="47" idx="2"/>
        </xdr:cNvCxnSpPr>
      </xdr:nvCxnSpPr>
      <xdr:spPr>
        <a:xfrm>
          <a:off x="10285286" y="2020674"/>
          <a:ext cx="38985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307977</xdr:colOff>
      <xdr:row>19</xdr:row>
      <xdr:rowOff>133350</xdr:rowOff>
    </xdr:from>
    <xdr:to>
      <xdr:col>10</xdr:col>
      <xdr:colOff>88901</xdr:colOff>
      <xdr:row>19</xdr:row>
      <xdr:rowOff>133350</xdr:rowOff>
    </xdr:to>
    <xdr:sp macro="" textlink="">
      <xdr:nvSpPr>
        <xdr:cNvPr id="119" name="Line 9"/>
        <xdr:cNvSpPr>
          <a:spLocks noChangeShapeType="1"/>
        </xdr:cNvSpPr>
      </xdr:nvSpPr>
      <xdr:spPr bwMode="auto">
        <a:xfrm>
          <a:off x="4981577" y="4400550"/>
          <a:ext cx="2498724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1071563</xdr:colOff>
      <xdr:row>19</xdr:row>
      <xdr:rowOff>133350</xdr:rowOff>
    </xdr:from>
    <xdr:to>
      <xdr:col>7</xdr:col>
      <xdr:colOff>307977</xdr:colOff>
      <xdr:row>20</xdr:row>
      <xdr:rowOff>142876</xdr:rowOff>
    </xdr:to>
    <xdr:cxnSp macro="">
      <xdr:nvCxnSpPr>
        <xdr:cNvPr id="121" name="AutoShape 10"/>
        <xdr:cNvCxnSpPr>
          <a:cxnSpLocks noChangeShapeType="1"/>
          <a:stCxn id="119" idx="0"/>
          <a:endCxn id="73" idx="3"/>
        </xdr:cNvCxnSpPr>
      </xdr:nvCxnSpPr>
      <xdr:spPr bwMode="auto">
        <a:xfrm flipH="1">
          <a:off x="4284663" y="4400550"/>
          <a:ext cx="696914" cy="200026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88901</xdr:colOff>
      <xdr:row>11</xdr:row>
      <xdr:rowOff>113986</xdr:rowOff>
    </xdr:from>
    <xdr:to>
      <xdr:col>13</xdr:col>
      <xdr:colOff>9523</xdr:colOff>
      <xdr:row>19</xdr:row>
      <xdr:rowOff>133351</xdr:rowOff>
    </xdr:to>
    <xdr:cxnSp macro="">
      <xdr:nvCxnSpPr>
        <xdr:cNvPr id="123" name="AutoShape 11"/>
        <xdr:cNvCxnSpPr>
          <a:cxnSpLocks noChangeShapeType="1"/>
          <a:stCxn id="119" idx="1"/>
          <a:endCxn id="43" idx="2"/>
        </xdr:cNvCxnSpPr>
      </xdr:nvCxnSpPr>
      <xdr:spPr bwMode="auto">
        <a:xfrm flipV="1">
          <a:off x="7480301" y="2666686"/>
          <a:ext cx="1762122" cy="1733865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3046</xdr:colOff>
      <xdr:row>17</xdr:row>
      <xdr:rowOff>146755</xdr:rowOff>
    </xdr:from>
    <xdr:to>
      <xdr:col>9</xdr:col>
      <xdr:colOff>9525</xdr:colOff>
      <xdr:row>20</xdr:row>
      <xdr:rowOff>142876</xdr:rowOff>
    </xdr:to>
    <xdr:cxnSp macro="">
      <xdr:nvCxnSpPr>
        <xdr:cNvPr id="132" name="Straight Connector 131"/>
        <xdr:cNvCxnSpPr>
          <a:stCxn id="69" idx="3"/>
          <a:endCxn id="76" idx="1"/>
        </xdr:cNvCxnSpPr>
      </xdr:nvCxnSpPr>
      <xdr:spPr>
        <a:xfrm>
          <a:off x="5756146" y="3969455"/>
          <a:ext cx="565279" cy="631121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4</xdr:row>
      <xdr:rowOff>234191</xdr:rowOff>
    </xdr:from>
    <xdr:to>
      <xdr:col>1</xdr:col>
      <xdr:colOff>1074610</xdr:colOff>
      <xdr:row>6</xdr:row>
      <xdr:rowOff>1019</xdr:rowOff>
    </xdr:to>
    <xdr:sp macro="" textlink="IntroToChE">
      <xdr:nvSpPr>
        <xdr:cNvPr id="2" name="Oval 1"/>
        <xdr:cNvSpPr/>
      </xdr:nvSpPr>
      <xdr:spPr>
        <a:xfrm>
          <a:off x="290512" y="1224791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C1F4E7C-23F9-4BE1-87EC-9919C71E2DDB}" type="TxLink">
            <a:rPr lang="en-US" sz="1050"/>
            <a:pPr algn="ctr"/>
            <a:t>Ch En 170</a:t>
          </a:fld>
          <a:endParaRPr lang="en-US" sz="1050"/>
        </a:p>
      </xdr:txBody>
    </xdr:sp>
    <xdr:clientData/>
  </xdr:twoCellAnchor>
  <xdr:twoCellAnchor>
    <xdr:from>
      <xdr:col>1</xdr:col>
      <xdr:colOff>1074610</xdr:colOff>
      <xdr:row>5</xdr:row>
      <xdr:rowOff>117605</xdr:rowOff>
    </xdr:from>
    <xdr:to>
      <xdr:col>5</xdr:col>
      <xdr:colOff>4763</xdr:colOff>
      <xdr:row>5</xdr:row>
      <xdr:rowOff>117605</xdr:rowOff>
    </xdr:to>
    <xdr:cxnSp macro="">
      <xdr:nvCxnSpPr>
        <xdr:cNvPr id="3" name="Straight Connector 2"/>
        <xdr:cNvCxnSpPr>
          <a:stCxn id="2" idx="6"/>
          <a:endCxn id="4" idx="2"/>
        </xdr:cNvCxnSpPr>
      </xdr:nvCxnSpPr>
      <xdr:spPr>
        <a:xfrm>
          <a:off x="1360360" y="1393955"/>
          <a:ext cx="1844803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4763</xdr:colOff>
      <xdr:row>4</xdr:row>
      <xdr:rowOff>234191</xdr:rowOff>
    </xdr:from>
    <xdr:to>
      <xdr:col>5</xdr:col>
      <xdr:colOff>1074611</xdr:colOff>
      <xdr:row>6</xdr:row>
      <xdr:rowOff>1019</xdr:rowOff>
    </xdr:to>
    <xdr:sp macro="" textlink="ComputerTools">
      <xdr:nvSpPr>
        <xdr:cNvPr id="4" name="Oval 3"/>
        <xdr:cNvSpPr/>
      </xdr:nvSpPr>
      <xdr:spPr>
        <a:xfrm>
          <a:off x="3205163" y="1224791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7A2108B1-4902-4A54-A910-8A781CBE8890}" type="TxLink">
            <a:rPr lang="en-US" sz="1050"/>
            <a:pPr algn="ctr"/>
            <a:t>Ch En 263</a:t>
          </a:fld>
          <a:endParaRPr lang="en-US" sz="1050"/>
        </a:p>
      </xdr:txBody>
    </xdr:sp>
    <xdr:clientData/>
  </xdr:twoCellAnchor>
  <xdr:twoCellAnchor>
    <xdr:from>
      <xdr:col>7</xdr:col>
      <xdr:colOff>9523</xdr:colOff>
      <xdr:row>4</xdr:row>
      <xdr:rowOff>234191</xdr:rowOff>
    </xdr:from>
    <xdr:to>
      <xdr:col>8</xdr:col>
      <xdr:colOff>3046</xdr:colOff>
      <xdr:row>6</xdr:row>
      <xdr:rowOff>1019</xdr:rowOff>
    </xdr:to>
    <xdr:sp macro="" textlink="Balances">
      <xdr:nvSpPr>
        <xdr:cNvPr id="5" name="Oval 4"/>
        <xdr:cNvSpPr/>
      </xdr:nvSpPr>
      <xdr:spPr>
        <a:xfrm>
          <a:off x="4667248" y="1224791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46BC2D59-98F4-473D-B8C7-50244B5A75B1}" type="TxLink">
            <a:rPr lang="en-US" sz="1050"/>
            <a:pPr algn="ctr"/>
            <a:t>Ch En 273</a:t>
          </a:fld>
          <a:endParaRPr lang="en-US" sz="1050"/>
        </a:p>
      </xdr:txBody>
    </xdr:sp>
    <xdr:clientData/>
  </xdr:twoCellAnchor>
  <xdr:twoCellAnchor>
    <xdr:from>
      <xdr:col>11</xdr:col>
      <xdr:colOff>4762</xdr:colOff>
      <xdr:row>4</xdr:row>
      <xdr:rowOff>234191</xdr:rowOff>
    </xdr:from>
    <xdr:to>
      <xdr:col>11</xdr:col>
      <xdr:colOff>1074610</xdr:colOff>
      <xdr:row>6</xdr:row>
      <xdr:rowOff>1019</xdr:rowOff>
    </xdr:to>
    <xdr:sp macro="" textlink="Thermo">
      <xdr:nvSpPr>
        <xdr:cNvPr id="6" name="Oval 5"/>
        <xdr:cNvSpPr/>
      </xdr:nvSpPr>
      <xdr:spPr>
        <a:xfrm>
          <a:off x="7758112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0EDE7336-5DBC-4A1B-A88A-2093C653CDF7}" type="TxLink">
            <a:rPr lang="en-US" sz="1050"/>
            <a:pPr algn="ctr"/>
            <a:t>Ch En 373</a:t>
          </a:fld>
          <a:endParaRPr lang="en-US" sz="1050"/>
        </a:p>
      </xdr:txBody>
    </xdr:sp>
    <xdr:clientData/>
  </xdr:twoCellAnchor>
  <xdr:twoCellAnchor>
    <xdr:from>
      <xdr:col>13</xdr:col>
      <xdr:colOff>9523</xdr:colOff>
      <xdr:row>4</xdr:row>
      <xdr:rowOff>234191</xdr:rowOff>
    </xdr:from>
    <xdr:to>
      <xdr:col>14</xdr:col>
      <xdr:colOff>3046</xdr:colOff>
      <xdr:row>6</xdr:row>
      <xdr:rowOff>1019</xdr:rowOff>
    </xdr:to>
    <xdr:sp macro="" textlink="Control">
      <xdr:nvSpPr>
        <xdr:cNvPr id="7" name="Oval 6"/>
        <xdr:cNvSpPr/>
      </xdr:nvSpPr>
      <xdr:spPr>
        <a:xfrm>
          <a:off x="9220198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629FF61E-3501-44D2-A374-986735F90E41}" type="TxLink">
            <a:rPr lang="en-US" sz="1050"/>
            <a:pPr algn="ctr"/>
            <a:t>Ch En 436</a:t>
          </a:fld>
          <a:endParaRPr lang="en-US" sz="1050"/>
        </a:p>
      </xdr:txBody>
    </xdr:sp>
    <xdr:clientData/>
  </xdr:twoCellAnchor>
  <xdr:twoCellAnchor>
    <xdr:from>
      <xdr:col>15</xdr:col>
      <xdr:colOff>7143</xdr:colOff>
      <xdr:row>4</xdr:row>
      <xdr:rowOff>234191</xdr:rowOff>
    </xdr:from>
    <xdr:to>
      <xdr:col>16</xdr:col>
      <xdr:colOff>666</xdr:colOff>
      <xdr:row>6</xdr:row>
      <xdr:rowOff>1019</xdr:rowOff>
    </xdr:to>
    <xdr:sp macro="" textlink="PlantDesign">
      <xdr:nvSpPr>
        <xdr:cNvPr id="8" name="Oval 7"/>
        <xdr:cNvSpPr/>
      </xdr:nvSpPr>
      <xdr:spPr>
        <a:xfrm>
          <a:off x="10675143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B400B768-9662-4421-954B-026230AADF76}" type="TxLink">
            <a:rPr lang="en-US" sz="1050"/>
            <a:pPr algn="ctr"/>
            <a:t>Ch En 451</a:t>
          </a:fld>
          <a:endParaRPr lang="en-US" sz="1050"/>
        </a:p>
      </xdr:txBody>
    </xdr:sp>
    <xdr:clientData/>
  </xdr:twoCellAnchor>
  <xdr:twoCellAnchor>
    <xdr:from>
      <xdr:col>9</xdr:col>
      <xdr:colOff>4762</xdr:colOff>
      <xdr:row>4</xdr:row>
      <xdr:rowOff>234191</xdr:rowOff>
    </xdr:from>
    <xdr:to>
      <xdr:col>9</xdr:col>
      <xdr:colOff>1074610</xdr:colOff>
      <xdr:row>6</xdr:row>
      <xdr:rowOff>1019</xdr:rowOff>
    </xdr:to>
    <xdr:sp macro="" textlink="ChEnAndSociety">
      <xdr:nvSpPr>
        <xdr:cNvPr id="9" name="Oval 8"/>
        <xdr:cNvSpPr/>
      </xdr:nvSpPr>
      <xdr:spPr>
        <a:xfrm>
          <a:off x="6300787" y="1224791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FC26F9A-0091-4CBD-822A-CF2BF244270A}" type="TxLink">
            <a:rPr lang="en-US" sz="1050"/>
            <a:pPr algn="ctr"/>
            <a:t>Ch En 311</a:t>
          </a:fld>
          <a:endParaRPr lang="en-US" sz="1050"/>
        </a:p>
      </xdr:txBody>
    </xdr:sp>
    <xdr:clientData/>
  </xdr:twoCellAnchor>
  <xdr:twoCellAnchor>
    <xdr:from>
      <xdr:col>5</xdr:col>
      <xdr:colOff>1074611</xdr:colOff>
      <xdr:row>5</xdr:row>
      <xdr:rowOff>117605</xdr:rowOff>
    </xdr:from>
    <xdr:to>
      <xdr:col>7</xdr:col>
      <xdr:colOff>9523</xdr:colOff>
      <xdr:row>5</xdr:row>
      <xdr:rowOff>117605</xdr:rowOff>
    </xdr:to>
    <xdr:cxnSp macro="">
      <xdr:nvCxnSpPr>
        <xdr:cNvPr id="10" name="Straight Connector 9"/>
        <xdr:cNvCxnSpPr>
          <a:stCxn id="4" idx="6"/>
          <a:endCxn id="5" idx="2"/>
        </xdr:cNvCxnSpPr>
      </xdr:nvCxnSpPr>
      <xdr:spPr>
        <a:xfrm>
          <a:off x="4275011" y="1393955"/>
          <a:ext cx="39223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4762</xdr:colOff>
      <xdr:row>5</xdr:row>
      <xdr:rowOff>117605</xdr:rowOff>
    </xdr:to>
    <xdr:cxnSp macro="">
      <xdr:nvCxnSpPr>
        <xdr:cNvPr id="11" name="Straight Connector 10"/>
        <xdr:cNvCxnSpPr>
          <a:stCxn id="5" idx="6"/>
          <a:endCxn id="9" idx="2"/>
        </xdr:cNvCxnSpPr>
      </xdr:nvCxnSpPr>
      <xdr:spPr>
        <a:xfrm>
          <a:off x="5737096" y="1393955"/>
          <a:ext cx="563691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3046</xdr:colOff>
      <xdr:row>5</xdr:row>
      <xdr:rowOff>117605</xdr:rowOff>
    </xdr:from>
    <xdr:to>
      <xdr:col>15</xdr:col>
      <xdr:colOff>7143</xdr:colOff>
      <xdr:row>5</xdr:row>
      <xdr:rowOff>117605</xdr:rowOff>
    </xdr:to>
    <xdr:cxnSp macro="">
      <xdr:nvCxnSpPr>
        <xdr:cNvPr id="12" name="Straight Connector 11"/>
        <xdr:cNvCxnSpPr>
          <a:stCxn id="7" idx="6"/>
          <a:endCxn id="8" idx="2"/>
        </xdr:cNvCxnSpPr>
      </xdr:nvCxnSpPr>
      <xdr:spPr>
        <a:xfrm>
          <a:off x="10290046" y="1393955"/>
          <a:ext cx="38509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</xdr:colOff>
      <xdr:row>7</xdr:row>
      <xdr:rowOff>137010</xdr:rowOff>
    </xdr:from>
    <xdr:to>
      <xdr:col>3</xdr:col>
      <xdr:colOff>1074610</xdr:colOff>
      <xdr:row>8</xdr:row>
      <xdr:rowOff>284838</xdr:rowOff>
    </xdr:to>
    <xdr:sp macro="" textlink="FreshmanSeminar">
      <xdr:nvSpPr>
        <xdr:cNvPr id="13" name="Oval 12"/>
        <xdr:cNvSpPr/>
      </xdr:nvSpPr>
      <xdr:spPr>
        <a:xfrm>
          <a:off x="1747837" y="1851510"/>
          <a:ext cx="1069848" cy="338328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78115F4-DAD1-42A2-ADDD-FAF763B85713}" type="TxLink">
            <a:rPr lang="en-US" sz="1050"/>
            <a:pPr algn="ctr"/>
            <a:t>Ch En 191</a:t>
          </a:fld>
          <a:endParaRPr lang="en-US" sz="1050"/>
        </a:p>
      </xdr:txBody>
    </xdr:sp>
    <xdr:clientData/>
  </xdr:twoCellAnchor>
  <xdr:twoCellAnchor>
    <xdr:from>
      <xdr:col>9</xdr:col>
      <xdr:colOff>9525</xdr:colOff>
      <xdr:row>7</xdr:row>
      <xdr:rowOff>137010</xdr:rowOff>
    </xdr:from>
    <xdr:to>
      <xdr:col>10</xdr:col>
      <xdr:colOff>3048</xdr:colOff>
      <xdr:row>8</xdr:row>
      <xdr:rowOff>284838</xdr:rowOff>
    </xdr:to>
    <xdr:sp macro="" textlink="Fluids">
      <xdr:nvSpPr>
        <xdr:cNvPr id="14" name="Oval 13"/>
        <xdr:cNvSpPr/>
      </xdr:nvSpPr>
      <xdr:spPr>
        <a:xfrm>
          <a:off x="6305550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1DA61880-8BFB-4503-A98D-CDF74E51B6B0}" type="TxLink">
            <a:rPr lang="en-US" sz="1050"/>
            <a:pPr algn="ctr"/>
            <a:t>Ch En 374</a:t>
          </a:fld>
          <a:endParaRPr lang="en-US" sz="1050"/>
        </a:p>
      </xdr:txBody>
    </xdr:sp>
    <xdr:clientData/>
  </xdr:twoCellAnchor>
  <xdr:twoCellAnchor>
    <xdr:from>
      <xdr:col>9</xdr:col>
      <xdr:colOff>9525</xdr:colOff>
      <xdr:row>10</xdr:row>
      <xdr:rowOff>135322</xdr:rowOff>
    </xdr:from>
    <xdr:to>
      <xdr:col>10</xdr:col>
      <xdr:colOff>3048</xdr:colOff>
      <xdr:row>11</xdr:row>
      <xdr:rowOff>283150</xdr:rowOff>
    </xdr:to>
    <xdr:sp macro="" textlink="CareerSkills">
      <xdr:nvSpPr>
        <xdr:cNvPr id="15" name="Oval 14"/>
        <xdr:cNvSpPr/>
      </xdr:nvSpPr>
      <xdr:spPr>
        <a:xfrm>
          <a:off x="6305550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00A5E2E3-507A-41F6-B514-03B192026441}" type="TxLink">
            <a:rPr lang="en-US" sz="1050"/>
            <a:pPr algn="ctr"/>
            <a:t>Ch En 391</a:t>
          </a:fld>
          <a:endParaRPr lang="en-US" sz="1050"/>
        </a:p>
      </xdr:txBody>
    </xdr:sp>
    <xdr:clientData/>
  </xdr:twoCellAnchor>
  <xdr:twoCellAnchor>
    <xdr:from>
      <xdr:col>11</xdr:col>
      <xdr:colOff>0</xdr:colOff>
      <xdr:row>7</xdr:row>
      <xdr:rowOff>137010</xdr:rowOff>
    </xdr:from>
    <xdr:to>
      <xdr:col>11</xdr:col>
      <xdr:colOff>1069848</xdr:colOff>
      <xdr:row>8</xdr:row>
      <xdr:rowOff>284838</xdr:rowOff>
    </xdr:to>
    <xdr:sp macro="" textlink="HeatAndMass">
      <xdr:nvSpPr>
        <xdr:cNvPr id="16" name="Oval 15"/>
        <xdr:cNvSpPr/>
      </xdr:nvSpPr>
      <xdr:spPr>
        <a:xfrm>
          <a:off x="7753350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C60ED45E-7842-4C38-B648-9CF3FF8F2240}" type="TxLink">
            <a:rPr lang="en-US" sz="1050"/>
            <a:pPr algn="ctr"/>
            <a:t>Ch En 376</a:t>
          </a:fld>
          <a:endParaRPr lang="en-US" sz="1050"/>
        </a:p>
      </xdr:txBody>
    </xdr:sp>
    <xdr:clientData/>
  </xdr:twoCellAnchor>
  <xdr:twoCellAnchor>
    <xdr:from>
      <xdr:col>11</xdr:col>
      <xdr:colOff>0</xdr:colOff>
      <xdr:row>10</xdr:row>
      <xdr:rowOff>135322</xdr:rowOff>
    </xdr:from>
    <xdr:to>
      <xdr:col>11</xdr:col>
      <xdr:colOff>1069848</xdr:colOff>
      <xdr:row>11</xdr:row>
      <xdr:rowOff>283150</xdr:rowOff>
    </xdr:to>
    <xdr:sp macro="" textlink="ReactionEngineering">
      <xdr:nvSpPr>
        <xdr:cNvPr id="17" name="Oval 16"/>
        <xdr:cNvSpPr/>
      </xdr:nvSpPr>
      <xdr:spPr>
        <a:xfrm>
          <a:off x="7753350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D8AA4185-742C-4C7F-BA33-14E5122A1443}" type="TxLink">
            <a:rPr lang="en-US" sz="1050"/>
            <a:pPr algn="ctr"/>
            <a:t>Ch En 386</a:t>
          </a:fld>
          <a:endParaRPr lang="en-US" sz="1050"/>
        </a:p>
      </xdr:txBody>
    </xdr:sp>
    <xdr:clientData/>
  </xdr:twoCellAnchor>
  <xdr:twoCellAnchor>
    <xdr:from>
      <xdr:col>13</xdr:col>
      <xdr:colOff>4763</xdr:colOff>
      <xdr:row>7</xdr:row>
      <xdr:rowOff>137010</xdr:rowOff>
    </xdr:from>
    <xdr:to>
      <xdr:col>13</xdr:col>
      <xdr:colOff>1074611</xdr:colOff>
      <xdr:row>8</xdr:row>
      <xdr:rowOff>284838</xdr:rowOff>
    </xdr:to>
    <xdr:sp macro="" textlink="Separations">
      <xdr:nvSpPr>
        <xdr:cNvPr id="18" name="Oval 17"/>
        <xdr:cNvSpPr/>
      </xdr:nvSpPr>
      <xdr:spPr>
        <a:xfrm>
          <a:off x="9215438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69AFA41E-7A19-4908-A33D-2E79B60BE306}" type="TxLink">
            <a:rPr lang="en-US" sz="1050"/>
            <a:pPr algn="ctr"/>
            <a:t>Ch En 476</a:t>
          </a:fld>
          <a:endParaRPr lang="en-US" sz="1050"/>
        </a:p>
      </xdr:txBody>
    </xdr:sp>
    <xdr:clientData/>
  </xdr:twoCellAnchor>
  <xdr:twoCellAnchor>
    <xdr:from>
      <xdr:col>13</xdr:col>
      <xdr:colOff>9523</xdr:colOff>
      <xdr:row>10</xdr:row>
      <xdr:rowOff>135322</xdr:rowOff>
    </xdr:from>
    <xdr:to>
      <xdr:col>14</xdr:col>
      <xdr:colOff>3046</xdr:colOff>
      <xdr:row>11</xdr:row>
      <xdr:rowOff>283150</xdr:rowOff>
    </xdr:to>
    <xdr:sp macro="" textlink="UOLab1">
      <xdr:nvSpPr>
        <xdr:cNvPr id="19" name="Oval 18"/>
        <xdr:cNvSpPr/>
      </xdr:nvSpPr>
      <xdr:spPr>
        <a:xfrm>
          <a:off x="9220198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EAD38CC-4678-4EE2-B44F-72EAAA6AD76D}" type="TxLink">
            <a:rPr lang="en-US" sz="1050"/>
            <a:pPr algn="ctr"/>
            <a:t>Ch En 475</a:t>
          </a:fld>
          <a:endParaRPr lang="en-US" sz="1050"/>
        </a:p>
      </xdr:txBody>
    </xdr:sp>
    <xdr:clientData/>
  </xdr:twoCellAnchor>
  <xdr:twoCellAnchor>
    <xdr:from>
      <xdr:col>9</xdr:col>
      <xdr:colOff>9523</xdr:colOff>
      <xdr:row>16</xdr:row>
      <xdr:rowOff>134404</xdr:rowOff>
    </xdr:from>
    <xdr:to>
      <xdr:col>10</xdr:col>
      <xdr:colOff>3046</xdr:colOff>
      <xdr:row>17</xdr:row>
      <xdr:rowOff>282232</xdr:rowOff>
    </xdr:to>
    <xdr:sp macro="" textlink="Materials">
      <xdr:nvSpPr>
        <xdr:cNvPr id="20" name="Oval 19"/>
        <xdr:cNvSpPr/>
      </xdr:nvSpPr>
      <xdr:spPr>
        <a:xfrm>
          <a:off x="6705598" y="3734854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1287AF91-C9A0-4CF8-B0BA-9460972D26FF}" type="TxLink">
            <a:rPr lang="en-US" sz="1050"/>
            <a:pPr algn="ctr"/>
            <a:t>Ch En 378</a:t>
          </a:fld>
          <a:endParaRPr lang="en-US" sz="1050"/>
        </a:p>
      </xdr:txBody>
    </xdr:sp>
    <xdr:clientData/>
  </xdr:twoCellAnchor>
  <xdr:twoCellAnchor>
    <xdr:from>
      <xdr:col>13</xdr:col>
      <xdr:colOff>4763</xdr:colOff>
      <xdr:row>13</xdr:row>
      <xdr:rowOff>138182</xdr:rowOff>
    </xdr:from>
    <xdr:to>
      <xdr:col>13</xdr:col>
      <xdr:colOff>1074611</xdr:colOff>
      <xdr:row>15</xdr:row>
      <xdr:rowOff>260</xdr:rowOff>
    </xdr:to>
    <xdr:sp macro="" textlink="">
      <xdr:nvSpPr>
        <xdr:cNvPr id="21" name="Oval 20"/>
        <xdr:cNvSpPr/>
      </xdr:nvSpPr>
      <xdr:spPr>
        <a:xfrm>
          <a:off x="9615488" y="310998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Eng Elec</a:t>
          </a:r>
        </a:p>
      </xdr:txBody>
    </xdr:sp>
    <xdr:clientData/>
  </xdr:twoCellAnchor>
  <xdr:twoCellAnchor>
    <xdr:from>
      <xdr:col>15</xdr:col>
      <xdr:colOff>7143</xdr:colOff>
      <xdr:row>7</xdr:row>
      <xdr:rowOff>137010</xdr:rowOff>
    </xdr:from>
    <xdr:to>
      <xdr:col>16</xdr:col>
      <xdr:colOff>666</xdr:colOff>
      <xdr:row>8</xdr:row>
      <xdr:rowOff>284838</xdr:rowOff>
    </xdr:to>
    <xdr:sp macro="" textlink="UOLab2">
      <xdr:nvSpPr>
        <xdr:cNvPr id="22" name="Oval 21"/>
        <xdr:cNvSpPr/>
      </xdr:nvSpPr>
      <xdr:spPr>
        <a:xfrm>
          <a:off x="10675143" y="1851510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A85383A5-C400-4AF5-9B06-05DD6BD2669B}" type="TxLink">
            <a:rPr lang="en-US" sz="1050"/>
            <a:pPr algn="ctr"/>
            <a:t>Ch En 477</a:t>
          </a:fld>
          <a:endParaRPr lang="en-US" sz="1050"/>
        </a:p>
      </xdr:txBody>
    </xdr:sp>
    <xdr:clientData/>
  </xdr:twoCellAnchor>
  <xdr:twoCellAnchor>
    <xdr:from>
      <xdr:col>15</xdr:col>
      <xdr:colOff>7143</xdr:colOff>
      <xdr:row>13</xdr:row>
      <xdr:rowOff>134404</xdr:rowOff>
    </xdr:from>
    <xdr:to>
      <xdr:col>16</xdr:col>
      <xdr:colOff>666</xdr:colOff>
      <xdr:row>14</xdr:row>
      <xdr:rowOff>282232</xdr:rowOff>
    </xdr:to>
    <xdr:sp macro="" textlink="">
      <xdr:nvSpPr>
        <xdr:cNvPr id="23" name="Oval 22"/>
        <xdr:cNvSpPr/>
      </xdr:nvSpPr>
      <xdr:spPr>
        <a:xfrm>
          <a:off x="10675143" y="3106204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Eng Elec</a:t>
          </a:r>
        </a:p>
      </xdr:txBody>
    </xdr:sp>
    <xdr:clientData/>
  </xdr:twoCellAnchor>
  <xdr:twoCellAnchor>
    <xdr:from>
      <xdr:col>15</xdr:col>
      <xdr:colOff>7143</xdr:colOff>
      <xdr:row>10</xdr:row>
      <xdr:rowOff>135322</xdr:rowOff>
    </xdr:from>
    <xdr:to>
      <xdr:col>16</xdr:col>
      <xdr:colOff>666</xdr:colOff>
      <xdr:row>11</xdr:row>
      <xdr:rowOff>283150</xdr:rowOff>
    </xdr:to>
    <xdr:sp macro="" textlink="">
      <xdr:nvSpPr>
        <xdr:cNvPr id="24" name="Oval 23"/>
        <xdr:cNvSpPr/>
      </xdr:nvSpPr>
      <xdr:spPr>
        <a:xfrm>
          <a:off x="10675143" y="2478472"/>
          <a:ext cx="1069848" cy="338328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EMSB</a:t>
          </a:r>
        </a:p>
      </xdr:txBody>
    </xdr:sp>
    <xdr:clientData/>
  </xdr:twoCellAnchor>
  <xdr:twoCellAnchor>
    <xdr:from>
      <xdr:col>1</xdr:col>
      <xdr:colOff>0</xdr:colOff>
      <xdr:row>11</xdr:row>
      <xdr:rowOff>1641</xdr:rowOff>
    </xdr:from>
    <xdr:to>
      <xdr:col>1</xdr:col>
      <xdr:colOff>1069848</xdr:colOff>
      <xdr:row>11</xdr:row>
      <xdr:rowOff>282007</xdr:rowOff>
    </xdr:to>
    <xdr:sp macro="" textlink="Chem1">
      <xdr:nvSpPr>
        <xdr:cNvPr id="25" name="Rectangle 24"/>
        <xdr:cNvSpPr/>
      </xdr:nvSpPr>
      <xdr:spPr>
        <a:xfrm>
          <a:off x="285750" y="2535291"/>
          <a:ext cx="1069848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ED791457-6E6A-4F8C-9DAA-D480D68B9102}" type="TxLink">
            <a:rPr lang="en-US" sz="1050"/>
            <a:pPr algn="ctr"/>
            <a:t>Chem 111</a:t>
          </a:fld>
          <a:endParaRPr lang="en-US" sz="1050"/>
        </a:p>
      </xdr:txBody>
    </xdr:sp>
    <xdr:clientData/>
  </xdr:twoCellAnchor>
  <xdr:twoCellAnchor>
    <xdr:from>
      <xdr:col>3</xdr:col>
      <xdr:colOff>4762</xdr:colOff>
      <xdr:row>11</xdr:row>
      <xdr:rowOff>1641</xdr:rowOff>
    </xdr:from>
    <xdr:to>
      <xdr:col>3</xdr:col>
      <xdr:colOff>1074610</xdr:colOff>
      <xdr:row>11</xdr:row>
      <xdr:rowOff>282007</xdr:rowOff>
    </xdr:to>
    <xdr:sp macro="" textlink="Chem2">
      <xdr:nvSpPr>
        <xdr:cNvPr id="26" name="Rectangle 25"/>
        <xdr:cNvSpPr/>
      </xdr:nvSpPr>
      <xdr:spPr>
        <a:xfrm>
          <a:off x="1747837" y="2535291"/>
          <a:ext cx="1069848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5474128-0045-4C8B-8CFD-FA930611B4B0}" type="TxLink">
            <a:rPr lang="en-US" sz="1050"/>
            <a:pPr algn="ctr"/>
            <a:t>Chem 112</a:t>
          </a:fld>
          <a:endParaRPr lang="en-US" sz="1050"/>
        </a:p>
      </xdr:txBody>
    </xdr:sp>
    <xdr:clientData/>
  </xdr:twoCellAnchor>
  <xdr:twoCellAnchor>
    <xdr:from>
      <xdr:col>5</xdr:col>
      <xdr:colOff>9525</xdr:colOff>
      <xdr:row>11</xdr:row>
      <xdr:rowOff>1641</xdr:rowOff>
    </xdr:from>
    <xdr:to>
      <xdr:col>6</xdr:col>
      <xdr:colOff>0</xdr:colOff>
      <xdr:row>11</xdr:row>
      <xdr:rowOff>282007</xdr:rowOff>
    </xdr:to>
    <xdr:sp macro="" textlink="OChem1">
      <xdr:nvSpPr>
        <xdr:cNvPr id="27" name="Rectangle 26"/>
        <xdr:cNvSpPr/>
      </xdr:nvSpPr>
      <xdr:spPr>
        <a:xfrm>
          <a:off x="3209925" y="2535291"/>
          <a:ext cx="1066800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426BB9D5-2F27-4E65-988F-F8D851C5E86B}" type="TxLink">
            <a:rPr lang="en-US" sz="1050"/>
            <a:pPr algn="ctr"/>
            <a:t>Chem 351</a:t>
          </a:fld>
          <a:endParaRPr lang="en-US" sz="1050"/>
        </a:p>
      </xdr:txBody>
    </xdr:sp>
    <xdr:clientData/>
  </xdr:twoCellAnchor>
  <xdr:twoCellAnchor>
    <xdr:from>
      <xdr:col>7</xdr:col>
      <xdr:colOff>14287</xdr:colOff>
      <xdr:row>11</xdr:row>
      <xdr:rowOff>1641</xdr:rowOff>
    </xdr:from>
    <xdr:to>
      <xdr:col>8</xdr:col>
      <xdr:colOff>4762</xdr:colOff>
      <xdr:row>11</xdr:row>
      <xdr:rowOff>282007</xdr:rowOff>
    </xdr:to>
    <xdr:sp macro="" textlink="OChem2">
      <xdr:nvSpPr>
        <xdr:cNvPr id="28" name="Rectangle 27"/>
        <xdr:cNvSpPr/>
      </xdr:nvSpPr>
      <xdr:spPr>
        <a:xfrm>
          <a:off x="4672012" y="2535291"/>
          <a:ext cx="1066800" cy="280366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C33950E9-2C04-4578-88F2-22827FF02B75}" type="TxLink">
            <a:rPr lang="en-US" sz="1050"/>
            <a:pPr algn="ctr"/>
            <a:t>Chem 352</a:t>
          </a:fld>
          <a:endParaRPr lang="en-US" sz="1050"/>
        </a:p>
      </xdr:txBody>
    </xdr:sp>
    <xdr:clientData/>
  </xdr:twoCellAnchor>
  <xdr:twoCellAnchor>
    <xdr:from>
      <xdr:col>7</xdr:col>
      <xdr:colOff>885824</xdr:colOff>
      <xdr:row>23</xdr:row>
      <xdr:rowOff>4864</xdr:rowOff>
    </xdr:from>
    <xdr:to>
      <xdr:col>9</xdr:col>
      <xdr:colOff>200024</xdr:colOff>
      <xdr:row>23</xdr:row>
      <xdr:rowOff>281089</xdr:rowOff>
    </xdr:to>
    <xdr:sp macro="" textlink="">
      <xdr:nvSpPr>
        <xdr:cNvPr id="29" name="Rectangle 28"/>
        <xdr:cNvSpPr/>
      </xdr:nvSpPr>
      <xdr:spPr>
        <a:xfrm>
          <a:off x="5829299" y="5053114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050"/>
            <a:t>Chem Lab</a:t>
          </a:r>
        </a:p>
      </xdr:txBody>
    </xdr:sp>
    <xdr:clientData/>
  </xdr:twoCellAnchor>
  <xdr:twoCellAnchor>
    <xdr:from>
      <xdr:col>7</xdr:col>
      <xdr:colOff>9523</xdr:colOff>
      <xdr:row>17</xdr:row>
      <xdr:rowOff>8642</xdr:rowOff>
    </xdr:from>
    <xdr:to>
      <xdr:col>8</xdr:col>
      <xdr:colOff>3046</xdr:colOff>
      <xdr:row>17</xdr:row>
      <xdr:rowOff>284867</xdr:rowOff>
    </xdr:to>
    <xdr:sp macro="" textlink="EngineeringMath2">
      <xdr:nvSpPr>
        <xdr:cNvPr id="30" name="Rectangle 29"/>
        <xdr:cNvSpPr/>
      </xdr:nvSpPr>
      <xdr:spPr>
        <a:xfrm>
          <a:off x="4667248" y="3799592"/>
          <a:ext cx="1069848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B128F7E8-0592-4688-81F1-E7D86C50FDD4}" type="TxLink">
            <a:rPr lang="en-US" sz="1050"/>
            <a:pPr algn="ctr"/>
            <a:t>Math 303</a:t>
          </a:fld>
          <a:endParaRPr lang="en-US" sz="1050"/>
        </a:p>
      </xdr:txBody>
    </xdr:sp>
    <xdr:clientData/>
  </xdr:twoCellAnchor>
  <xdr:twoCellAnchor>
    <xdr:from>
      <xdr:col>5</xdr:col>
      <xdr:colOff>4763</xdr:colOff>
      <xdr:row>17</xdr:row>
      <xdr:rowOff>8642</xdr:rowOff>
    </xdr:from>
    <xdr:to>
      <xdr:col>5</xdr:col>
      <xdr:colOff>1071563</xdr:colOff>
      <xdr:row>17</xdr:row>
      <xdr:rowOff>284867</xdr:rowOff>
    </xdr:to>
    <xdr:sp macro="" textlink="EngineeringMath1">
      <xdr:nvSpPr>
        <xdr:cNvPr id="31" name="Rectangle 30"/>
        <xdr:cNvSpPr/>
      </xdr:nvSpPr>
      <xdr:spPr>
        <a:xfrm>
          <a:off x="3205163" y="3799592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09D01F2-93D8-493D-A114-E02B8E7CC690}" type="TxLink">
            <a:rPr lang="en-US" sz="1050"/>
            <a:pPr algn="ctr"/>
            <a:t>Math 302</a:t>
          </a:fld>
          <a:endParaRPr lang="en-US" sz="1050"/>
        </a:p>
      </xdr:txBody>
    </xdr:sp>
    <xdr:clientData/>
  </xdr:twoCellAnchor>
  <xdr:twoCellAnchor>
    <xdr:from>
      <xdr:col>3</xdr:col>
      <xdr:colOff>9524</xdr:colOff>
      <xdr:row>17</xdr:row>
      <xdr:rowOff>8642</xdr:rowOff>
    </xdr:from>
    <xdr:to>
      <xdr:col>3</xdr:col>
      <xdr:colOff>1076324</xdr:colOff>
      <xdr:row>17</xdr:row>
      <xdr:rowOff>284867</xdr:rowOff>
    </xdr:to>
    <xdr:sp macro="" textlink="Calculus2">
      <xdr:nvSpPr>
        <xdr:cNvPr id="32" name="Rectangle 31"/>
        <xdr:cNvSpPr/>
      </xdr:nvSpPr>
      <xdr:spPr>
        <a:xfrm>
          <a:off x="1752599" y="3799592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2CCC9FC-2C83-47AE-91B3-F22977F233D7}" type="TxLink">
            <a:rPr lang="en-US" sz="1050"/>
            <a:pPr algn="ctr"/>
            <a:t>Math 113</a:t>
          </a:fld>
          <a:endParaRPr lang="en-US" sz="1050"/>
        </a:p>
      </xdr:txBody>
    </xdr:sp>
    <xdr:clientData/>
  </xdr:twoCellAnchor>
  <xdr:twoCellAnchor>
    <xdr:from>
      <xdr:col>1</xdr:col>
      <xdr:colOff>0</xdr:colOff>
      <xdr:row>17</xdr:row>
      <xdr:rowOff>8642</xdr:rowOff>
    </xdr:from>
    <xdr:to>
      <xdr:col>1</xdr:col>
      <xdr:colOff>1069848</xdr:colOff>
      <xdr:row>17</xdr:row>
      <xdr:rowOff>284867</xdr:rowOff>
    </xdr:to>
    <xdr:sp macro="" textlink="Calculus1">
      <xdr:nvSpPr>
        <xdr:cNvPr id="33" name="Rectangle 32"/>
        <xdr:cNvSpPr/>
      </xdr:nvSpPr>
      <xdr:spPr>
        <a:xfrm>
          <a:off x="285750" y="3799592"/>
          <a:ext cx="1069848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8C0306E-554A-49D4-B412-303E8EE6AE37}" type="TxLink">
            <a:rPr lang="en-US" sz="1050"/>
            <a:pPr algn="ctr"/>
            <a:t>Math 112</a:t>
          </a:fld>
          <a:endParaRPr lang="en-US" sz="1050"/>
        </a:p>
      </xdr:txBody>
    </xdr:sp>
    <xdr:clientData/>
  </xdr:twoCellAnchor>
  <xdr:twoCellAnchor>
    <xdr:from>
      <xdr:col>5</xdr:col>
      <xdr:colOff>4763</xdr:colOff>
      <xdr:row>20</xdr:row>
      <xdr:rowOff>4763</xdr:rowOff>
    </xdr:from>
    <xdr:to>
      <xdr:col>5</xdr:col>
      <xdr:colOff>1071563</xdr:colOff>
      <xdr:row>20</xdr:row>
      <xdr:rowOff>280988</xdr:rowOff>
    </xdr:to>
    <xdr:sp macro="" textlink="Stats">
      <xdr:nvSpPr>
        <xdr:cNvPr id="34" name="Rectangle 33"/>
        <xdr:cNvSpPr/>
      </xdr:nvSpPr>
      <xdr:spPr>
        <a:xfrm>
          <a:off x="3205163" y="4424363"/>
          <a:ext cx="1066800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B775FA4-3997-41AD-B5CE-B2C7B8BBFB7C}" type="TxLink">
            <a:rPr lang="en-US" sz="1050"/>
            <a:pPr algn="ctr"/>
            <a:t>Stat 201</a:t>
          </a:fld>
          <a:endParaRPr lang="en-US" sz="1050"/>
        </a:p>
      </xdr:txBody>
    </xdr:sp>
    <xdr:clientData/>
  </xdr:twoCellAnchor>
  <xdr:twoCellAnchor>
    <xdr:from>
      <xdr:col>3</xdr:col>
      <xdr:colOff>4762</xdr:colOff>
      <xdr:row>20</xdr:row>
      <xdr:rowOff>4763</xdr:rowOff>
    </xdr:from>
    <xdr:to>
      <xdr:col>3</xdr:col>
      <xdr:colOff>1074610</xdr:colOff>
      <xdr:row>20</xdr:row>
      <xdr:rowOff>280988</xdr:rowOff>
    </xdr:to>
    <xdr:sp macro="" textlink="Physics1">
      <xdr:nvSpPr>
        <xdr:cNvPr id="35" name="Rectangle 34"/>
        <xdr:cNvSpPr/>
      </xdr:nvSpPr>
      <xdr:spPr>
        <a:xfrm>
          <a:off x="1747837" y="4424363"/>
          <a:ext cx="1069848" cy="276225"/>
        </a:xfrm>
        <a:prstGeom prst="rect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640FEB82-3700-4C20-97C9-5EBAC00624C3}" type="TxLink">
            <a:rPr lang="en-US" sz="1050"/>
            <a:pPr algn="ctr"/>
            <a:t>Phscs 121</a:t>
          </a:fld>
          <a:endParaRPr lang="en-US" sz="1050"/>
        </a:p>
      </xdr:txBody>
    </xdr:sp>
    <xdr:clientData/>
  </xdr:twoCellAnchor>
  <xdr:twoCellAnchor>
    <xdr:from>
      <xdr:col>9</xdr:col>
      <xdr:colOff>19050</xdr:colOff>
      <xdr:row>20</xdr:row>
      <xdr:rowOff>8642</xdr:rowOff>
    </xdr:from>
    <xdr:to>
      <xdr:col>10</xdr:col>
      <xdr:colOff>9525</xdr:colOff>
      <xdr:row>20</xdr:row>
      <xdr:rowOff>284867</xdr:rowOff>
    </xdr:to>
    <xdr:sp macro="" textlink="PChem">
      <xdr:nvSpPr>
        <xdr:cNvPr id="36" name="Rectangle 35"/>
        <xdr:cNvSpPr/>
      </xdr:nvSpPr>
      <xdr:spPr>
        <a:xfrm>
          <a:off x="6715125" y="4428242"/>
          <a:ext cx="1066800" cy="276225"/>
        </a:xfrm>
        <a:prstGeom prst="rect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85FC4D4-B74F-4E14-8646-BDA20E59F97D}" type="TxLink">
            <a:rPr lang="en-US" sz="1050"/>
            <a:pPr algn="ctr"/>
            <a:t>Chem 467</a:t>
          </a:fld>
          <a:endParaRPr lang="en-US" sz="1050"/>
        </a:p>
      </xdr:txBody>
    </xdr:sp>
    <xdr:clientData/>
  </xdr:twoCellAnchor>
  <xdr:twoCellAnchor>
    <xdr:from>
      <xdr:col>11</xdr:col>
      <xdr:colOff>9525</xdr:colOff>
      <xdr:row>20</xdr:row>
      <xdr:rowOff>4763</xdr:rowOff>
    </xdr:from>
    <xdr:to>
      <xdr:col>12</xdr:col>
      <xdr:colOff>0</xdr:colOff>
      <xdr:row>20</xdr:row>
      <xdr:rowOff>280988</xdr:rowOff>
    </xdr:to>
    <xdr:sp macro="" textlink="ElectricalEng">
      <xdr:nvSpPr>
        <xdr:cNvPr id="37" name="Rectangle 36"/>
        <xdr:cNvSpPr/>
      </xdr:nvSpPr>
      <xdr:spPr>
        <a:xfrm>
          <a:off x="8162925" y="4424363"/>
          <a:ext cx="1066800" cy="276225"/>
        </a:xfrm>
        <a:prstGeom prst="rect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CC69E53A-26E2-4607-8241-65078FE37639}" type="TxLink">
            <a:rPr lang="en-US" sz="1050"/>
            <a:pPr algn="ctr"/>
            <a:t>Ec En 301</a:t>
          </a:fld>
          <a:endParaRPr lang="en-US" sz="1050"/>
        </a:p>
      </xdr:txBody>
    </xdr:sp>
    <xdr:clientData/>
  </xdr:twoCellAnchor>
  <xdr:twoCellAnchor>
    <xdr:from>
      <xdr:col>7</xdr:col>
      <xdr:colOff>885824</xdr:colOff>
      <xdr:row>26</xdr:row>
      <xdr:rowOff>4763</xdr:rowOff>
    </xdr:from>
    <xdr:to>
      <xdr:col>9</xdr:col>
      <xdr:colOff>200024</xdr:colOff>
      <xdr:row>26</xdr:row>
      <xdr:rowOff>280988</xdr:rowOff>
    </xdr:to>
    <xdr:sp macro="" textlink="AdvWriting">
      <xdr:nvSpPr>
        <xdr:cNvPr id="38" name="Rectangle 37"/>
        <xdr:cNvSpPr/>
      </xdr:nvSpPr>
      <xdr:spPr>
        <a:xfrm>
          <a:off x="5829299" y="5681663"/>
          <a:ext cx="1066800" cy="276225"/>
        </a:xfrm>
        <a:prstGeom prst="rect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25FFB6F-7BE3-4CA9-9629-79BD23244C88}" type="TxLink">
            <a:rPr lang="en-US" sz="1050"/>
            <a:pPr algn="ctr"/>
            <a:t>Engl 316</a:t>
          </a:fld>
          <a:endParaRPr lang="en-US" sz="1050"/>
        </a:p>
      </xdr:txBody>
    </xdr:sp>
    <xdr:clientData/>
  </xdr:twoCellAnchor>
  <xdr:twoCellAnchor>
    <xdr:from>
      <xdr:col>0</xdr:col>
      <xdr:colOff>209550</xdr:colOff>
      <xdr:row>33</xdr:row>
      <xdr:rowOff>0</xdr:rowOff>
    </xdr:from>
    <xdr:to>
      <xdr:col>2</xdr:col>
      <xdr:colOff>66674</xdr:colOff>
      <xdr:row>34</xdr:row>
      <xdr:rowOff>0</xdr:rowOff>
    </xdr:to>
    <xdr:sp macro="" textlink="Writing">
      <xdr:nvSpPr>
        <xdr:cNvPr id="39" name="Flowchart: Data 38"/>
        <xdr:cNvSpPr/>
      </xdr:nvSpPr>
      <xdr:spPr>
        <a:xfrm>
          <a:off x="209550" y="5867400"/>
          <a:ext cx="1219199" cy="285750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783ECC0F-68A4-490F-8F43-DFDA2520755F}" type="TxLink">
            <a:rPr lang="en-US" sz="1050"/>
            <a:pPr algn="ctr"/>
            <a:t>Wrtg 150</a:t>
          </a:fld>
          <a:endParaRPr lang="en-US" sz="1050"/>
        </a:p>
      </xdr:txBody>
    </xdr:sp>
    <xdr:clientData/>
  </xdr:twoCellAnchor>
  <xdr:twoCellAnchor>
    <xdr:from>
      <xdr:col>0</xdr:col>
      <xdr:colOff>209550</xdr:colOff>
      <xdr:row>30</xdr:row>
      <xdr:rowOff>9525</xdr:rowOff>
    </xdr:from>
    <xdr:to>
      <xdr:col>2</xdr:col>
      <xdr:colOff>66674</xdr:colOff>
      <xdr:row>31</xdr:row>
      <xdr:rowOff>0</xdr:rowOff>
    </xdr:to>
    <xdr:sp macro="" textlink="BofM1">
      <xdr:nvSpPr>
        <xdr:cNvPr id="40" name="Flowchart: Data 39"/>
        <xdr:cNvSpPr/>
      </xdr:nvSpPr>
      <xdr:spPr>
        <a:xfrm>
          <a:off x="209550" y="5248275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71D83908-7D83-4BCE-94DF-D37C89AB035B}" type="TxLink">
            <a:rPr lang="en-US" sz="1050"/>
            <a:pPr algn="ctr"/>
            <a:t>B of M 1</a:t>
          </a:fld>
          <a:endParaRPr lang="en-US" sz="1050"/>
        </a:p>
      </xdr:txBody>
    </xdr:sp>
    <xdr:clientData/>
  </xdr:twoCellAnchor>
  <xdr:twoCellAnchor>
    <xdr:from>
      <xdr:col>3</xdr:col>
      <xdr:colOff>795338</xdr:colOff>
      <xdr:row>35</xdr:row>
      <xdr:rowOff>188119</xdr:rowOff>
    </xdr:from>
    <xdr:to>
      <xdr:col>5</xdr:col>
      <xdr:colOff>271462</xdr:colOff>
      <xdr:row>36</xdr:row>
      <xdr:rowOff>283369</xdr:rowOff>
    </xdr:to>
    <xdr:sp macro="" textlink="Civilization1">
      <xdr:nvSpPr>
        <xdr:cNvPr id="41" name="Flowchart: Data 40"/>
        <xdr:cNvSpPr/>
      </xdr:nvSpPr>
      <xdr:spPr>
        <a:xfrm>
          <a:off x="2538413" y="7750969"/>
          <a:ext cx="1219199" cy="285750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1E9D0F8-E6AD-4F85-AC15-2D5D9CED0E53}" type="TxLink">
            <a:rPr lang="en-US" sz="1050"/>
            <a:pPr algn="ctr"/>
            <a:t>Civ 1</a:t>
          </a:fld>
          <a:endParaRPr lang="en-US" sz="1050"/>
        </a:p>
      </xdr:txBody>
    </xdr:sp>
    <xdr:clientData/>
  </xdr:twoCellAnchor>
  <xdr:twoCellAnchor>
    <xdr:from>
      <xdr:col>2</xdr:col>
      <xdr:colOff>309562</xdr:colOff>
      <xdr:row>30</xdr:row>
      <xdr:rowOff>9525</xdr:rowOff>
    </xdr:from>
    <xdr:to>
      <xdr:col>4</xdr:col>
      <xdr:colOff>71436</xdr:colOff>
      <xdr:row>31</xdr:row>
      <xdr:rowOff>0</xdr:rowOff>
    </xdr:to>
    <xdr:sp macro="" textlink="BofM2">
      <xdr:nvSpPr>
        <xdr:cNvPr id="42" name="Flowchart: Data 41"/>
        <xdr:cNvSpPr/>
      </xdr:nvSpPr>
      <xdr:spPr>
        <a:xfrm>
          <a:off x="1671637" y="5248275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E824D833-FF10-406B-B538-9631778BBF8E}" type="TxLink">
            <a:rPr lang="en-US" sz="1050"/>
            <a:pPr algn="ctr"/>
            <a:t>B of M 2</a:t>
          </a:fld>
          <a:endParaRPr lang="en-US" sz="1050"/>
        </a:p>
      </xdr:txBody>
    </xdr:sp>
    <xdr:clientData/>
  </xdr:twoCellAnchor>
  <xdr:twoCellAnchor>
    <xdr:from>
      <xdr:col>2</xdr:col>
      <xdr:colOff>309562</xdr:colOff>
      <xdr:row>33</xdr:row>
      <xdr:rowOff>4763</xdr:rowOff>
    </xdr:from>
    <xdr:to>
      <xdr:col>4</xdr:col>
      <xdr:colOff>71436</xdr:colOff>
      <xdr:row>33</xdr:row>
      <xdr:rowOff>280988</xdr:rowOff>
    </xdr:to>
    <xdr:sp macro="" textlink="AmerHer">
      <xdr:nvSpPr>
        <xdr:cNvPr id="43" name="Flowchart: Data 42"/>
        <xdr:cNvSpPr/>
      </xdr:nvSpPr>
      <xdr:spPr>
        <a:xfrm>
          <a:off x="1671637" y="5872163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271B1A4-103D-47EF-8577-E6718F66DD45}" type="TxLink">
            <a:rPr lang="en-US" sz="1050"/>
            <a:pPr algn="ctr"/>
            <a:t>A Htg 100</a:t>
          </a:fld>
          <a:endParaRPr lang="en-US" sz="1050"/>
        </a:p>
      </xdr:txBody>
    </xdr:sp>
    <xdr:clientData/>
  </xdr:twoCellAnchor>
  <xdr:twoCellAnchor>
    <xdr:from>
      <xdr:col>4</xdr:col>
      <xdr:colOff>604838</xdr:colOff>
      <xdr:row>30</xdr:row>
      <xdr:rowOff>9525</xdr:rowOff>
    </xdr:from>
    <xdr:to>
      <xdr:col>6</xdr:col>
      <xdr:colOff>77915</xdr:colOff>
      <xdr:row>31</xdr:row>
      <xdr:rowOff>0</xdr:rowOff>
    </xdr:to>
    <xdr:sp macro="" textlink="DandC">
      <xdr:nvSpPr>
        <xdr:cNvPr id="44" name="Flowchart: Data 43"/>
        <xdr:cNvSpPr/>
      </xdr:nvSpPr>
      <xdr:spPr>
        <a:xfrm>
          <a:off x="3424238" y="6505575"/>
          <a:ext cx="1216152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C11F8101-B8EA-4EA6-999D-C0A164216C3B}" type="TxLink">
            <a:rPr lang="en-US" sz="1050"/>
            <a:pPr algn="ctr"/>
            <a:t>D &amp; C</a:t>
          </a:fld>
          <a:endParaRPr lang="en-US" sz="1050"/>
        </a:p>
      </xdr:txBody>
    </xdr:sp>
    <xdr:clientData/>
  </xdr:twoCellAnchor>
  <xdr:twoCellAnchor>
    <xdr:from>
      <xdr:col>3</xdr:col>
      <xdr:colOff>796861</xdr:colOff>
      <xdr:row>39</xdr:row>
      <xdr:rowOff>4763</xdr:rowOff>
    </xdr:from>
    <xdr:to>
      <xdr:col>5</xdr:col>
      <xdr:colOff>269938</xdr:colOff>
      <xdr:row>39</xdr:row>
      <xdr:rowOff>280988</xdr:rowOff>
    </xdr:to>
    <xdr:sp macro="" textlink="MoralLeadership">
      <xdr:nvSpPr>
        <xdr:cNvPr id="45" name="Flowchart: Data 44"/>
        <xdr:cNvSpPr/>
      </xdr:nvSpPr>
      <xdr:spPr>
        <a:xfrm>
          <a:off x="2539936" y="8386763"/>
          <a:ext cx="1216152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F8157FD3-7048-4C4F-BC99-C994CE866892}" type="TxLink">
            <a:rPr lang="en-US" sz="1050"/>
            <a:pPr algn="ctr"/>
            <a:t>Eng T 231</a:t>
          </a:fld>
          <a:endParaRPr lang="en-US" sz="1050"/>
        </a:p>
      </xdr:txBody>
    </xdr:sp>
    <xdr:clientData/>
  </xdr:twoCellAnchor>
  <xdr:twoCellAnchor>
    <xdr:from>
      <xdr:col>6</xdr:col>
      <xdr:colOff>319087</xdr:colOff>
      <xdr:row>30</xdr:row>
      <xdr:rowOff>9525</xdr:rowOff>
    </xdr:from>
    <xdr:to>
      <xdr:col>8</xdr:col>
      <xdr:colOff>80961</xdr:colOff>
      <xdr:row>31</xdr:row>
      <xdr:rowOff>0</xdr:rowOff>
    </xdr:to>
    <xdr:sp macro="" textlink="NewTestament">
      <xdr:nvSpPr>
        <xdr:cNvPr id="46" name="Flowchart: Data 45"/>
        <xdr:cNvSpPr/>
      </xdr:nvSpPr>
      <xdr:spPr>
        <a:xfrm>
          <a:off x="4595812" y="5248275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36E56375-9160-4C06-9B13-148BDAC6A7C3}" type="TxLink">
            <a:rPr lang="en-US" sz="1050"/>
            <a:pPr algn="ctr"/>
            <a:t>New Test</a:t>
          </a:fld>
          <a:endParaRPr lang="en-US" sz="1050"/>
        </a:p>
      </xdr:txBody>
    </xdr:sp>
    <xdr:clientData/>
  </xdr:twoCellAnchor>
  <xdr:twoCellAnchor>
    <xdr:from>
      <xdr:col>6</xdr:col>
      <xdr:colOff>319087</xdr:colOff>
      <xdr:row>33</xdr:row>
      <xdr:rowOff>4763</xdr:rowOff>
    </xdr:from>
    <xdr:to>
      <xdr:col>8</xdr:col>
      <xdr:colOff>80961</xdr:colOff>
      <xdr:row>33</xdr:row>
      <xdr:rowOff>280988</xdr:rowOff>
    </xdr:to>
    <xdr:sp macro="" textlink="Biology">
      <xdr:nvSpPr>
        <xdr:cNvPr id="47" name="Flowchart: Data 46"/>
        <xdr:cNvSpPr/>
      </xdr:nvSpPr>
      <xdr:spPr>
        <a:xfrm>
          <a:off x="4595812" y="5872163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934C4CB1-949A-45D7-84C3-4DE177BA1707}" type="TxLink">
            <a:rPr lang="en-US" sz="1050"/>
            <a:pPr algn="ctr"/>
            <a:t>Bio 100</a:t>
          </a:fld>
          <a:endParaRPr lang="en-US" sz="1050"/>
        </a:p>
      </xdr:txBody>
    </xdr:sp>
    <xdr:clientData/>
  </xdr:twoCellAnchor>
  <xdr:twoCellAnchor>
    <xdr:from>
      <xdr:col>10</xdr:col>
      <xdr:colOff>304800</xdr:colOff>
      <xdr:row>30</xdr:row>
      <xdr:rowOff>9525</xdr:rowOff>
    </xdr:from>
    <xdr:to>
      <xdr:col>12</xdr:col>
      <xdr:colOff>66674</xdr:colOff>
      <xdr:row>31</xdr:row>
      <xdr:rowOff>0</xdr:rowOff>
    </xdr:to>
    <xdr:sp macro="" textlink="RelElec2">
      <xdr:nvSpPr>
        <xdr:cNvPr id="48" name="Flowchart: Data 47"/>
        <xdr:cNvSpPr/>
      </xdr:nvSpPr>
      <xdr:spPr>
        <a:xfrm>
          <a:off x="7677150" y="5248275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2D5740EF-CB9F-4215-8D33-6E730FF8B24F}" type="TxLink">
            <a:rPr lang="en-US" sz="1050"/>
            <a:pPr algn="ctr"/>
            <a:t>Rel Elec 2</a:t>
          </a:fld>
          <a:endParaRPr lang="en-US" sz="1050"/>
        </a:p>
      </xdr:txBody>
    </xdr:sp>
    <xdr:clientData/>
  </xdr:twoCellAnchor>
  <xdr:twoCellAnchor>
    <xdr:from>
      <xdr:col>7</xdr:col>
      <xdr:colOff>809625</xdr:colOff>
      <xdr:row>36</xdr:row>
      <xdr:rowOff>7144</xdr:rowOff>
    </xdr:from>
    <xdr:to>
      <xdr:col>9</xdr:col>
      <xdr:colOff>276224</xdr:colOff>
      <xdr:row>36</xdr:row>
      <xdr:rowOff>283369</xdr:rowOff>
    </xdr:to>
    <xdr:sp macro="" textlink="Lett">
      <xdr:nvSpPr>
        <xdr:cNvPr id="49" name="Flowchart: Data 48"/>
        <xdr:cNvSpPr/>
      </xdr:nvSpPr>
      <xdr:spPr>
        <a:xfrm>
          <a:off x="5753100" y="7760494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A9EB5DB2-99E9-4BC4-A9FF-DE54A5C431FA}" type="TxLink">
            <a:rPr lang="en-US" sz="1050"/>
            <a:pPr algn="ctr"/>
            <a:t>Lett</a:t>
          </a:fld>
          <a:endParaRPr lang="en-US" sz="1050"/>
        </a:p>
      </xdr:txBody>
    </xdr:sp>
    <xdr:clientData/>
  </xdr:twoCellAnchor>
  <xdr:twoCellAnchor>
    <xdr:from>
      <xdr:col>12</xdr:col>
      <xdr:colOff>304800</xdr:colOff>
      <xdr:row>30</xdr:row>
      <xdr:rowOff>9525</xdr:rowOff>
    </xdr:from>
    <xdr:to>
      <xdr:col>14</xdr:col>
      <xdr:colOff>66674</xdr:colOff>
      <xdr:row>31</xdr:row>
      <xdr:rowOff>0</xdr:rowOff>
    </xdr:to>
    <xdr:sp macro="" textlink="Civilization2Art">
      <xdr:nvSpPr>
        <xdr:cNvPr id="50" name="Flowchart: Data 49"/>
        <xdr:cNvSpPr/>
      </xdr:nvSpPr>
      <xdr:spPr>
        <a:xfrm>
          <a:off x="9134475" y="5248275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8DC6C799-B496-45EB-81F0-6640C63C5E66}" type="TxLink">
            <a:rPr lang="en-US" sz="1050"/>
            <a:pPr algn="ctr"/>
            <a:t>Civ 2/Art</a:t>
          </a:fld>
          <a:endParaRPr lang="en-US" sz="1050"/>
        </a:p>
      </xdr:txBody>
    </xdr:sp>
    <xdr:clientData/>
  </xdr:twoCellAnchor>
  <xdr:twoCellAnchor>
    <xdr:from>
      <xdr:col>14</xdr:col>
      <xdr:colOff>323850</xdr:colOff>
      <xdr:row>30</xdr:row>
      <xdr:rowOff>9525</xdr:rowOff>
    </xdr:from>
    <xdr:to>
      <xdr:col>16</xdr:col>
      <xdr:colOff>85724</xdr:colOff>
      <xdr:row>31</xdr:row>
      <xdr:rowOff>0</xdr:rowOff>
    </xdr:to>
    <xdr:sp macro="" textlink="RelElec3">
      <xdr:nvSpPr>
        <xdr:cNvPr id="51" name="Flowchart: Data 50"/>
        <xdr:cNvSpPr/>
      </xdr:nvSpPr>
      <xdr:spPr>
        <a:xfrm>
          <a:off x="10610850" y="5248275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5BB4DA83-85B7-46FE-95E0-50EFB2B35718}" type="TxLink">
            <a:rPr lang="en-US" sz="1050"/>
            <a:pPr algn="ctr"/>
            <a:t>Rel Elec 3</a:t>
          </a:fld>
          <a:endParaRPr lang="en-US" sz="1050"/>
        </a:p>
      </xdr:txBody>
    </xdr:sp>
    <xdr:clientData/>
  </xdr:twoCellAnchor>
  <xdr:twoCellAnchor>
    <xdr:from>
      <xdr:col>0</xdr:col>
      <xdr:colOff>76200</xdr:colOff>
      <xdr:row>45</xdr:row>
      <xdr:rowOff>38100</xdr:rowOff>
    </xdr:from>
    <xdr:to>
      <xdr:col>0</xdr:col>
      <xdr:colOff>200025</xdr:colOff>
      <xdr:row>45</xdr:row>
      <xdr:rowOff>161925</xdr:rowOff>
    </xdr:to>
    <xdr:sp macro="" textlink="">
      <xdr:nvSpPr>
        <xdr:cNvPr id="52" name="Oval 51"/>
        <xdr:cNvSpPr/>
      </xdr:nvSpPr>
      <xdr:spPr>
        <a:xfrm>
          <a:off x="76200" y="7667625"/>
          <a:ext cx="123825" cy="123825"/>
        </a:xfrm>
        <a:prstGeom prst="ellipse">
          <a:avLst/>
        </a:prstGeom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0</xdr:col>
      <xdr:colOff>76200</xdr:colOff>
      <xdr:row>46</xdr:row>
      <xdr:rowOff>38100</xdr:rowOff>
    </xdr:from>
    <xdr:to>
      <xdr:col>0</xdr:col>
      <xdr:colOff>200025</xdr:colOff>
      <xdr:row>46</xdr:row>
      <xdr:rowOff>161925</xdr:rowOff>
    </xdr:to>
    <xdr:sp macro="" textlink="">
      <xdr:nvSpPr>
        <xdr:cNvPr id="53" name="Oval 52"/>
        <xdr:cNvSpPr/>
      </xdr:nvSpPr>
      <xdr:spPr>
        <a:xfrm>
          <a:off x="76200" y="7858125"/>
          <a:ext cx="123825" cy="123825"/>
        </a:xfrm>
        <a:prstGeom prst="ellipse">
          <a:avLst/>
        </a:prstGeom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7</xdr:col>
      <xdr:colOff>228601</xdr:colOff>
      <xdr:row>45</xdr:row>
      <xdr:rowOff>19051</xdr:rowOff>
    </xdr:from>
    <xdr:to>
      <xdr:col>7</xdr:col>
      <xdr:colOff>800101</xdr:colOff>
      <xdr:row>45</xdr:row>
      <xdr:rowOff>190198</xdr:rowOff>
    </xdr:to>
    <xdr:sp macro="" textlink="">
      <xdr:nvSpPr>
        <xdr:cNvPr id="54" name="Oval 53"/>
        <xdr:cNvSpPr/>
      </xdr:nvSpPr>
      <xdr:spPr>
        <a:xfrm>
          <a:off x="4886326" y="7648576"/>
          <a:ext cx="571500" cy="171147"/>
        </a:xfrm>
        <a:prstGeom prst="ellipse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7</xdr:col>
      <xdr:colOff>242889</xdr:colOff>
      <xdr:row>46</xdr:row>
      <xdr:rowOff>27044</xdr:rowOff>
    </xdr:from>
    <xdr:to>
      <xdr:col>7</xdr:col>
      <xdr:colOff>785814</xdr:colOff>
      <xdr:row>46</xdr:row>
      <xdr:rowOff>171449</xdr:rowOff>
    </xdr:to>
    <xdr:sp macro="" textlink="">
      <xdr:nvSpPr>
        <xdr:cNvPr id="55" name="Rectangle 54"/>
        <xdr:cNvSpPr/>
      </xdr:nvSpPr>
      <xdr:spPr>
        <a:xfrm rot="10800000" flipV="1">
          <a:off x="4900614" y="7847069"/>
          <a:ext cx="542925" cy="144405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7</xdr:col>
      <xdr:colOff>190501</xdr:colOff>
      <xdr:row>47</xdr:row>
      <xdr:rowOff>28575</xdr:rowOff>
    </xdr:from>
    <xdr:to>
      <xdr:col>7</xdr:col>
      <xdr:colOff>838201</xdr:colOff>
      <xdr:row>47</xdr:row>
      <xdr:rowOff>175320</xdr:rowOff>
    </xdr:to>
    <xdr:sp macro="" textlink="">
      <xdr:nvSpPr>
        <xdr:cNvPr id="56" name="Flowchart: Data 55"/>
        <xdr:cNvSpPr/>
      </xdr:nvSpPr>
      <xdr:spPr>
        <a:xfrm>
          <a:off x="4848226" y="8039100"/>
          <a:ext cx="647700" cy="146745"/>
        </a:xfrm>
        <a:prstGeom prst="flowChartInputOutpu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9525</xdr:colOff>
      <xdr:row>8</xdr:row>
      <xdr:rowOff>115674</xdr:rowOff>
    </xdr:to>
    <xdr:cxnSp macro="">
      <xdr:nvCxnSpPr>
        <xdr:cNvPr id="57" name="Straight Connector 56"/>
        <xdr:cNvCxnSpPr>
          <a:stCxn id="5" idx="6"/>
          <a:endCxn id="14" idx="2"/>
        </xdr:cNvCxnSpPr>
      </xdr:nvCxnSpPr>
      <xdr:spPr>
        <a:xfrm>
          <a:off x="5737096" y="1393955"/>
          <a:ext cx="568454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1069848</xdr:colOff>
      <xdr:row>11</xdr:row>
      <xdr:rowOff>141824</xdr:rowOff>
    </xdr:from>
    <xdr:to>
      <xdr:col>3</xdr:col>
      <xdr:colOff>4762</xdr:colOff>
      <xdr:row>11</xdr:row>
      <xdr:rowOff>141824</xdr:rowOff>
    </xdr:to>
    <xdr:cxnSp macro="">
      <xdr:nvCxnSpPr>
        <xdr:cNvPr id="58" name="Straight Connector 57"/>
        <xdr:cNvCxnSpPr>
          <a:stCxn id="25" idx="3"/>
          <a:endCxn id="26" idx="1"/>
        </xdr:cNvCxnSpPr>
      </xdr:nvCxnSpPr>
      <xdr:spPr>
        <a:xfrm>
          <a:off x="1355598" y="2675474"/>
          <a:ext cx="392239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1074610</xdr:colOff>
      <xdr:row>5</xdr:row>
      <xdr:rowOff>117605</xdr:rowOff>
    </xdr:from>
    <xdr:to>
      <xdr:col>7</xdr:col>
      <xdr:colOff>9523</xdr:colOff>
      <xdr:row>11</xdr:row>
      <xdr:rowOff>141824</xdr:rowOff>
    </xdr:to>
    <xdr:cxnSp macro="">
      <xdr:nvCxnSpPr>
        <xdr:cNvPr id="59" name="Straight Connector 58"/>
        <xdr:cNvCxnSpPr>
          <a:stCxn id="26" idx="3"/>
          <a:endCxn id="5" idx="2"/>
        </xdr:cNvCxnSpPr>
      </xdr:nvCxnSpPr>
      <xdr:spPr>
        <a:xfrm flipV="1">
          <a:off x="2817685" y="1393955"/>
          <a:ext cx="1849563" cy="12815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141824</xdr:rowOff>
    </xdr:from>
    <xdr:to>
      <xdr:col>7</xdr:col>
      <xdr:colOff>14287</xdr:colOff>
      <xdr:row>11</xdr:row>
      <xdr:rowOff>141824</xdr:rowOff>
    </xdr:to>
    <xdr:cxnSp macro="">
      <xdr:nvCxnSpPr>
        <xdr:cNvPr id="60" name="Straight Connector 59"/>
        <xdr:cNvCxnSpPr>
          <a:stCxn id="27" idx="3"/>
          <a:endCxn id="28" idx="1"/>
        </xdr:cNvCxnSpPr>
      </xdr:nvCxnSpPr>
      <xdr:spPr>
        <a:xfrm>
          <a:off x="4276725" y="2675474"/>
          <a:ext cx="39528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1069848</xdr:colOff>
      <xdr:row>17</xdr:row>
      <xdr:rowOff>146755</xdr:rowOff>
    </xdr:from>
    <xdr:to>
      <xdr:col>3</xdr:col>
      <xdr:colOff>9524</xdr:colOff>
      <xdr:row>17</xdr:row>
      <xdr:rowOff>146755</xdr:rowOff>
    </xdr:to>
    <xdr:cxnSp macro="">
      <xdr:nvCxnSpPr>
        <xdr:cNvPr id="61" name="Straight Connector 60"/>
        <xdr:cNvCxnSpPr>
          <a:stCxn id="33" idx="3"/>
          <a:endCxn id="32" idx="1"/>
        </xdr:cNvCxnSpPr>
      </xdr:nvCxnSpPr>
      <xdr:spPr>
        <a:xfrm>
          <a:off x="1355598" y="3937705"/>
          <a:ext cx="397001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1076324</xdr:colOff>
      <xdr:row>17</xdr:row>
      <xdr:rowOff>146755</xdr:rowOff>
    </xdr:from>
    <xdr:to>
      <xdr:col>5</xdr:col>
      <xdr:colOff>4763</xdr:colOff>
      <xdr:row>17</xdr:row>
      <xdr:rowOff>146755</xdr:rowOff>
    </xdr:to>
    <xdr:cxnSp macro="">
      <xdr:nvCxnSpPr>
        <xdr:cNvPr id="62" name="Straight Connector 61"/>
        <xdr:cNvCxnSpPr>
          <a:stCxn id="32" idx="3"/>
          <a:endCxn id="31" idx="1"/>
        </xdr:cNvCxnSpPr>
      </xdr:nvCxnSpPr>
      <xdr:spPr>
        <a:xfrm>
          <a:off x="2819399" y="3937705"/>
          <a:ext cx="385764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1071563</xdr:colOff>
      <xdr:row>17</xdr:row>
      <xdr:rowOff>146755</xdr:rowOff>
    </xdr:from>
    <xdr:to>
      <xdr:col>7</xdr:col>
      <xdr:colOff>9523</xdr:colOff>
      <xdr:row>17</xdr:row>
      <xdr:rowOff>146755</xdr:rowOff>
    </xdr:to>
    <xdr:cxnSp macro="">
      <xdr:nvCxnSpPr>
        <xdr:cNvPr id="63" name="Straight Connector 62"/>
        <xdr:cNvCxnSpPr>
          <a:stCxn id="31" idx="3"/>
          <a:endCxn id="30" idx="1"/>
        </xdr:cNvCxnSpPr>
      </xdr:nvCxnSpPr>
      <xdr:spPr>
        <a:xfrm>
          <a:off x="4271963" y="3937705"/>
          <a:ext cx="395285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4</xdr:row>
      <xdr:rowOff>200024</xdr:rowOff>
    </xdr:from>
    <xdr:to>
      <xdr:col>8</xdr:col>
      <xdr:colOff>333375</xdr:colOff>
      <xdr:row>22</xdr:row>
      <xdr:rowOff>127634</xdr:rowOff>
    </xdr:to>
    <xdr:cxnSp macro="">
      <xdr:nvCxnSpPr>
        <xdr:cNvPr id="64" name="Straight Connector 63"/>
        <xdr:cNvCxnSpPr/>
      </xdr:nvCxnSpPr>
      <xdr:spPr>
        <a:xfrm>
          <a:off x="6353175" y="1190624"/>
          <a:ext cx="0" cy="3794760"/>
        </a:xfrm>
        <a:prstGeom prst="line">
          <a:avLst/>
        </a:prstGeom>
        <a:ln>
          <a:prstDash val="dash"/>
        </a:ln>
        <a:effectLst/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5</xdr:row>
      <xdr:rowOff>117605</xdr:rowOff>
    </xdr:from>
    <xdr:to>
      <xdr:col>11</xdr:col>
      <xdr:colOff>4762</xdr:colOff>
      <xdr:row>20</xdr:row>
      <xdr:rowOff>146755</xdr:rowOff>
    </xdr:to>
    <xdr:cxnSp macro="">
      <xdr:nvCxnSpPr>
        <xdr:cNvPr id="65" name="Straight Connector 64"/>
        <xdr:cNvCxnSpPr>
          <a:stCxn id="36" idx="3"/>
          <a:endCxn id="6" idx="2"/>
        </xdr:cNvCxnSpPr>
      </xdr:nvCxnSpPr>
      <xdr:spPr>
        <a:xfrm flipV="1">
          <a:off x="7781925" y="1393955"/>
          <a:ext cx="376237" cy="317240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</xdr:colOff>
      <xdr:row>8</xdr:row>
      <xdr:rowOff>115674</xdr:rowOff>
    </xdr:from>
    <xdr:to>
      <xdr:col>11</xdr:col>
      <xdr:colOff>0</xdr:colOff>
      <xdr:row>8</xdr:row>
      <xdr:rowOff>115674</xdr:rowOff>
    </xdr:to>
    <xdr:cxnSp macro="">
      <xdr:nvCxnSpPr>
        <xdr:cNvPr id="66" name="Straight Connector 65"/>
        <xdr:cNvCxnSpPr>
          <a:stCxn id="14" idx="6"/>
          <a:endCxn id="16" idx="2"/>
        </xdr:cNvCxnSpPr>
      </xdr:nvCxnSpPr>
      <xdr:spPr>
        <a:xfrm>
          <a:off x="7375398" y="2020674"/>
          <a:ext cx="377952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5</xdr:row>
      <xdr:rowOff>117605</xdr:rowOff>
    </xdr:from>
    <xdr:to>
      <xdr:col>13</xdr:col>
      <xdr:colOff>9523</xdr:colOff>
      <xdr:row>8</xdr:row>
      <xdr:rowOff>115674</xdr:rowOff>
    </xdr:to>
    <xdr:cxnSp macro="">
      <xdr:nvCxnSpPr>
        <xdr:cNvPr id="67" name="Straight Connector 66"/>
        <xdr:cNvCxnSpPr>
          <a:stCxn id="16" idx="6"/>
          <a:endCxn id="7" idx="2"/>
        </xdr:cNvCxnSpPr>
      </xdr:nvCxnSpPr>
      <xdr:spPr>
        <a:xfrm flipV="1">
          <a:off x="8823198" y="1393955"/>
          <a:ext cx="397000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5</xdr:row>
      <xdr:rowOff>117605</xdr:rowOff>
    </xdr:from>
    <xdr:to>
      <xdr:col>13</xdr:col>
      <xdr:colOff>9523</xdr:colOff>
      <xdr:row>11</xdr:row>
      <xdr:rowOff>113986</xdr:rowOff>
    </xdr:to>
    <xdr:cxnSp macro="">
      <xdr:nvCxnSpPr>
        <xdr:cNvPr id="68" name="Straight Connector 67"/>
        <xdr:cNvCxnSpPr>
          <a:stCxn id="17" idx="6"/>
          <a:endCxn id="7" idx="2"/>
        </xdr:cNvCxnSpPr>
      </xdr:nvCxnSpPr>
      <xdr:spPr>
        <a:xfrm flipV="1">
          <a:off x="8823198" y="1393955"/>
          <a:ext cx="397000" cy="1253681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1074610</xdr:colOff>
      <xdr:row>5</xdr:row>
      <xdr:rowOff>117605</xdr:rowOff>
    </xdr:from>
    <xdr:to>
      <xdr:col>13</xdr:col>
      <xdr:colOff>4763</xdr:colOff>
      <xdr:row>8</xdr:row>
      <xdr:rowOff>115674</xdr:rowOff>
    </xdr:to>
    <xdr:cxnSp macro="">
      <xdr:nvCxnSpPr>
        <xdr:cNvPr id="69" name="Straight Connector 68"/>
        <xdr:cNvCxnSpPr>
          <a:stCxn id="6" idx="6"/>
          <a:endCxn id="18" idx="2"/>
        </xdr:cNvCxnSpPr>
      </xdr:nvCxnSpPr>
      <xdr:spPr>
        <a:xfrm>
          <a:off x="8827960" y="1393955"/>
          <a:ext cx="387478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8</xdr:row>
      <xdr:rowOff>115674</xdr:rowOff>
    </xdr:from>
    <xdr:to>
      <xdr:col>13</xdr:col>
      <xdr:colOff>4763</xdr:colOff>
      <xdr:row>8</xdr:row>
      <xdr:rowOff>115674</xdr:rowOff>
    </xdr:to>
    <xdr:cxnSp macro="">
      <xdr:nvCxnSpPr>
        <xdr:cNvPr id="70" name="Straight Connector 69"/>
        <xdr:cNvCxnSpPr>
          <a:stCxn id="16" idx="6"/>
          <a:endCxn id="18" idx="2"/>
        </xdr:cNvCxnSpPr>
      </xdr:nvCxnSpPr>
      <xdr:spPr>
        <a:xfrm>
          <a:off x="8823198" y="2020674"/>
          <a:ext cx="392240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1069848</xdr:colOff>
      <xdr:row>8</xdr:row>
      <xdr:rowOff>115674</xdr:rowOff>
    </xdr:from>
    <xdr:to>
      <xdr:col>13</xdr:col>
      <xdr:colOff>9523</xdr:colOff>
      <xdr:row>11</xdr:row>
      <xdr:rowOff>113986</xdr:rowOff>
    </xdr:to>
    <xdr:cxnSp macro="">
      <xdr:nvCxnSpPr>
        <xdr:cNvPr id="71" name="Straight Connector 70"/>
        <xdr:cNvCxnSpPr>
          <a:stCxn id="16" idx="6"/>
          <a:endCxn id="19" idx="2"/>
        </xdr:cNvCxnSpPr>
      </xdr:nvCxnSpPr>
      <xdr:spPr>
        <a:xfrm>
          <a:off x="8823198" y="2020674"/>
          <a:ext cx="397000" cy="626962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200024</xdr:colOff>
      <xdr:row>11</xdr:row>
      <xdr:rowOff>113986</xdr:rowOff>
    </xdr:from>
    <xdr:to>
      <xdr:col>13</xdr:col>
      <xdr:colOff>9523</xdr:colOff>
      <xdr:row>26</xdr:row>
      <xdr:rowOff>142876</xdr:rowOff>
    </xdr:to>
    <xdr:cxnSp macro="">
      <xdr:nvCxnSpPr>
        <xdr:cNvPr id="72" name="Straight Connector 71"/>
        <xdr:cNvCxnSpPr>
          <a:stCxn id="38" idx="3"/>
          <a:endCxn id="19" idx="2"/>
        </xdr:cNvCxnSpPr>
      </xdr:nvCxnSpPr>
      <xdr:spPr>
        <a:xfrm flipV="1">
          <a:off x="6896099" y="2647636"/>
          <a:ext cx="2724149" cy="317214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1074611</xdr:colOff>
      <xdr:row>5</xdr:row>
      <xdr:rowOff>117605</xdr:rowOff>
    </xdr:from>
    <xdr:to>
      <xdr:col>15</xdr:col>
      <xdr:colOff>7143</xdr:colOff>
      <xdr:row>8</xdr:row>
      <xdr:rowOff>115674</xdr:rowOff>
    </xdr:to>
    <xdr:cxnSp macro="">
      <xdr:nvCxnSpPr>
        <xdr:cNvPr id="73" name="Straight Connector 72"/>
        <xdr:cNvCxnSpPr>
          <a:stCxn id="18" idx="6"/>
          <a:endCxn id="8" idx="2"/>
        </xdr:cNvCxnSpPr>
      </xdr:nvCxnSpPr>
      <xdr:spPr>
        <a:xfrm flipV="1">
          <a:off x="10285286" y="1393955"/>
          <a:ext cx="389857" cy="62671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3046</xdr:colOff>
      <xdr:row>8</xdr:row>
      <xdr:rowOff>115674</xdr:rowOff>
    </xdr:from>
    <xdr:to>
      <xdr:col>15</xdr:col>
      <xdr:colOff>7143</xdr:colOff>
      <xdr:row>11</xdr:row>
      <xdr:rowOff>113986</xdr:rowOff>
    </xdr:to>
    <xdr:cxnSp macro="">
      <xdr:nvCxnSpPr>
        <xdr:cNvPr id="74" name="Straight Connector 73"/>
        <xdr:cNvCxnSpPr>
          <a:stCxn id="19" idx="6"/>
          <a:endCxn id="22" idx="2"/>
        </xdr:cNvCxnSpPr>
      </xdr:nvCxnSpPr>
      <xdr:spPr>
        <a:xfrm flipV="1">
          <a:off x="10290046" y="2020674"/>
          <a:ext cx="385097" cy="626962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495300</xdr:colOff>
      <xdr:row>30</xdr:row>
      <xdr:rowOff>9525</xdr:rowOff>
    </xdr:from>
    <xdr:to>
      <xdr:col>10</xdr:col>
      <xdr:colOff>76199</xdr:colOff>
      <xdr:row>31</xdr:row>
      <xdr:rowOff>0</xdr:rowOff>
    </xdr:to>
    <xdr:sp macro="" textlink="RelElec1">
      <xdr:nvSpPr>
        <xdr:cNvPr id="75" name="Flowchart: Data 74"/>
        <xdr:cNvSpPr/>
      </xdr:nvSpPr>
      <xdr:spPr>
        <a:xfrm>
          <a:off x="6229350" y="5248275"/>
          <a:ext cx="1219199" cy="276225"/>
        </a:xfrm>
        <a:prstGeom prst="flowChartInputOutput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fld id="{D68F558F-5B9F-497F-B6CF-6D7BDDD44DF0}" type="TxLink">
            <a:rPr lang="en-US" sz="1050"/>
            <a:pPr algn="ctr"/>
            <a:t>Rel Elec 1</a:t>
          </a:fld>
          <a:endParaRPr lang="en-US" sz="1050"/>
        </a:p>
      </xdr:txBody>
    </xdr:sp>
    <xdr:clientData/>
  </xdr:twoCellAnchor>
  <xdr:twoCellAnchor>
    <xdr:from>
      <xdr:col>0</xdr:col>
      <xdr:colOff>76200</xdr:colOff>
      <xdr:row>47</xdr:row>
      <xdr:rowOff>28575</xdr:rowOff>
    </xdr:from>
    <xdr:to>
      <xdr:col>0</xdr:col>
      <xdr:colOff>200025</xdr:colOff>
      <xdr:row>47</xdr:row>
      <xdr:rowOff>152400</xdr:rowOff>
    </xdr:to>
    <xdr:sp macro="" textlink="">
      <xdr:nvSpPr>
        <xdr:cNvPr id="76" name="Oval 75"/>
        <xdr:cNvSpPr/>
      </xdr:nvSpPr>
      <xdr:spPr>
        <a:xfrm>
          <a:off x="76200" y="8039100"/>
          <a:ext cx="123825" cy="123825"/>
        </a:xfrm>
        <a:prstGeom prst="ellipse">
          <a:avLst/>
        </a:prstGeom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13</xdr:col>
      <xdr:colOff>527050</xdr:colOff>
      <xdr:row>26</xdr:row>
      <xdr:rowOff>263525</xdr:rowOff>
    </xdr:from>
    <xdr:to>
      <xdr:col>15</xdr:col>
      <xdr:colOff>577850</xdr:colOff>
      <xdr:row>28</xdr:row>
      <xdr:rowOff>136525</xdr:rowOff>
    </xdr:to>
    <xdr:grpSp>
      <xdr:nvGrpSpPr>
        <xdr:cNvPr id="77" name="Group 76"/>
        <xdr:cNvGrpSpPr/>
      </xdr:nvGrpSpPr>
      <xdr:grpSpPr>
        <a:xfrm>
          <a:off x="10137775" y="5940425"/>
          <a:ext cx="1508125" cy="311150"/>
          <a:chOff x="9747250" y="4410075"/>
          <a:chExt cx="1511300" cy="311150"/>
        </a:xfrm>
      </xdr:grpSpPr>
      <xdr:cxnSp macro="">
        <xdr:nvCxnSpPr>
          <xdr:cNvPr id="78" name="Straight Connector 77"/>
          <xdr:cNvCxnSpPr/>
        </xdr:nvCxnSpPr>
        <xdr:spPr>
          <a:xfrm>
            <a:off x="9753600" y="4565650"/>
            <a:ext cx="1498600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Straight Connector 78"/>
          <xdr:cNvCxnSpPr/>
        </xdr:nvCxnSpPr>
        <xdr:spPr>
          <a:xfrm rot="5400000">
            <a:off x="9591675" y="4565650"/>
            <a:ext cx="311150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" name="Straight Connector 79"/>
          <xdr:cNvCxnSpPr/>
        </xdr:nvCxnSpPr>
        <xdr:spPr>
          <a:xfrm rot="5400000">
            <a:off x="11102975" y="4565650"/>
            <a:ext cx="311150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641110</xdr:colOff>
      <xdr:row>26</xdr:row>
      <xdr:rowOff>130175</xdr:rowOff>
    </xdr:from>
    <xdr:to>
      <xdr:col>15</xdr:col>
      <xdr:colOff>444780</xdr:colOff>
      <xdr:row>27</xdr:row>
      <xdr:rowOff>79375</xdr:rowOff>
    </xdr:to>
    <xdr:sp macro="" textlink="">
      <xdr:nvSpPr>
        <xdr:cNvPr id="81" name="TextBox 80"/>
        <xdr:cNvSpPr txBox="1"/>
      </xdr:nvSpPr>
      <xdr:spPr>
        <a:xfrm>
          <a:off x="10251835" y="5807075"/>
          <a:ext cx="1260995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100"/>
            <a:t>L3 Exam</a:t>
          </a:r>
        </a:p>
      </xdr:txBody>
    </xdr:sp>
    <xdr:clientData/>
  </xdr:twoCellAnchor>
  <xdr:twoCellAnchor>
    <xdr:from>
      <xdr:col>8</xdr:col>
      <xdr:colOff>3046</xdr:colOff>
      <xdr:row>11</xdr:row>
      <xdr:rowOff>113986</xdr:rowOff>
    </xdr:from>
    <xdr:to>
      <xdr:col>11</xdr:col>
      <xdr:colOff>0</xdr:colOff>
      <xdr:row>17</xdr:row>
      <xdr:rowOff>146755</xdr:rowOff>
    </xdr:to>
    <xdr:cxnSp macro="">
      <xdr:nvCxnSpPr>
        <xdr:cNvPr id="83" name="Straight Connector 82"/>
        <xdr:cNvCxnSpPr>
          <a:stCxn id="30" idx="3"/>
          <a:endCxn id="17" idx="2"/>
        </xdr:cNvCxnSpPr>
      </xdr:nvCxnSpPr>
      <xdr:spPr>
        <a:xfrm flipV="1">
          <a:off x="5737096" y="2647636"/>
          <a:ext cx="2016254" cy="1290069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1069848</xdr:colOff>
      <xdr:row>11</xdr:row>
      <xdr:rowOff>143273</xdr:rowOff>
    </xdr:from>
    <xdr:to>
      <xdr:col>5</xdr:col>
      <xdr:colOff>4762</xdr:colOff>
      <xdr:row>11</xdr:row>
      <xdr:rowOff>143273</xdr:rowOff>
    </xdr:to>
    <xdr:cxnSp macro="">
      <xdr:nvCxnSpPr>
        <xdr:cNvPr id="84" name="Straight Connector 83"/>
        <xdr:cNvCxnSpPr/>
      </xdr:nvCxnSpPr>
      <xdr:spPr>
        <a:xfrm>
          <a:off x="2812923" y="2676923"/>
          <a:ext cx="392239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</xdr:colOff>
      <xdr:row>7</xdr:row>
      <xdr:rowOff>57150</xdr:rowOff>
    </xdr:from>
    <xdr:to>
      <xdr:col>9</xdr:col>
      <xdr:colOff>1009650</xdr:colOff>
      <xdr:row>7</xdr:row>
      <xdr:rowOff>57150</xdr:rowOff>
    </xdr:to>
    <xdr:sp macro="" textlink="">
      <xdr:nvSpPr>
        <xdr:cNvPr id="85" name="Line 9"/>
        <xdr:cNvSpPr>
          <a:spLocks noChangeShapeType="1"/>
        </xdr:cNvSpPr>
      </xdr:nvSpPr>
      <xdr:spPr bwMode="auto">
        <a:xfrm>
          <a:off x="6343650" y="1771650"/>
          <a:ext cx="962025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47625</xdr:colOff>
      <xdr:row>7</xdr:row>
      <xdr:rowOff>57150</xdr:rowOff>
    </xdr:to>
    <xdr:cxnSp macro="">
      <xdr:nvCxnSpPr>
        <xdr:cNvPr id="86" name="AutoShape 10"/>
        <xdr:cNvCxnSpPr>
          <a:cxnSpLocks noChangeShapeType="1"/>
          <a:stCxn id="85" idx="0"/>
          <a:endCxn id="5" idx="6"/>
        </xdr:cNvCxnSpPr>
      </xdr:nvCxnSpPr>
      <xdr:spPr bwMode="auto">
        <a:xfrm flipH="1" flipV="1">
          <a:off x="5737096" y="1393955"/>
          <a:ext cx="606554" cy="377695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1009650</xdr:colOff>
      <xdr:row>5</xdr:row>
      <xdr:rowOff>117605</xdr:rowOff>
    </xdr:from>
    <xdr:to>
      <xdr:col>11</xdr:col>
      <xdr:colOff>4762</xdr:colOff>
      <xdr:row>7</xdr:row>
      <xdr:rowOff>57151</xdr:rowOff>
    </xdr:to>
    <xdr:cxnSp macro="">
      <xdr:nvCxnSpPr>
        <xdr:cNvPr id="87" name="AutoShape 11"/>
        <xdr:cNvCxnSpPr>
          <a:cxnSpLocks noChangeShapeType="1"/>
          <a:stCxn id="85" idx="1"/>
          <a:endCxn id="6" idx="2"/>
        </xdr:cNvCxnSpPr>
      </xdr:nvCxnSpPr>
      <xdr:spPr bwMode="auto">
        <a:xfrm flipV="1">
          <a:off x="7305675" y="1393955"/>
          <a:ext cx="452437" cy="377696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57150</xdr:colOff>
      <xdr:row>10</xdr:row>
      <xdr:rowOff>95250</xdr:rowOff>
    </xdr:from>
    <xdr:to>
      <xdr:col>13</xdr:col>
      <xdr:colOff>1066800</xdr:colOff>
      <xdr:row>10</xdr:row>
      <xdr:rowOff>95250</xdr:rowOff>
    </xdr:to>
    <xdr:sp macro="" textlink="">
      <xdr:nvSpPr>
        <xdr:cNvPr id="88" name="Line 9"/>
        <xdr:cNvSpPr>
          <a:spLocks noChangeShapeType="1"/>
        </xdr:cNvSpPr>
      </xdr:nvSpPr>
      <xdr:spPr bwMode="auto">
        <a:xfrm>
          <a:off x="9267825" y="2438400"/>
          <a:ext cx="1009650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1069848</xdr:colOff>
      <xdr:row>10</xdr:row>
      <xdr:rowOff>95250</xdr:rowOff>
    </xdr:from>
    <xdr:to>
      <xdr:col>13</xdr:col>
      <xdr:colOff>57150</xdr:colOff>
      <xdr:row>11</xdr:row>
      <xdr:rowOff>113986</xdr:rowOff>
    </xdr:to>
    <xdr:cxnSp macro="">
      <xdr:nvCxnSpPr>
        <xdr:cNvPr id="89" name="AutoShape 10"/>
        <xdr:cNvCxnSpPr>
          <a:cxnSpLocks noChangeShapeType="1"/>
          <a:stCxn id="88" idx="0"/>
          <a:endCxn id="17" idx="6"/>
        </xdr:cNvCxnSpPr>
      </xdr:nvCxnSpPr>
      <xdr:spPr bwMode="auto">
        <a:xfrm flipH="1">
          <a:off x="8823198" y="2438400"/>
          <a:ext cx="444627" cy="209236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1066800</xdr:colOff>
      <xdr:row>8</xdr:row>
      <xdr:rowOff>115674</xdr:rowOff>
    </xdr:from>
    <xdr:to>
      <xdr:col>15</xdr:col>
      <xdr:colOff>7143</xdr:colOff>
      <xdr:row>10</xdr:row>
      <xdr:rowOff>95251</xdr:rowOff>
    </xdr:to>
    <xdr:cxnSp macro="">
      <xdr:nvCxnSpPr>
        <xdr:cNvPr id="90" name="AutoShape 11"/>
        <xdr:cNvCxnSpPr>
          <a:cxnSpLocks noChangeShapeType="1"/>
          <a:stCxn id="88" idx="1"/>
          <a:endCxn id="22" idx="2"/>
        </xdr:cNvCxnSpPr>
      </xdr:nvCxnSpPr>
      <xdr:spPr bwMode="auto">
        <a:xfrm flipV="1">
          <a:off x="10277475" y="2020674"/>
          <a:ext cx="397668" cy="417727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141824</xdr:rowOff>
    </xdr:from>
    <xdr:to>
      <xdr:col>9</xdr:col>
      <xdr:colOff>9523</xdr:colOff>
      <xdr:row>17</xdr:row>
      <xdr:rowOff>113068</xdr:rowOff>
    </xdr:to>
    <xdr:cxnSp macro="">
      <xdr:nvCxnSpPr>
        <xdr:cNvPr id="92" name="AutoShape 10"/>
        <xdr:cNvCxnSpPr>
          <a:cxnSpLocks noChangeShapeType="1"/>
          <a:stCxn id="20" idx="2"/>
          <a:endCxn id="27" idx="3"/>
        </xdr:cNvCxnSpPr>
      </xdr:nvCxnSpPr>
      <xdr:spPr bwMode="auto">
        <a:xfrm flipH="1" flipV="1">
          <a:off x="4562475" y="2675474"/>
          <a:ext cx="2143123" cy="1228544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806577</xdr:colOff>
      <xdr:row>14</xdr:row>
      <xdr:rowOff>150644</xdr:rowOff>
    </xdr:from>
    <xdr:to>
      <xdr:col>12</xdr:col>
      <xdr:colOff>0</xdr:colOff>
      <xdr:row>14</xdr:row>
      <xdr:rowOff>150644</xdr:rowOff>
    </xdr:to>
    <xdr:sp macro="" textlink="">
      <xdr:nvSpPr>
        <xdr:cNvPr id="94" name="Line 9"/>
        <xdr:cNvSpPr>
          <a:spLocks noChangeShapeType="1"/>
        </xdr:cNvSpPr>
      </xdr:nvSpPr>
      <xdr:spPr bwMode="auto">
        <a:xfrm>
          <a:off x="7102602" y="3312944"/>
          <a:ext cx="1727073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8</xdr:col>
      <xdr:colOff>3046</xdr:colOff>
      <xdr:row>14</xdr:row>
      <xdr:rowOff>150644</xdr:rowOff>
    </xdr:from>
    <xdr:to>
      <xdr:col>9</xdr:col>
      <xdr:colOff>806577</xdr:colOff>
      <xdr:row>17</xdr:row>
      <xdr:rowOff>146755</xdr:rowOff>
    </xdr:to>
    <xdr:cxnSp macro="">
      <xdr:nvCxnSpPr>
        <xdr:cNvPr id="95" name="AutoShape 10"/>
        <xdr:cNvCxnSpPr>
          <a:cxnSpLocks noChangeShapeType="1"/>
          <a:stCxn id="94" idx="0"/>
          <a:endCxn id="30" idx="3"/>
        </xdr:cNvCxnSpPr>
      </xdr:nvCxnSpPr>
      <xdr:spPr bwMode="auto">
        <a:xfrm flipH="1">
          <a:off x="5737096" y="3312944"/>
          <a:ext cx="1365506" cy="624761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</xdr:row>
      <xdr:rowOff>117605</xdr:rowOff>
    </xdr:from>
    <xdr:to>
      <xdr:col>13</xdr:col>
      <xdr:colOff>9523</xdr:colOff>
      <xdr:row>14</xdr:row>
      <xdr:rowOff>150645</xdr:rowOff>
    </xdr:to>
    <xdr:cxnSp macro="">
      <xdr:nvCxnSpPr>
        <xdr:cNvPr id="96" name="AutoShape 11"/>
        <xdr:cNvCxnSpPr>
          <a:cxnSpLocks noChangeShapeType="1"/>
          <a:stCxn id="94" idx="1"/>
          <a:endCxn id="7" idx="2"/>
        </xdr:cNvCxnSpPr>
      </xdr:nvCxnSpPr>
      <xdr:spPr bwMode="auto">
        <a:xfrm flipV="1">
          <a:off x="8829675" y="1393955"/>
          <a:ext cx="390523" cy="191899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273177</xdr:colOff>
      <xdr:row>19</xdr:row>
      <xdr:rowOff>93494</xdr:rowOff>
    </xdr:from>
    <xdr:to>
      <xdr:col>8</xdr:col>
      <xdr:colOff>447675</xdr:colOff>
      <xdr:row>19</xdr:row>
      <xdr:rowOff>93494</xdr:rowOff>
    </xdr:to>
    <xdr:sp macro="" textlink="">
      <xdr:nvSpPr>
        <xdr:cNvPr id="97" name="Line 9"/>
        <xdr:cNvSpPr>
          <a:spLocks noChangeShapeType="1"/>
        </xdr:cNvSpPr>
      </xdr:nvSpPr>
      <xdr:spPr bwMode="auto">
        <a:xfrm>
          <a:off x="3092577" y="4322594"/>
          <a:ext cx="3089148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1074610</xdr:colOff>
      <xdr:row>11</xdr:row>
      <xdr:rowOff>141824</xdr:rowOff>
    </xdr:from>
    <xdr:to>
      <xdr:col>4</xdr:col>
      <xdr:colOff>273177</xdr:colOff>
      <xdr:row>19</xdr:row>
      <xdr:rowOff>93494</xdr:rowOff>
    </xdr:to>
    <xdr:cxnSp macro="">
      <xdr:nvCxnSpPr>
        <xdr:cNvPr id="98" name="AutoShape 10"/>
        <xdr:cNvCxnSpPr>
          <a:cxnSpLocks noChangeShapeType="1"/>
          <a:stCxn id="97" idx="0"/>
          <a:endCxn id="26" idx="3"/>
        </xdr:cNvCxnSpPr>
      </xdr:nvCxnSpPr>
      <xdr:spPr bwMode="auto">
        <a:xfrm flipH="1" flipV="1">
          <a:off x="2817685" y="2675474"/>
          <a:ext cx="274892" cy="164712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447675</xdr:colOff>
      <xdr:row>19</xdr:row>
      <xdr:rowOff>93495</xdr:rowOff>
    </xdr:from>
    <xdr:to>
      <xdr:col>9</xdr:col>
      <xdr:colOff>19050</xdr:colOff>
      <xdr:row>20</xdr:row>
      <xdr:rowOff>146755</xdr:rowOff>
    </xdr:to>
    <xdr:cxnSp macro="">
      <xdr:nvCxnSpPr>
        <xdr:cNvPr id="99" name="AutoShape 11"/>
        <xdr:cNvCxnSpPr>
          <a:cxnSpLocks noChangeShapeType="1"/>
          <a:stCxn id="97" idx="1"/>
          <a:endCxn id="36" idx="1"/>
        </xdr:cNvCxnSpPr>
      </xdr:nvCxnSpPr>
      <xdr:spPr bwMode="auto">
        <a:xfrm>
          <a:off x="6467475" y="4322595"/>
          <a:ext cx="247650" cy="24376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25527</xdr:colOff>
      <xdr:row>13</xdr:row>
      <xdr:rowOff>122069</xdr:rowOff>
    </xdr:from>
    <xdr:to>
      <xdr:col>9</xdr:col>
      <xdr:colOff>1006602</xdr:colOff>
      <xdr:row>13</xdr:row>
      <xdr:rowOff>122069</xdr:rowOff>
    </xdr:to>
    <xdr:sp macro="" textlink="">
      <xdr:nvSpPr>
        <xdr:cNvPr id="100" name="Line 9"/>
        <xdr:cNvSpPr>
          <a:spLocks noChangeShapeType="1"/>
        </xdr:cNvSpPr>
      </xdr:nvSpPr>
      <xdr:spPr bwMode="auto">
        <a:xfrm>
          <a:off x="6321552" y="3093869"/>
          <a:ext cx="981075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8</xdr:col>
      <xdr:colOff>3046</xdr:colOff>
      <xdr:row>5</xdr:row>
      <xdr:rowOff>117605</xdr:rowOff>
    </xdr:from>
    <xdr:to>
      <xdr:col>9</xdr:col>
      <xdr:colOff>25527</xdr:colOff>
      <xdr:row>13</xdr:row>
      <xdr:rowOff>122069</xdr:rowOff>
    </xdr:to>
    <xdr:cxnSp macro="">
      <xdr:nvCxnSpPr>
        <xdr:cNvPr id="101" name="AutoShape 10"/>
        <xdr:cNvCxnSpPr>
          <a:cxnSpLocks noChangeShapeType="1"/>
          <a:stCxn id="100" idx="0"/>
          <a:endCxn id="5" idx="6"/>
        </xdr:cNvCxnSpPr>
      </xdr:nvCxnSpPr>
      <xdr:spPr bwMode="auto">
        <a:xfrm flipH="1" flipV="1">
          <a:off x="5737096" y="1393955"/>
          <a:ext cx="584456" cy="1699914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1006602</xdr:colOff>
      <xdr:row>11</xdr:row>
      <xdr:rowOff>113986</xdr:rowOff>
    </xdr:from>
    <xdr:to>
      <xdr:col>11</xdr:col>
      <xdr:colOff>0</xdr:colOff>
      <xdr:row>13</xdr:row>
      <xdr:rowOff>122070</xdr:rowOff>
    </xdr:to>
    <xdr:cxnSp macro="">
      <xdr:nvCxnSpPr>
        <xdr:cNvPr id="102" name="AutoShape 11"/>
        <xdr:cNvCxnSpPr>
          <a:cxnSpLocks noChangeShapeType="1"/>
          <a:stCxn id="100" idx="1"/>
          <a:endCxn id="17" idx="2"/>
        </xdr:cNvCxnSpPr>
      </xdr:nvCxnSpPr>
      <xdr:spPr bwMode="auto">
        <a:xfrm flipV="1">
          <a:off x="7302627" y="2647636"/>
          <a:ext cx="450723" cy="446234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54102</xdr:colOff>
      <xdr:row>13</xdr:row>
      <xdr:rowOff>36344</xdr:rowOff>
    </xdr:from>
    <xdr:to>
      <xdr:col>11</xdr:col>
      <xdr:colOff>923925</xdr:colOff>
      <xdr:row>13</xdr:row>
      <xdr:rowOff>36344</xdr:rowOff>
    </xdr:to>
    <xdr:sp macro="" textlink="">
      <xdr:nvSpPr>
        <xdr:cNvPr id="103" name="Line 9"/>
        <xdr:cNvSpPr>
          <a:spLocks noChangeShapeType="1"/>
        </xdr:cNvSpPr>
      </xdr:nvSpPr>
      <xdr:spPr bwMode="auto">
        <a:xfrm>
          <a:off x="7807452" y="3008144"/>
          <a:ext cx="869823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10</xdr:col>
      <xdr:colOff>3048</xdr:colOff>
      <xdr:row>11</xdr:row>
      <xdr:rowOff>113986</xdr:rowOff>
    </xdr:from>
    <xdr:to>
      <xdr:col>11</xdr:col>
      <xdr:colOff>54102</xdr:colOff>
      <xdr:row>13</xdr:row>
      <xdr:rowOff>36344</xdr:rowOff>
    </xdr:to>
    <xdr:cxnSp macro="">
      <xdr:nvCxnSpPr>
        <xdr:cNvPr id="104" name="AutoShape 10"/>
        <xdr:cNvCxnSpPr>
          <a:cxnSpLocks noChangeShapeType="1"/>
          <a:stCxn id="103" idx="0"/>
          <a:endCxn id="15" idx="6"/>
        </xdr:cNvCxnSpPr>
      </xdr:nvCxnSpPr>
      <xdr:spPr bwMode="auto">
        <a:xfrm flipH="1" flipV="1">
          <a:off x="7375398" y="2647636"/>
          <a:ext cx="432054" cy="360508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923925</xdr:colOff>
      <xdr:row>11</xdr:row>
      <xdr:rowOff>113986</xdr:rowOff>
    </xdr:from>
    <xdr:to>
      <xdr:col>13</xdr:col>
      <xdr:colOff>9523</xdr:colOff>
      <xdr:row>13</xdr:row>
      <xdr:rowOff>36345</xdr:rowOff>
    </xdr:to>
    <xdr:cxnSp macro="">
      <xdr:nvCxnSpPr>
        <xdr:cNvPr id="105" name="AutoShape 11"/>
        <xdr:cNvCxnSpPr>
          <a:cxnSpLocks noChangeShapeType="1"/>
          <a:stCxn id="103" idx="1"/>
          <a:endCxn id="19" idx="2"/>
        </xdr:cNvCxnSpPr>
      </xdr:nvCxnSpPr>
      <xdr:spPr bwMode="auto">
        <a:xfrm flipV="1">
          <a:off x="8677275" y="2647636"/>
          <a:ext cx="542923" cy="360509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320802</xdr:colOff>
      <xdr:row>8</xdr:row>
      <xdr:rowOff>112544</xdr:rowOff>
    </xdr:from>
    <xdr:to>
      <xdr:col>7</xdr:col>
      <xdr:colOff>920877</xdr:colOff>
      <xdr:row>8</xdr:row>
      <xdr:rowOff>112544</xdr:rowOff>
    </xdr:to>
    <xdr:sp macro="" textlink="">
      <xdr:nvSpPr>
        <xdr:cNvPr id="106" name="Line 9"/>
        <xdr:cNvSpPr>
          <a:spLocks noChangeShapeType="1"/>
        </xdr:cNvSpPr>
      </xdr:nvSpPr>
      <xdr:spPr bwMode="auto">
        <a:xfrm>
          <a:off x="4597527" y="2017544"/>
          <a:ext cx="981075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1071563</xdr:colOff>
      <xdr:row>8</xdr:row>
      <xdr:rowOff>112544</xdr:rowOff>
    </xdr:from>
    <xdr:to>
      <xdr:col>6</xdr:col>
      <xdr:colOff>320802</xdr:colOff>
      <xdr:row>17</xdr:row>
      <xdr:rowOff>146755</xdr:rowOff>
    </xdr:to>
    <xdr:cxnSp macro="">
      <xdr:nvCxnSpPr>
        <xdr:cNvPr id="107" name="AutoShape 10"/>
        <xdr:cNvCxnSpPr>
          <a:cxnSpLocks noChangeShapeType="1"/>
          <a:stCxn id="106" idx="0"/>
          <a:endCxn id="31" idx="3"/>
        </xdr:cNvCxnSpPr>
      </xdr:nvCxnSpPr>
      <xdr:spPr bwMode="auto">
        <a:xfrm flipH="1">
          <a:off x="4271963" y="2017544"/>
          <a:ext cx="325564" cy="1920161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920877</xdr:colOff>
      <xdr:row>8</xdr:row>
      <xdr:rowOff>112545</xdr:rowOff>
    </xdr:from>
    <xdr:to>
      <xdr:col>9</xdr:col>
      <xdr:colOff>9525</xdr:colOff>
      <xdr:row>8</xdr:row>
      <xdr:rowOff>115674</xdr:rowOff>
    </xdr:to>
    <xdr:cxnSp macro="">
      <xdr:nvCxnSpPr>
        <xdr:cNvPr id="108" name="AutoShape 11"/>
        <xdr:cNvCxnSpPr>
          <a:cxnSpLocks noChangeShapeType="1"/>
          <a:stCxn id="106" idx="1"/>
          <a:endCxn id="14" idx="2"/>
        </xdr:cNvCxnSpPr>
      </xdr:nvCxnSpPr>
      <xdr:spPr bwMode="auto">
        <a:xfrm>
          <a:off x="5578602" y="2017545"/>
          <a:ext cx="726948" cy="3129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838201</xdr:colOff>
      <xdr:row>52</xdr:row>
      <xdr:rowOff>19050</xdr:rowOff>
    </xdr:from>
    <xdr:to>
      <xdr:col>3</xdr:col>
      <xdr:colOff>79376</xdr:colOff>
      <xdr:row>52</xdr:row>
      <xdr:rowOff>165795</xdr:rowOff>
    </xdr:to>
    <xdr:sp macro="" textlink="">
      <xdr:nvSpPr>
        <xdr:cNvPr id="109" name="Flowchart: Data 108"/>
        <xdr:cNvSpPr/>
      </xdr:nvSpPr>
      <xdr:spPr>
        <a:xfrm>
          <a:off x="1123951" y="10858500"/>
          <a:ext cx="698500" cy="146745"/>
        </a:xfrm>
        <a:prstGeom prst="flowChartInputOutpu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050"/>
        </a:p>
      </xdr:txBody>
    </xdr:sp>
    <xdr:clientData/>
  </xdr:twoCellAnchor>
  <xdr:twoCellAnchor>
    <xdr:from>
      <xdr:col>3</xdr:col>
      <xdr:colOff>1076324</xdr:colOff>
      <xdr:row>5</xdr:row>
      <xdr:rowOff>117605</xdr:rowOff>
    </xdr:from>
    <xdr:to>
      <xdr:col>5</xdr:col>
      <xdr:colOff>4763</xdr:colOff>
      <xdr:row>17</xdr:row>
      <xdr:rowOff>146755</xdr:rowOff>
    </xdr:to>
    <xdr:cxnSp macro="">
      <xdr:nvCxnSpPr>
        <xdr:cNvPr id="110" name="Straight Connector 109"/>
        <xdr:cNvCxnSpPr>
          <a:stCxn id="32" idx="3"/>
          <a:endCxn id="4" idx="2"/>
        </xdr:cNvCxnSpPr>
      </xdr:nvCxnSpPr>
      <xdr:spPr>
        <a:xfrm flipV="1">
          <a:off x="2819399" y="1393955"/>
          <a:ext cx="385764" cy="254375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14</xdr:row>
      <xdr:rowOff>123825</xdr:rowOff>
    </xdr:from>
    <xdr:to>
      <xdr:col>5</xdr:col>
      <xdr:colOff>1028700</xdr:colOff>
      <xdr:row>14</xdr:row>
      <xdr:rowOff>123825</xdr:rowOff>
    </xdr:to>
    <xdr:sp macro="" textlink="">
      <xdr:nvSpPr>
        <xdr:cNvPr id="111" name="Line 9"/>
        <xdr:cNvSpPr>
          <a:spLocks noChangeShapeType="1"/>
        </xdr:cNvSpPr>
      </xdr:nvSpPr>
      <xdr:spPr bwMode="auto">
        <a:xfrm>
          <a:off x="3219450" y="3286125"/>
          <a:ext cx="1009650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1076324</xdr:colOff>
      <xdr:row>14</xdr:row>
      <xdr:rowOff>123825</xdr:rowOff>
    </xdr:from>
    <xdr:to>
      <xdr:col>5</xdr:col>
      <xdr:colOff>19050</xdr:colOff>
      <xdr:row>17</xdr:row>
      <xdr:rowOff>146755</xdr:rowOff>
    </xdr:to>
    <xdr:cxnSp macro="">
      <xdr:nvCxnSpPr>
        <xdr:cNvPr id="112" name="AutoShape 10"/>
        <xdr:cNvCxnSpPr>
          <a:cxnSpLocks noChangeShapeType="1"/>
          <a:stCxn id="111" idx="0"/>
          <a:endCxn id="32" idx="3"/>
        </xdr:cNvCxnSpPr>
      </xdr:nvCxnSpPr>
      <xdr:spPr bwMode="auto">
        <a:xfrm flipH="1">
          <a:off x="2819399" y="3286125"/>
          <a:ext cx="400051" cy="651580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1028700</xdr:colOff>
      <xdr:row>5</xdr:row>
      <xdr:rowOff>117605</xdr:rowOff>
    </xdr:from>
    <xdr:to>
      <xdr:col>7</xdr:col>
      <xdr:colOff>9523</xdr:colOff>
      <xdr:row>14</xdr:row>
      <xdr:rowOff>123826</xdr:rowOff>
    </xdr:to>
    <xdr:cxnSp macro="">
      <xdr:nvCxnSpPr>
        <xdr:cNvPr id="113" name="AutoShape 11"/>
        <xdr:cNvCxnSpPr>
          <a:cxnSpLocks noChangeShapeType="1"/>
          <a:stCxn id="111" idx="1"/>
          <a:endCxn id="5" idx="2"/>
        </xdr:cNvCxnSpPr>
      </xdr:nvCxnSpPr>
      <xdr:spPr bwMode="auto">
        <a:xfrm flipV="1">
          <a:off x="4229100" y="1393955"/>
          <a:ext cx="438148" cy="1892171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44577</xdr:colOff>
      <xdr:row>10</xdr:row>
      <xdr:rowOff>7769</xdr:rowOff>
    </xdr:from>
    <xdr:to>
      <xdr:col>13</xdr:col>
      <xdr:colOff>1019175</xdr:colOff>
      <xdr:row>10</xdr:row>
      <xdr:rowOff>7769</xdr:rowOff>
    </xdr:to>
    <xdr:sp macro="" textlink="">
      <xdr:nvSpPr>
        <xdr:cNvPr id="114" name="Line 9"/>
        <xdr:cNvSpPr>
          <a:spLocks noChangeShapeType="1"/>
        </xdr:cNvSpPr>
      </xdr:nvSpPr>
      <xdr:spPr bwMode="auto">
        <a:xfrm>
          <a:off x="9255252" y="2350919"/>
          <a:ext cx="974598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1069848</xdr:colOff>
      <xdr:row>10</xdr:row>
      <xdr:rowOff>7769</xdr:rowOff>
    </xdr:from>
    <xdr:to>
      <xdr:col>13</xdr:col>
      <xdr:colOff>44577</xdr:colOff>
      <xdr:row>11</xdr:row>
      <xdr:rowOff>113986</xdr:rowOff>
    </xdr:to>
    <xdr:cxnSp macro="">
      <xdr:nvCxnSpPr>
        <xdr:cNvPr id="115" name="AutoShape 10"/>
        <xdr:cNvCxnSpPr>
          <a:cxnSpLocks noChangeShapeType="1"/>
          <a:stCxn id="114" idx="0"/>
          <a:endCxn id="17" idx="6"/>
        </xdr:cNvCxnSpPr>
      </xdr:nvCxnSpPr>
      <xdr:spPr bwMode="auto">
        <a:xfrm flipH="1">
          <a:off x="8823198" y="2350919"/>
          <a:ext cx="432054" cy="296717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1019175</xdr:colOff>
      <xdr:row>5</xdr:row>
      <xdr:rowOff>117605</xdr:rowOff>
    </xdr:from>
    <xdr:to>
      <xdr:col>15</xdr:col>
      <xdr:colOff>7143</xdr:colOff>
      <xdr:row>10</xdr:row>
      <xdr:rowOff>7770</xdr:rowOff>
    </xdr:to>
    <xdr:cxnSp macro="">
      <xdr:nvCxnSpPr>
        <xdr:cNvPr id="116" name="AutoShape 11"/>
        <xdr:cNvCxnSpPr>
          <a:cxnSpLocks noChangeShapeType="1"/>
          <a:stCxn id="114" idx="1"/>
          <a:endCxn id="8" idx="2"/>
        </xdr:cNvCxnSpPr>
      </xdr:nvCxnSpPr>
      <xdr:spPr bwMode="auto">
        <a:xfrm flipV="1">
          <a:off x="10229850" y="1393955"/>
          <a:ext cx="445293" cy="956965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1074611</xdr:colOff>
      <xdr:row>8</xdr:row>
      <xdr:rowOff>115674</xdr:rowOff>
    </xdr:from>
    <xdr:to>
      <xdr:col>15</xdr:col>
      <xdr:colOff>7143</xdr:colOff>
      <xdr:row>8</xdr:row>
      <xdr:rowOff>115674</xdr:rowOff>
    </xdr:to>
    <xdr:cxnSp macro="">
      <xdr:nvCxnSpPr>
        <xdr:cNvPr id="117" name="Straight Connector 116"/>
        <xdr:cNvCxnSpPr>
          <a:stCxn id="18" idx="6"/>
          <a:endCxn id="22" idx="2"/>
        </xdr:cNvCxnSpPr>
      </xdr:nvCxnSpPr>
      <xdr:spPr>
        <a:xfrm>
          <a:off x="10285286" y="2020674"/>
          <a:ext cx="389857" cy="0"/>
        </a:xfrm>
        <a:prstGeom prst="line">
          <a:avLst/>
        </a:prstGeom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35052</xdr:colOff>
      <xdr:row>19</xdr:row>
      <xdr:rowOff>45869</xdr:rowOff>
    </xdr:from>
    <xdr:to>
      <xdr:col>9</xdr:col>
      <xdr:colOff>1047750</xdr:colOff>
      <xdr:row>19</xdr:row>
      <xdr:rowOff>45869</xdr:rowOff>
    </xdr:to>
    <xdr:sp macro="" textlink="">
      <xdr:nvSpPr>
        <xdr:cNvPr id="120" name="Line 9"/>
        <xdr:cNvSpPr>
          <a:spLocks noChangeShapeType="1"/>
        </xdr:cNvSpPr>
      </xdr:nvSpPr>
      <xdr:spPr bwMode="auto">
        <a:xfrm>
          <a:off x="6731127" y="4274969"/>
          <a:ext cx="1012698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8</xdr:col>
      <xdr:colOff>3046</xdr:colOff>
      <xdr:row>17</xdr:row>
      <xdr:rowOff>146755</xdr:rowOff>
    </xdr:from>
    <xdr:to>
      <xdr:col>9</xdr:col>
      <xdr:colOff>35052</xdr:colOff>
      <xdr:row>19</xdr:row>
      <xdr:rowOff>45869</xdr:rowOff>
    </xdr:to>
    <xdr:cxnSp macro="">
      <xdr:nvCxnSpPr>
        <xdr:cNvPr id="121" name="AutoShape 10"/>
        <xdr:cNvCxnSpPr>
          <a:cxnSpLocks noChangeShapeType="1"/>
          <a:stCxn id="120" idx="0"/>
          <a:endCxn id="30" idx="3"/>
        </xdr:cNvCxnSpPr>
      </xdr:nvCxnSpPr>
      <xdr:spPr bwMode="auto">
        <a:xfrm flipH="1" flipV="1">
          <a:off x="6022846" y="3937705"/>
          <a:ext cx="708281" cy="337264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1047750</xdr:colOff>
      <xdr:row>19</xdr:row>
      <xdr:rowOff>45870</xdr:rowOff>
    </xdr:from>
    <xdr:to>
      <xdr:col>11</xdr:col>
      <xdr:colOff>9525</xdr:colOff>
      <xdr:row>20</xdr:row>
      <xdr:rowOff>142876</xdr:rowOff>
    </xdr:to>
    <xdr:cxnSp macro="">
      <xdr:nvCxnSpPr>
        <xdr:cNvPr id="122" name="AutoShape 11"/>
        <xdr:cNvCxnSpPr>
          <a:cxnSpLocks noChangeShapeType="1"/>
          <a:stCxn id="120" idx="1"/>
          <a:endCxn id="37" idx="1"/>
        </xdr:cNvCxnSpPr>
      </xdr:nvCxnSpPr>
      <xdr:spPr bwMode="auto">
        <a:xfrm>
          <a:off x="7743825" y="4274970"/>
          <a:ext cx="419100" cy="287506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290893</xdr:colOff>
      <xdr:row>22</xdr:row>
      <xdr:rowOff>121364</xdr:rowOff>
    </xdr:from>
    <xdr:to>
      <xdr:col>12</xdr:col>
      <xdr:colOff>47624</xdr:colOff>
      <xdr:row>22</xdr:row>
      <xdr:rowOff>121364</xdr:rowOff>
    </xdr:to>
    <xdr:sp macro="" textlink="">
      <xdr:nvSpPr>
        <xdr:cNvPr id="132" name="Line 9"/>
        <xdr:cNvSpPr>
          <a:spLocks noChangeShapeType="1"/>
        </xdr:cNvSpPr>
      </xdr:nvSpPr>
      <xdr:spPr bwMode="auto">
        <a:xfrm>
          <a:off x="5234368" y="4979114"/>
          <a:ext cx="4042981" cy="0"/>
        </a:xfrm>
        <a:prstGeom prst="line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1071563</xdr:colOff>
      <xdr:row>20</xdr:row>
      <xdr:rowOff>142876</xdr:rowOff>
    </xdr:from>
    <xdr:to>
      <xdr:col>7</xdr:col>
      <xdr:colOff>290893</xdr:colOff>
      <xdr:row>22</xdr:row>
      <xdr:rowOff>121364</xdr:rowOff>
    </xdr:to>
    <xdr:cxnSp macro="">
      <xdr:nvCxnSpPr>
        <xdr:cNvPr id="133" name="AutoShape 10"/>
        <xdr:cNvCxnSpPr>
          <a:cxnSpLocks noChangeShapeType="1"/>
          <a:stCxn id="132" idx="0"/>
          <a:endCxn id="34" idx="3"/>
        </xdr:cNvCxnSpPr>
      </xdr:nvCxnSpPr>
      <xdr:spPr bwMode="auto">
        <a:xfrm flipH="1" flipV="1">
          <a:off x="4557713" y="4562476"/>
          <a:ext cx="676655" cy="416638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47624</xdr:colOff>
      <xdr:row>11</xdr:row>
      <xdr:rowOff>113986</xdr:rowOff>
    </xdr:from>
    <xdr:to>
      <xdr:col>13</xdr:col>
      <xdr:colOff>9523</xdr:colOff>
      <xdr:row>22</xdr:row>
      <xdr:rowOff>121365</xdr:rowOff>
    </xdr:to>
    <xdr:cxnSp macro="">
      <xdr:nvCxnSpPr>
        <xdr:cNvPr id="134" name="AutoShape 11"/>
        <xdr:cNvCxnSpPr>
          <a:cxnSpLocks noChangeShapeType="1"/>
          <a:stCxn id="132" idx="1"/>
          <a:endCxn id="19" idx="2"/>
        </xdr:cNvCxnSpPr>
      </xdr:nvCxnSpPr>
      <xdr:spPr bwMode="auto">
        <a:xfrm flipV="1">
          <a:off x="9277349" y="2647636"/>
          <a:ext cx="342899" cy="2331479"/>
        </a:xfrm>
        <a:prstGeom prst="straightConnector1">
          <a:avLst/>
        </a:prstGeom>
        <a:ln>
          <a:headEnd/>
          <a:tailEnd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hemicalengineering.byu.edu/engineering-emsb-electives" TargetMode="External"/><Relationship Id="rId13" Type="http://schemas.openxmlformats.org/officeDocument/2006/relationships/hyperlink" Target="http://chemicalengineering.byu.edu/technical-electives" TargetMode="External"/><Relationship Id="rId18" Type="http://schemas.openxmlformats.org/officeDocument/2006/relationships/hyperlink" Target="http://chemicalengineering.byu.edu/math-courses" TargetMode="External"/><Relationship Id="rId26" Type="http://schemas.openxmlformats.org/officeDocument/2006/relationships/hyperlink" Target="http://chemicalengineering.byu.edu/chemistry-courses" TargetMode="External"/><Relationship Id="rId39" Type="http://schemas.openxmlformats.org/officeDocument/2006/relationships/hyperlink" Target="http://chemicalengineering.byu.edu/level-3-competency-exam" TargetMode="External"/><Relationship Id="rId3" Type="http://schemas.openxmlformats.org/officeDocument/2006/relationships/hyperlink" Target="http://chemicalengineering.byu.edu/chemistry-courses" TargetMode="External"/><Relationship Id="rId21" Type="http://schemas.openxmlformats.org/officeDocument/2006/relationships/hyperlink" Target="http://chemicalengineering.byu.edu/chemistry-courses" TargetMode="External"/><Relationship Id="rId34" Type="http://schemas.openxmlformats.org/officeDocument/2006/relationships/hyperlink" Target="http://chemicalengineering.byu.edu/engineering-emsb-electives" TargetMode="External"/><Relationship Id="rId42" Type="http://schemas.openxmlformats.org/officeDocument/2006/relationships/hyperlink" Target="http://chemicalengineering.byu.edu/level-3-competency-exam" TargetMode="External"/><Relationship Id="rId7" Type="http://schemas.openxmlformats.org/officeDocument/2006/relationships/hyperlink" Target="http://chemicalengineering.byu.edu/level-3-competency-exam" TargetMode="External"/><Relationship Id="rId12" Type="http://schemas.openxmlformats.org/officeDocument/2006/relationships/hyperlink" Target="http://chemicalengineering.byu.edu/chemistry-courses" TargetMode="External"/><Relationship Id="rId17" Type="http://schemas.openxmlformats.org/officeDocument/2006/relationships/hyperlink" Target="http://chemicalengineering.byu.edu/math-courses" TargetMode="External"/><Relationship Id="rId25" Type="http://schemas.openxmlformats.org/officeDocument/2006/relationships/hyperlink" Target="http://chemicalengineering.byu.edu/chemistry-courses" TargetMode="External"/><Relationship Id="rId33" Type="http://schemas.openxmlformats.org/officeDocument/2006/relationships/hyperlink" Target="http://chemicalengineering.byu.edu/engineering-emsb-electives" TargetMode="External"/><Relationship Id="rId38" Type="http://schemas.openxmlformats.org/officeDocument/2006/relationships/hyperlink" Target="http://chemicalengineering.byu.edu/level-3-competency-exam" TargetMode="External"/><Relationship Id="rId46" Type="http://schemas.openxmlformats.org/officeDocument/2006/relationships/drawing" Target="../drawings/drawing1.xml"/><Relationship Id="rId2" Type="http://schemas.openxmlformats.org/officeDocument/2006/relationships/hyperlink" Target="http://chemicalengineering.byu.edu/technical-electives" TargetMode="External"/><Relationship Id="rId16" Type="http://schemas.openxmlformats.org/officeDocument/2006/relationships/hyperlink" Target="http://chemicalengineering.byu.edu/math-courses" TargetMode="External"/><Relationship Id="rId20" Type="http://schemas.openxmlformats.org/officeDocument/2006/relationships/hyperlink" Target="http://chemicalengineering.byu.edu/chemistry-courses" TargetMode="External"/><Relationship Id="rId29" Type="http://schemas.openxmlformats.org/officeDocument/2006/relationships/hyperlink" Target="http://chemicalengineering.byu.edu/engineering-emsb-electives" TargetMode="External"/><Relationship Id="rId41" Type="http://schemas.openxmlformats.org/officeDocument/2006/relationships/hyperlink" Target="http://chemicalengineering.byu.edu/level-3-competency-exam" TargetMode="External"/><Relationship Id="rId1" Type="http://schemas.openxmlformats.org/officeDocument/2006/relationships/hyperlink" Target="http://chemicalengineering.byu.edu/major-requirements" TargetMode="External"/><Relationship Id="rId6" Type="http://schemas.openxmlformats.org/officeDocument/2006/relationships/hyperlink" Target="http://chemicalengineering.byu.edu/chemistry-courses" TargetMode="External"/><Relationship Id="rId11" Type="http://schemas.openxmlformats.org/officeDocument/2006/relationships/hyperlink" Target="http://chemicalengineering.byu.edu/major-requirements" TargetMode="External"/><Relationship Id="rId24" Type="http://schemas.openxmlformats.org/officeDocument/2006/relationships/hyperlink" Target="http://chemicalengineering.byu.edu/chemistry-courses" TargetMode="External"/><Relationship Id="rId32" Type="http://schemas.openxmlformats.org/officeDocument/2006/relationships/hyperlink" Target="http://chemicalengineering.byu.edu/engineering-emsb-electives" TargetMode="External"/><Relationship Id="rId37" Type="http://schemas.openxmlformats.org/officeDocument/2006/relationships/hyperlink" Target="http://chemicalengineering.byu.edu/level-3-competency-exam" TargetMode="External"/><Relationship Id="rId40" Type="http://schemas.openxmlformats.org/officeDocument/2006/relationships/hyperlink" Target="http://chemicalengineering.byu.edu/level-3-competency-exam" TargetMode="External"/><Relationship Id="rId45" Type="http://schemas.openxmlformats.org/officeDocument/2006/relationships/hyperlink" Target="http://chemicalengineering.byu.edu/level-3-competency-exam" TargetMode="External"/><Relationship Id="rId5" Type="http://schemas.openxmlformats.org/officeDocument/2006/relationships/hyperlink" Target="http://chemicalengineering.byu.edu/chemistry-courses" TargetMode="External"/><Relationship Id="rId15" Type="http://schemas.openxmlformats.org/officeDocument/2006/relationships/hyperlink" Target="http://chemicalengineering.byu.edu/math-courses" TargetMode="External"/><Relationship Id="rId23" Type="http://schemas.openxmlformats.org/officeDocument/2006/relationships/hyperlink" Target="http://chemicalengineering.byu.edu/chemistry-courses" TargetMode="External"/><Relationship Id="rId28" Type="http://schemas.openxmlformats.org/officeDocument/2006/relationships/hyperlink" Target="http://chemicalengineering.byu.edu/engineering-emsb-electives" TargetMode="External"/><Relationship Id="rId36" Type="http://schemas.openxmlformats.org/officeDocument/2006/relationships/hyperlink" Target="http://chemicalengineering.byu.edu/level-3-competency-exam" TargetMode="External"/><Relationship Id="rId10" Type="http://schemas.openxmlformats.org/officeDocument/2006/relationships/hyperlink" Target="http://chemicalengineering.byu.edu/engineering-emsb-electives" TargetMode="External"/><Relationship Id="rId19" Type="http://schemas.openxmlformats.org/officeDocument/2006/relationships/hyperlink" Target="http://chemicalengineering.byu.edu/math-courses" TargetMode="External"/><Relationship Id="rId31" Type="http://schemas.openxmlformats.org/officeDocument/2006/relationships/hyperlink" Target="http://chemicalengineering.byu.edu/engineering-emsb-electives" TargetMode="External"/><Relationship Id="rId44" Type="http://schemas.openxmlformats.org/officeDocument/2006/relationships/hyperlink" Target="http://chemicalengineering.byu.edu/level-3-competency-exam" TargetMode="External"/><Relationship Id="rId4" Type="http://schemas.openxmlformats.org/officeDocument/2006/relationships/hyperlink" Target="http://chemicalengineering.byu.edu/math-courses" TargetMode="External"/><Relationship Id="rId9" Type="http://schemas.openxmlformats.org/officeDocument/2006/relationships/hyperlink" Target="http://chemicalengineering.byu.edu/engineering-emsb-electives" TargetMode="External"/><Relationship Id="rId14" Type="http://schemas.openxmlformats.org/officeDocument/2006/relationships/hyperlink" Target="http://chemicalengineering.byu.edu/engineering-emsb-electives" TargetMode="External"/><Relationship Id="rId22" Type="http://schemas.openxmlformats.org/officeDocument/2006/relationships/hyperlink" Target="http://chemicalengineering.byu.edu/chemistry-courses" TargetMode="External"/><Relationship Id="rId27" Type="http://schemas.openxmlformats.org/officeDocument/2006/relationships/hyperlink" Target="http://chemicalengineering.byu.edu/engineering-emsb-electives" TargetMode="External"/><Relationship Id="rId30" Type="http://schemas.openxmlformats.org/officeDocument/2006/relationships/hyperlink" Target="http://chemicalengineering.byu.edu/engineering-emsb-electives" TargetMode="External"/><Relationship Id="rId35" Type="http://schemas.openxmlformats.org/officeDocument/2006/relationships/hyperlink" Target="http://chemicalengineering.byu.edu/level-3-competency-exam" TargetMode="External"/><Relationship Id="rId43" Type="http://schemas.openxmlformats.org/officeDocument/2006/relationships/hyperlink" Target="http://chemicalengineering.byu.edu/level-3-competency-exa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che.byu.edu/university-core-civ1" TargetMode="External"/><Relationship Id="rId13" Type="http://schemas.openxmlformats.org/officeDocument/2006/relationships/hyperlink" Target="http://che.byu.edu/university-core-civ2" TargetMode="External"/><Relationship Id="rId18" Type="http://schemas.openxmlformats.org/officeDocument/2006/relationships/hyperlink" Target="http://che.byu.edu/university-core-civ2" TargetMode="External"/><Relationship Id="rId26" Type="http://schemas.openxmlformats.org/officeDocument/2006/relationships/hyperlink" Target="http://che.byu.edu/university-core-civ2" TargetMode="External"/><Relationship Id="rId39" Type="http://schemas.openxmlformats.org/officeDocument/2006/relationships/hyperlink" Target="http://che.byu.edu/university-core-lett" TargetMode="External"/><Relationship Id="rId3" Type="http://schemas.openxmlformats.org/officeDocument/2006/relationships/hyperlink" Target="http://che.byu.edu/university-core-art" TargetMode="External"/><Relationship Id="rId21" Type="http://schemas.openxmlformats.org/officeDocument/2006/relationships/hyperlink" Target="http://che.byu.edu/university-core-art" TargetMode="External"/><Relationship Id="rId34" Type="http://schemas.openxmlformats.org/officeDocument/2006/relationships/hyperlink" Target="http://che.byu.edu/university-core-lett" TargetMode="External"/><Relationship Id="rId7" Type="http://schemas.openxmlformats.org/officeDocument/2006/relationships/hyperlink" Target="http://chemicalengineering.byu.edu/university-core" TargetMode="External"/><Relationship Id="rId12" Type="http://schemas.openxmlformats.org/officeDocument/2006/relationships/hyperlink" Target="http://che.byu.edu/university-core-civ2" TargetMode="External"/><Relationship Id="rId17" Type="http://schemas.openxmlformats.org/officeDocument/2006/relationships/hyperlink" Target="http://che.byu.edu/university-core-civ2" TargetMode="External"/><Relationship Id="rId25" Type="http://schemas.openxmlformats.org/officeDocument/2006/relationships/hyperlink" Target="http://che.byu.edu/university-core-art" TargetMode="External"/><Relationship Id="rId33" Type="http://schemas.openxmlformats.org/officeDocument/2006/relationships/hyperlink" Target="http://che.byu.edu/university-core-lett" TargetMode="External"/><Relationship Id="rId38" Type="http://schemas.openxmlformats.org/officeDocument/2006/relationships/hyperlink" Target="http://che.byu.edu/university-core-lett" TargetMode="External"/><Relationship Id="rId2" Type="http://schemas.openxmlformats.org/officeDocument/2006/relationships/hyperlink" Target="http://che.byu.edu/university-core-civ2" TargetMode="External"/><Relationship Id="rId16" Type="http://schemas.openxmlformats.org/officeDocument/2006/relationships/hyperlink" Target="http://che.byu.edu/university-core-civ2" TargetMode="External"/><Relationship Id="rId20" Type="http://schemas.openxmlformats.org/officeDocument/2006/relationships/hyperlink" Target="http://che.byu.edu/university-core-art" TargetMode="External"/><Relationship Id="rId29" Type="http://schemas.openxmlformats.org/officeDocument/2006/relationships/hyperlink" Target="http://che.byu.edu/university-core-civ2" TargetMode="External"/><Relationship Id="rId1" Type="http://schemas.openxmlformats.org/officeDocument/2006/relationships/hyperlink" Target="http://che.byu.edu/university-core-civ1" TargetMode="External"/><Relationship Id="rId6" Type="http://schemas.openxmlformats.org/officeDocument/2006/relationships/hyperlink" Target="http://chemicalengineering.byu.edu/university-core" TargetMode="External"/><Relationship Id="rId11" Type="http://schemas.openxmlformats.org/officeDocument/2006/relationships/hyperlink" Target="http://che.byu.edu/university-core-civ1" TargetMode="External"/><Relationship Id="rId24" Type="http://schemas.openxmlformats.org/officeDocument/2006/relationships/hyperlink" Target="http://che.byu.edu/university-core-art" TargetMode="External"/><Relationship Id="rId32" Type="http://schemas.openxmlformats.org/officeDocument/2006/relationships/hyperlink" Target="http://che.byu.edu/university-core-civ2" TargetMode="External"/><Relationship Id="rId37" Type="http://schemas.openxmlformats.org/officeDocument/2006/relationships/hyperlink" Target="http://che.byu.edu/university-core-lett" TargetMode="External"/><Relationship Id="rId40" Type="http://schemas.openxmlformats.org/officeDocument/2006/relationships/drawing" Target="../drawings/drawing2.xml"/><Relationship Id="rId5" Type="http://schemas.openxmlformats.org/officeDocument/2006/relationships/hyperlink" Target="http://che.byu.edu/university-core-lett" TargetMode="External"/><Relationship Id="rId15" Type="http://schemas.openxmlformats.org/officeDocument/2006/relationships/hyperlink" Target="http://che.byu.edu/university-core-civ2" TargetMode="External"/><Relationship Id="rId23" Type="http://schemas.openxmlformats.org/officeDocument/2006/relationships/hyperlink" Target="http://che.byu.edu/university-core-art" TargetMode="External"/><Relationship Id="rId28" Type="http://schemas.openxmlformats.org/officeDocument/2006/relationships/hyperlink" Target="http://che.byu.edu/university-core-civ2" TargetMode="External"/><Relationship Id="rId36" Type="http://schemas.openxmlformats.org/officeDocument/2006/relationships/hyperlink" Target="http://che.byu.edu/university-core-lett" TargetMode="External"/><Relationship Id="rId10" Type="http://schemas.openxmlformats.org/officeDocument/2006/relationships/hyperlink" Target="http://che.byu.edu/university-core-civ1" TargetMode="External"/><Relationship Id="rId19" Type="http://schemas.openxmlformats.org/officeDocument/2006/relationships/hyperlink" Target="http://che.byu.edu/university-core-art" TargetMode="External"/><Relationship Id="rId31" Type="http://schemas.openxmlformats.org/officeDocument/2006/relationships/hyperlink" Target="http://che.byu.edu/university-core-civ2" TargetMode="External"/><Relationship Id="rId4" Type="http://schemas.openxmlformats.org/officeDocument/2006/relationships/hyperlink" Target="http://che.byu.edu/university-core-civ2" TargetMode="External"/><Relationship Id="rId9" Type="http://schemas.openxmlformats.org/officeDocument/2006/relationships/hyperlink" Target="http://che.byu.edu/university-core-civ1" TargetMode="External"/><Relationship Id="rId14" Type="http://schemas.openxmlformats.org/officeDocument/2006/relationships/hyperlink" Target="http://che.byu.edu/university-core-civ2" TargetMode="External"/><Relationship Id="rId22" Type="http://schemas.openxmlformats.org/officeDocument/2006/relationships/hyperlink" Target="http://che.byu.edu/university-core-art" TargetMode="External"/><Relationship Id="rId27" Type="http://schemas.openxmlformats.org/officeDocument/2006/relationships/hyperlink" Target="http://che.byu.edu/university-core-civ2" TargetMode="External"/><Relationship Id="rId30" Type="http://schemas.openxmlformats.org/officeDocument/2006/relationships/hyperlink" Target="http://che.byu.edu/university-core-civ2" TargetMode="External"/><Relationship Id="rId35" Type="http://schemas.openxmlformats.org/officeDocument/2006/relationships/hyperlink" Target="http://che.byu.edu/university-core-let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1" enableFormatConditionsCalculation="0">
    <pageSetUpPr fitToPage="1"/>
  </sheetPr>
  <dimension ref="B1:N86"/>
  <sheetViews>
    <sheetView showGridLines="0" showRowColHeaders="0" tabSelected="1" workbookViewId="0"/>
  </sheetViews>
  <sheetFormatPr defaultColWidth="8.85546875" defaultRowHeight="15" x14ac:dyDescent="0.2"/>
  <cols>
    <col min="1" max="1" width="2.85546875" style="2" customWidth="1"/>
    <col min="2" max="4" width="2.28515625" style="2" customWidth="1"/>
    <col min="5" max="5" width="13.28515625" style="2" customWidth="1"/>
    <col min="6" max="6" width="12.7109375" style="2" customWidth="1"/>
    <col min="7" max="7" width="10.28515625" style="2" customWidth="1"/>
    <col min="8" max="8" width="12" style="2" customWidth="1"/>
    <col min="9" max="11" width="9.140625" style="2" customWidth="1"/>
    <col min="12" max="14" width="8.85546875" style="2" customWidth="1"/>
    <col min="15" max="257" width="8.85546875" style="2"/>
    <col min="258" max="260" width="2.28515625" style="2" customWidth="1"/>
    <col min="261" max="261" width="13.28515625" style="2" customWidth="1"/>
    <col min="262" max="262" width="12.7109375" style="2" customWidth="1"/>
    <col min="263" max="263" width="10.28515625" style="2" customWidth="1"/>
    <col min="264" max="264" width="12" style="2" customWidth="1"/>
    <col min="265" max="513" width="8.85546875" style="2"/>
    <col min="514" max="516" width="2.28515625" style="2" customWidth="1"/>
    <col min="517" max="517" width="13.28515625" style="2" customWidth="1"/>
    <col min="518" max="518" width="12.7109375" style="2" customWidth="1"/>
    <col min="519" max="519" width="10.28515625" style="2" customWidth="1"/>
    <col min="520" max="520" width="12" style="2" customWidth="1"/>
    <col min="521" max="769" width="8.85546875" style="2"/>
    <col min="770" max="772" width="2.28515625" style="2" customWidth="1"/>
    <col min="773" max="773" width="13.28515625" style="2" customWidth="1"/>
    <col min="774" max="774" width="12.7109375" style="2" customWidth="1"/>
    <col min="775" max="775" width="10.28515625" style="2" customWidth="1"/>
    <col min="776" max="776" width="12" style="2" customWidth="1"/>
    <col min="777" max="1025" width="8.85546875" style="2"/>
    <col min="1026" max="1028" width="2.28515625" style="2" customWidth="1"/>
    <col min="1029" max="1029" width="13.28515625" style="2" customWidth="1"/>
    <col min="1030" max="1030" width="12.7109375" style="2" customWidth="1"/>
    <col min="1031" max="1031" width="10.28515625" style="2" customWidth="1"/>
    <col min="1032" max="1032" width="12" style="2" customWidth="1"/>
    <col min="1033" max="1281" width="8.85546875" style="2"/>
    <col min="1282" max="1284" width="2.28515625" style="2" customWidth="1"/>
    <col min="1285" max="1285" width="13.28515625" style="2" customWidth="1"/>
    <col min="1286" max="1286" width="12.7109375" style="2" customWidth="1"/>
    <col min="1287" max="1287" width="10.28515625" style="2" customWidth="1"/>
    <col min="1288" max="1288" width="12" style="2" customWidth="1"/>
    <col min="1289" max="1537" width="8.85546875" style="2"/>
    <col min="1538" max="1540" width="2.28515625" style="2" customWidth="1"/>
    <col min="1541" max="1541" width="13.28515625" style="2" customWidth="1"/>
    <col min="1542" max="1542" width="12.7109375" style="2" customWidth="1"/>
    <col min="1543" max="1543" width="10.28515625" style="2" customWidth="1"/>
    <col min="1544" max="1544" width="12" style="2" customWidth="1"/>
    <col min="1545" max="1793" width="8.85546875" style="2"/>
    <col min="1794" max="1796" width="2.28515625" style="2" customWidth="1"/>
    <col min="1797" max="1797" width="13.28515625" style="2" customWidth="1"/>
    <col min="1798" max="1798" width="12.7109375" style="2" customWidth="1"/>
    <col min="1799" max="1799" width="10.28515625" style="2" customWidth="1"/>
    <col min="1800" max="1800" width="12" style="2" customWidth="1"/>
    <col min="1801" max="2049" width="8.85546875" style="2"/>
    <col min="2050" max="2052" width="2.28515625" style="2" customWidth="1"/>
    <col min="2053" max="2053" width="13.28515625" style="2" customWidth="1"/>
    <col min="2054" max="2054" width="12.7109375" style="2" customWidth="1"/>
    <col min="2055" max="2055" width="10.28515625" style="2" customWidth="1"/>
    <col min="2056" max="2056" width="12" style="2" customWidth="1"/>
    <col min="2057" max="2305" width="8.85546875" style="2"/>
    <col min="2306" max="2308" width="2.28515625" style="2" customWidth="1"/>
    <col min="2309" max="2309" width="13.28515625" style="2" customWidth="1"/>
    <col min="2310" max="2310" width="12.7109375" style="2" customWidth="1"/>
    <col min="2311" max="2311" width="10.28515625" style="2" customWidth="1"/>
    <col min="2312" max="2312" width="12" style="2" customWidth="1"/>
    <col min="2313" max="2561" width="8.85546875" style="2"/>
    <col min="2562" max="2564" width="2.28515625" style="2" customWidth="1"/>
    <col min="2565" max="2565" width="13.28515625" style="2" customWidth="1"/>
    <col min="2566" max="2566" width="12.7109375" style="2" customWidth="1"/>
    <col min="2567" max="2567" width="10.28515625" style="2" customWidth="1"/>
    <col min="2568" max="2568" width="12" style="2" customWidth="1"/>
    <col min="2569" max="2817" width="8.85546875" style="2"/>
    <col min="2818" max="2820" width="2.28515625" style="2" customWidth="1"/>
    <col min="2821" max="2821" width="13.28515625" style="2" customWidth="1"/>
    <col min="2822" max="2822" width="12.7109375" style="2" customWidth="1"/>
    <col min="2823" max="2823" width="10.28515625" style="2" customWidth="1"/>
    <col min="2824" max="2824" width="12" style="2" customWidth="1"/>
    <col min="2825" max="3073" width="8.85546875" style="2"/>
    <col min="3074" max="3076" width="2.28515625" style="2" customWidth="1"/>
    <col min="3077" max="3077" width="13.28515625" style="2" customWidth="1"/>
    <col min="3078" max="3078" width="12.7109375" style="2" customWidth="1"/>
    <col min="3079" max="3079" width="10.28515625" style="2" customWidth="1"/>
    <col min="3080" max="3080" width="12" style="2" customWidth="1"/>
    <col min="3081" max="3329" width="8.85546875" style="2"/>
    <col min="3330" max="3332" width="2.28515625" style="2" customWidth="1"/>
    <col min="3333" max="3333" width="13.28515625" style="2" customWidth="1"/>
    <col min="3334" max="3334" width="12.7109375" style="2" customWidth="1"/>
    <col min="3335" max="3335" width="10.28515625" style="2" customWidth="1"/>
    <col min="3336" max="3336" width="12" style="2" customWidth="1"/>
    <col min="3337" max="3585" width="8.85546875" style="2"/>
    <col min="3586" max="3588" width="2.28515625" style="2" customWidth="1"/>
    <col min="3589" max="3589" width="13.28515625" style="2" customWidth="1"/>
    <col min="3590" max="3590" width="12.7109375" style="2" customWidth="1"/>
    <col min="3591" max="3591" width="10.28515625" style="2" customWidth="1"/>
    <col min="3592" max="3592" width="12" style="2" customWidth="1"/>
    <col min="3593" max="3841" width="8.85546875" style="2"/>
    <col min="3842" max="3844" width="2.28515625" style="2" customWidth="1"/>
    <col min="3845" max="3845" width="13.28515625" style="2" customWidth="1"/>
    <col min="3846" max="3846" width="12.7109375" style="2" customWidth="1"/>
    <col min="3847" max="3847" width="10.28515625" style="2" customWidth="1"/>
    <col min="3848" max="3848" width="12" style="2" customWidth="1"/>
    <col min="3849" max="4097" width="8.85546875" style="2"/>
    <col min="4098" max="4100" width="2.28515625" style="2" customWidth="1"/>
    <col min="4101" max="4101" width="13.28515625" style="2" customWidth="1"/>
    <col min="4102" max="4102" width="12.7109375" style="2" customWidth="1"/>
    <col min="4103" max="4103" width="10.28515625" style="2" customWidth="1"/>
    <col min="4104" max="4104" width="12" style="2" customWidth="1"/>
    <col min="4105" max="4353" width="8.85546875" style="2"/>
    <col min="4354" max="4356" width="2.28515625" style="2" customWidth="1"/>
    <col min="4357" max="4357" width="13.28515625" style="2" customWidth="1"/>
    <col min="4358" max="4358" width="12.7109375" style="2" customWidth="1"/>
    <col min="4359" max="4359" width="10.28515625" style="2" customWidth="1"/>
    <col min="4360" max="4360" width="12" style="2" customWidth="1"/>
    <col min="4361" max="4609" width="8.85546875" style="2"/>
    <col min="4610" max="4612" width="2.28515625" style="2" customWidth="1"/>
    <col min="4613" max="4613" width="13.28515625" style="2" customWidth="1"/>
    <col min="4614" max="4614" width="12.7109375" style="2" customWidth="1"/>
    <col min="4615" max="4615" width="10.28515625" style="2" customWidth="1"/>
    <col min="4616" max="4616" width="12" style="2" customWidth="1"/>
    <col min="4617" max="4865" width="8.85546875" style="2"/>
    <col min="4866" max="4868" width="2.28515625" style="2" customWidth="1"/>
    <col min="4869" max="4869" width="13.28515625" style="2" customWidth="1"/>
    <col min="4870" max="4870" width="12.7109375" style="2" customWidth="1"/>
    <col min="4871" max="4871" width="10.28515625" style="2" customWidth="1"/>
    <col min="4872" max="4872" width="12" style="2" customWidth="1"/>
    <col min="4873" max="5121" width="8.85546875" style="2"/>
    <col min="5122" max="5124" width="2.28515625" style="2" customWidth="1"/>
    <col min="5125" max="5125" width="13.28515625" style="2" customWidth="1"/>
    <col min="5126" max="5126" width="12.7109375" style="2" customWidth="1"/>
    <col min="5127" max="5127" width="10.28515625" style="2" customWidth="1"/>
    <col min="5128" max="5128" width="12" style="2" customWidth="1"/>
    <col min="5129" max="5377" width="8.85546875" style="2"/>
    <col min="5378" max="5380" width="2.28515625" style="2" customWidth="1"/>
    <col min="5381" max="5381" width="13.28515625" style="2" customWidth="1"/>
    <col min="5382" max="5382" width="12.7109375" style="2" customWidth="1"/>
    <col min="5383" max="5383" width="10.28515625" style="2" customWidth="1"/>
    <col min="5384" max="5384" width="12" style="2" customWidth="1"/>
    <col min="5385" max="5633" width="8.85546875" style="2"/>
    <col min="5634" max="5636" width="2.28515625" style="2" customWidth="1"/>
    <col min="5637" max="5637" width="13.28515625" style="2" customWidth="1"/>
    <col min="5638" max="5638" width="12.7109375" style="2" customWidth="1"/>
    <col min="5639" max="5639" width="10.28515625" style="2" customWidth="1"/>
    <col min="5640" max="5640" width="12" style="2" customWidth="1"/>
    <col min="5641" max="5889" width="8.85546875" style="2"/>
    <col min="5890" max="5892" width="2.28515625" style="2" customWidth="1"/>
    <col min="5893" max="5893" width="13.28515625" style="2" customWidth="1"/>
    <col min="5894" max="5894" width="12.7109375" style="2" customWidth="1"/>
    <col min="5895" max="5895" width="10.28515625" style="2" customWidth="1"/>
    <col min="5896" max="5896" width="12" style="2" customWidth="1"/>
    <col min="5897" max="6145" width="8.85546875" style="2"/>
    <col min="6146" max="6148" width="2.28515625" style="2" customWidth="1"/>
    <col min="6149" max="6149" width="13.28515625" style="2" customWidth="1"/>
    <col min="6150" max="6150" width="12.7109375" style="2" customWidth="1"/>
    <col min="6151" max="6151" width="10.28515625" style="2" customWidth="1"/>
    <col min="6152" max="6152" width="12" style="2" customWidth="1"/>
    <col min="6153" max="6401" width="8.85546875" style="2"/>
    <col min="6402" max="6404" width="2.28515625" style="2" customWidth="1"/>
    <col min="6405" max="6405" width="13.28515625" style="2" customWidth="1"/>
    <col min="6406" max="6406" width="12.7109375" style="2" customWidth="1"/>
    <col min="6407" max="6407" width="10.28515625" style="2" customWidth="1"/>
    <col min="6408" max="6408" width="12" style="2" customWidth="1"/>
    <col min="6409" max="6657" width="8.85546875" style="2"/>
    <col min="6658" max="6660" width="2.28515625" style="2" customWidth="1"/>
    <col min="6661" max="6661" width="13.28515625" style="2" customWidth="1"/>
    <col min="6662" max="6662" width="12.7109375" style="2" customWidth="1"/>
    <col min="6663" max="6663" width="10.28515625" style="2" customWidth="1"/>
    <col min="6664" max="6664" width="12" style="2" customWidth="1"/>
    <col min="6665" max="6913" width="8.85546875" style="2"/>
    <col min="6914" max="6916" width="2.28515625" style="2" customWidth="1"/>
    <col min="6917" max="6917" width="13.28515625" style="2" customWidth="1"/>
    <col min="6918" max="6918" width="12.7109375" style="2" customWidth="1"/>
    <col min="6919" max="6919" width="10.28515625" style="2" customWidth="1"/>
    <col min="6920" max="6920" width="12" style="2" customWidth="1"/>
    <col min="6921" max="7169" width="8.85546875" style="2"/>
    <col min="7170" max="7172" width="2.28515625" style="2" customWidth="1"/>
    <col min="7173" max="7173" width="13.28515625" style="2" customWidth="1"/>
    <col min="7174" max="7174" width="12.7109375" style="2" customWidth="1"/>
    <col min="7175" max="7175" width="10.28515625" style="2" customWidth="1"/>
    <col min="7176" max="7176" width="12" style="2" customWidth="1"/>
    <col min="7177" max="7425" width="8.85546875" style="2"/>
    <col min="7426" max="7428" width="2.28515625" style="2" customWidth="1"/>
    <col min="7429" max="7429" width="13.28515625" style="2" customWidth="1"/>
    <col min="7430" max="7430" width="12.7109375" style="2" customWidth="1"/>
    <col min="7431" max="7431" width="10.28515625" style="2" customWidth="1"/>
    <col min="7432" max="7432" width="12" style="2" customWidth="1"/>
    <col min="7433" max="7681" width="8.85546875" style="2"/>
    <col min="7682" max="7684" width="2.28515625" style="2" customWidth="1"/>
    <col min="7685" max="7685" width="13.28515625" style="2" customWidth="1"/>
    <col min="7686" max="7686" width="12.7109375" style="2" customWidth="1"/>
    <col min="7687" max="7687" width="10.28515625" style="2" customWidth="1"/>
    <col min="7688" max="7688" width="12" style="2" customWidth="1"/>
    <col min="7689" max="7937" width="8.85546875" style="2"/>
    <col min="7938" max="7940" width="2.28515625" style="2" customWidth="1"/>
    <col min="7941" max="7941" width="13.28515625" style="2" customWidth="1"/>
    <col min="7942" max="7942" width="12.7109375" style="2" customWidth="1"/>
    <col min="7943" max="7943" width="10.28515625" style="2" customWidth="1"/>
    <col min="7944" max="7944" width="12" style="2" customWidth="1"/>
    <col min="7945" max="8193" width="8.85546875" style="2"/>
    <col min="8194" max="8196" width="2.28515625" style="2" customWidth="1"/>
    <col min="8197" max="8197" width="13.28515625" style="2" customWidth="1"/>
    <col min="8198" max="8198" width="12.7109375" style="2" customWidth="1"/>
    <col min="8199" max="8199" width="10.28515625" style="2" customWidth="1"/>
    <col min="8200" max="8200" width="12" style="2" customWidth="1"/>
    <col min="8201" max="8449" width="8.85546875" style="2"/>
    <col min="8450" max="8452" width="2.28515625" style="2" customWidth="1"/>
    <col min="8453" max="8453" width="13.28515625" style="2" customWidth="1"/>
    <col min="8454" max="8454" width="12.7109375" style="2" customWidth="1"/>
    <col min="8455" max="8455" width="10.28515625" style="2" customWidth="1"/>
    <col min="8456" max="8456" width="12" style="2" customWidth="1"/>
    <col min="8457" max="8705" width="8.85546875" style="2"/>
    <col min="8706" max="8708" width="2.28515625" style="2" customWidth="1"/>
    <col min="8709" max="8709" width="13.28515625" style="2" customWidth="1"/>
    <col min="8710" max="8710" width="12.7109375" style="2" customWidth="1"/>
    <col min="8711" max="8711" width="10.28515625" style="2" customWidth="1"/>
    <col min="8712" max="8712" width="12" style="2" customWidth="1"/>
    <col min="8713" max="8961" width="8.85546875" style="2"/>
    <col min="8962" max="8964" width="2.28515625" style="2" customWidth="1"/>
    <col min="8965" max="8965" width="13.28515625" style="2" customWidth="1"/>
    <col min="8966" max="8966" width="12.7109375" style="2" customWidth="1"/>
    <col min="8967" max="8967" width="10.28515625" style="2" customWidth="1"/>
    <col min="8968" max="8968" width="12" style="2" customWidth="1"/>
    <col min="8969" max="9217" width="8.85546875" style="2"/>
    <col min="9218" max="9220" width="2.28515625" style="2" customWidth="1"/>
    <col min="9221" max="9221" width="13.28515625" style="2" customWidth="1"/>
    <col min="9222" max="9222" width="12.7109375" style="2" customWidth="1"/>
    <col min="9223" max="9223" width="10.28515625" style="2" customWidth="1"/>
    <col min="9224" max="9224" width="12" style="2" customWidth="1"/>
    <col min="9225" max="9473" width="8.85546875" style="2"/>
    <col min="9474" max="9476" width="2.28515625" style="2" customWidth="1"/>
    <col min="9477" max="9477" width="13.28515625" style="2" customWidth="1"/>
    <col min="9478" max="9478" width="12.7109375" style="2" customWidth="1"/>
    <col min="9479" max="9479" width="10.28515625" style="2" customWidth="1"/>
    <col min="9480" max="9480" width="12" style="2" customWidth="1"/>
    <col min="9481" max="9729" width="8.85546875" style="2"/>
    <col min="9730" max="9732" width="2.28515625" style="2" customWidth="1"/>
    <col min="9733" max="9733" width="13.28515625" style="2" customWidth="1"/>
    <col min="9734" max="9734" width="12.7109375" style="2" customWidth="1"/>
    <col min="9735" max="9735" width="10.28515625" style="2" customWidth="1"/>
    <col min="9736" max="9736" width="12" style="2" customWidth="1"/>
    <col min="9737" max="9985" width="8.85546875" style="2"/>
    <col min="9986" max="9988" width="2.28515625" style="2" customWidth="1"/>
    <col min="9989" max="9989" width="13.28515625" style="2" customWidth="1"/>
    <col min="9990" max="9990" width="12.7109375" style="2" customWidth="1"/>
    <col min="9991" max="9991" width="10.28515625" style="2" customWidth="1"/>
    <col min="9992" max="9992" width="12" style="2" customWidth="1"/>
    <col min="9993" max="10241" width="8.85546875" style="2"/>
    <col min="10242" max="10244" width="2.28515625" style="2" customWidth="1"/>
    <col min="10245" max="10245" width="13.28515625" style="2" customWidth="1"/>
    <col min="10246" max="10246" width="12.7109375" style="2" customWidth="1"/>
    <col min="10247" max="10247" width="10.28515625" style="2" customWidth="1"/>
    <col min="10248" max="10248" width="12" style="2" customWidth="1"/>
    <col min="10249" max="10497" width="8.85546875" style="2"/>
    <col min="10498" max="10500" width="2.28515625" style="2" customWidth="1"/>
    <col min="10501" max="10501" width="13.28515625" style="2" customWidth="1"/>
    <col min="10502" max="10502" width="12.7109375" style="2" customWidth="1"/>
    <col min="10503" max="10503" width="10.28515625" style="2" customWidth="1"/>
    <col min="10504" max="10504" width="12" style="2" customWidth="1"/>
    <col min="10505" max="10753" width="8.85546875" style="2"/>
    <col min="10754" max="10756" width="2.28515625" style="2" customWidth="1"/>
    <col min="10757" max="10757" width="13.28515625" style="2" customWidth="1"/>
    <col min="10758" max="10758" width="12.7109375" style="2" customWidth="1"/>
    <col min="10759" max="10759" width="10.28515625" style="2" customWidth="1"/>
    <col min="10760" max="10760" width="12" style="2" customWidth="1"/>
    <col min="10761" max="11009" width="8.85546875" style="2"/>
    <col min="11010" max="11012" width="2.28515625" style="2" customWidth="1"/>
    <col min="11013" max="11013" width="13.28515625" style="2" customWidth="1"/>
    <col min="11014" max="11014" width="12.7109375" style="2" customWidth="1"/>
    <col min="11015" max="11015" width="10.28515625" style="2" customWidth="1"/>
    <col min="11016" max="11016" width="12" style="2" customWidth="1"/>
    <col min="11017" max="11265" width="8.85546875" style="2"/>
    <col min="11266" max="11268" width="2.28515625" style="2" customWidth="1"/>
    <col min="11269" max="11269" width="13.28515625" style="2" customWidth="1"/>
    <col min="11270" max="11270" width="12.7109375" style="2" customWidth="1"/>
    <col min="11271" max="11271" width="10.28515625" style="2" customWidth="1"/>
    <col min="11272" max="11272" width="12" style="2" customWidth="1"/>
    <col min="11273" max="11521" width="8.85546875" style="2"/>
    <col min="11522" max="11524" width="2.28515625" style="2" customWidth="1"/>
    <col min="11525" max="11525" width="13.28515625" style="2" customWidth="1"/>
    <col min="11526" max="11526" width="12.7109375" style="2" customWidth="1"/>
    <col min="11527" max="11527" width="10.28515625" style="2" customWidth="1"/>
    <col min="11528" max="11528" width="12" style="2" customWidth="1"/>
    <col min="11529" max="11777" width="8.85546875" style="2"/>
    <col min="11778" max="11780" width="2.28515625" style="2" customWidth="1"/>
    <col min="11781" max="11781" width="13.28515625" style="2" customWidth="1"/>
    <col min="11782" max="11782" width="12.7109375" style="2" customWidth="1"/>
    <col min="11783" max="11783" width="10.28515625" style="2" customWidth="1"/>
    <col min="11784" max="11784" width="12" style="2" customWidth="1"/>
    <col min="11785" max="12033" width="8.85546875" style="2"/>
    <col min="12034" max="12036" width="2.28515625" style="2" customWidth="1"/>
    <col min="12037" max="12037" width="13.28515625" style="2" customWidth="1"/>
    <col min="12038" max="12038" width="12.7109375" style="2" customWidth="1"/>
    <col min="12039" max="12039" width="10.28515625" style="2" customWidth="1"/>
    <col min="12040" max="12040" width="12" style="2" customWidth="1"/>
    <col min="12041" max="12289" width="8.85546875" style="2"/>
    <col min="12290" max="12292" width="2.28515625" style="2" customWidth="1"/>
    <col min="12293" max="12293" width="13.28515625" style="2" customWidth="1"/>
    <col min="12294" max="12294" width="12.7109375" style="2" customWidth="1"/>
    <col min="12295" max="12295" width="10.28515625" style="2" customWidth="1"/>
    <col min="12296" max="12296" width="12" style="2" customWidth="1"/>
    <col min="12297" max="12545" width="8.85546875" style="2"/>
    <col min="12546" max="12548" width="2.28515625" style="2" customWidth="1"/>
    <col min="12549" max="12549" width="13.28515625" style="2" customWidth="1"/>
    <col min="12550" max="12550" width="12.7109375" style="2" customWidth="1"/>
    <col min="12551" max="12551" width="10.28515625" style="2" customWidth="1"/>
    <col min="12552" max="12552" width="12" style="2" customWidth="1"/>
    <col min="12553" max="12801" width="8.85546875" style="2"/>
    <col min="12802" max="12804" width="2.28515625" style="2" customWidth="1"/>
    <col min="12805" max="12805" width="13.28515625" style="2" customWidth="1"/>
    <col min="12806" max="12806" width="12.7109375" style="2" customWidth="1"/>
    <col min="12807" max="12807" width="10.28515625" style="2" customWidth="1"/>
    <col min="12808" max="12808" width="12" style="2" customWidth="1"/>
    <col min="12809" max="13057" width="8.85546875" style="2"/>
    <col min="13058" max="13060" width="2.28515625" style="2" customWidth="1"/>
    <col min="13061" max="13061" width="13.28515625" style="2" customWidth="1"/>
    <col min="13062" max="13062" width="12.7109375" style="2" customWidth="1"/>
    <col min="13063" max="13063" width="10.28515625" style="2" customWidth="1"/>
    <col min="13064" max="13064" width="12" style="2" customWidth="1"/>
    <col min="13065" max="13313" width="8.85546875" style="2"/>
    <col min="13314" max="13316" width="2.28515625" style="2" customWidth="1"/>
    <col min="13317" max="13317" width="13.28515625" style="2" customWidth="1"/>
    <col min="13318" max="13318" width="12.7109375" style="2" customWidth="1"/>
    <col min="13319" max="13319" width="10.28515625" style="2" customWidth="1"/>
    <col min="13320" max="13320" width="12" style="2" customWidth="1"/>
    <col min="13321" max="13569" width="8.85546875" style="2"/>
    <col min="13570" max="13572" width="2.28515625" style="2" customWidth="1"/>
    <col min="13573" max="13573" width="13.28515625" style="2" customWidth="1"/>
    <col min="13574" max="13574" width="12.7109375" style="2" customWidth="1"/>
    <col min="13575" max="13575" width="10.28515625" style="2" customWidth="1"/>
    <col min="13576" max="13576" width="12" style="2" customWidth="1"/>
    <col min="13577" max="13825" width="8.85546875" style="2"/>
    <col min="13826" max="13828" width="2.28515625" style="2" customWidth="1"/>
    <col min="13829" max="13829" width="13.28515625" style="2" customWidth="1"/>
    <col min="13830" max="13830" width="12.7109375" style="2" customWidth="1"/>
    <col min="13831" max="13831" width="10.28515625" style="2" customWidth="1"/>
    <col min="13832" max="13832" width="12" style="2" customWidth="1"/>
    <col min="13833" max="14081" width="8.85546875" style="2"/>
    <col min="14082" max="14084" width="2.28515625" style="2" customWidth="1"/>
    <col min="14085" max="14085" width="13.28515625" style="2" customWidth="1"/>
    <col min="14086" max="14086" width="12.7109375" style="2" customWidth="1"/>
    <col min="14087" max="14087" width="10.28515625" style="2" customWidth="1"/>
    <col min="14088" max="14088" width="12" style="2" customWidth="1"/>
    <col min="14089" max="14337" width="8.85546875" style="2"/>
    <col min="14338" max="14340" width="2.28515625" style="2" customWidth="1"/>
    <col min="14341" max="14341" width="13.28515625" style="2" customWidth="1"/>
    <col min="14342" max="14342" width="12.7109375" style="2" customWidth="1"/>
    <col min="14343" max="14343" width="10.28515625" style="2" customWidth="1"/>
    <col min="14344" max="14344" width="12" style="2" customWidth="1"/>
    <col min="14345" max="14593" width="8.85546875" style="2"/>
    <col min="14594" max="14596" width="2.28515625" style="2" customWidth="1"/>
    <col min="14597" max="14597" width="13.28515625" style="2" customWidth="1"/>
    <col min="14598" max="14598" width="12.7109375" style="2" customWidth="1"/>
    <col min="14599" max="14599" width="10.28515625" style="2" customWidth="1"/>
    <col min="14600" max="14600" width="12" style="2" customWidth="1"/>
    <col min="14601" max="14849" width="8.85546875" style="2"/>
    <col min="14850" max="14852" width="2.28515625" style="2" customWidth="1"/>
    <col min="14853" max="14853" width="13.28515625" style="2" customWidth="1"/>
    <col min="14854" max="14854" width="12.7109375" style="2" customWidth="1"/>
    <col min="14855" max="14855" width="10.28515625" style="2" customWidth="1"/>
    <col min="14856" max="14856" width="12" style="2" customWidth="1"/>
    <col min="14857" max="15105" width="8.85546875" style="2"/>
    <col min="15106" max="15108" width="2.28515625" style="2" customWidth="1"/>
    <col min="15109" max="15109" width="13.28515625" style="2" customWidth="1"/>
    <col min="15110" max="15110" width="12.7109375" style="2" customWidth="1"/>
    <col min="15111" max="15111" width="10.28515625" style="2" customWidth="1"/>
    <col min="15112" max="15112" width="12" style="2" customWidth="1"/>
    <col min="15113" max="15361" width="8.85546875" style="2"/>
    <col min="15362" max="15364" width="2.28515625" style="2" customWidth="1"/>
    <col min="15365" max="15365" width="13.28515625" style="2" customWidth="1"/>
    <col min="15366" max="15366" width="12.7109375" style="2" customWidth="1"/>
    <col min="15367" max="15367" width="10.28515625" style="2" customWidth="1"/>
    <col min="15368" max="15368" width="12" style="2" customWidth="1"/>
    <col min="15369" max="15617" width="8.85546875" style="2"/>
    <col min="15618" max="15620" width="2.28515625" style="2" customWidth="1"/>
    <col min="15621" max="15621" width="13.28515625" style="2" customWidth="1"/>
    <col min="15622" max="15622" width="12.7109375" style="2" customWidth="1"/>
    <col min="15623" max="15623" width="10.28515625" style="2" customWidth="1"/>
    <col min="15624" max="15624" width="12" style="2" customWidth="1"/>
    <col min="15625" max="15873" width="8.85546875" style="2"/>
    <col min="15874" max="15876" width="2.28515625" style="2" customWidth="1"/>
    <col min="15877" max="15877" width="13.28515625" style="2" customWidth="1"/>
    <col min="15878" max="15878" width="12.7109375" style="2" customWidth="1"/>
    <col min="15879" max="15879" width="10.28515625" style="2" customWidth="1"/>
    <col min="15880" max="15880" width="12" style="2" customWidth="1"/>
    <col min="15881" max="16129" width="8.85546875" style="2"/>
    <col min="16130" max="16132" width="2.28515625" style="2" customWidth="1"/>
    <col min="16133" max="16133" width="13.28515625" style="2" customWidth="1"/>
    <col min="16134" max="16134" width="12.7109375" style="2" customWidth="1"/>
    <col min="16135" max="16135" width="10.28515625" style="2" customWidth="1"/>
    <col min="16136" max="16136" width="12" style="2" customWidth="1"/>
    <col min="16137" max="16384" width="8.85546875" style="2"/>
  </cols>
  <sheetData>
    <row r="1" spans="2:14" ht="23.25" x14ac:dyDescent="0.35">
      <c r="B1" s="1" t="s">
        <v>108</v>
      </c>
    </row>
    <row r="2" spans="2:14" x14ac:dyDescent="0.2">
      <c r="C2" s="148" t="s">
        <v>242</v>
      </c>
      <c r="D2" s="148"/>
      <c r="E2" s="148"/>
      <c r="F2" s="2" t="s">
        <v>109</v>
      </c>
      <c r="H2" s="138" t="s">
        <v>244</v>
      </c>
    </row>
    <row r="4" spans="2:14" x14ac:dyDescent="0.2">
      <c r="B4" s="2" t="s">
        <v>110</v>
      </c>
    </row>
    <row r="5" spans="2:14" ht="15.75" x14ac:dyDescent="0.25">
      <c r="B5" s="152" t="s">
        <v>111</v>
      </c>
      <c r="C5" s="152"/>
      <c r="D5" s="152"/>
      <c r="E5" s="152"/>
      <c r="F5" s="152"/>
      <c r="G5" s="152"/>
      <c r="H5" s="152"/>
    </row>
    <row r="6" spans="2:14" ht="15.75" thickBot="1" x14ac:dyDescent="0.25"/>
    <row r="7" spans="2:14" ht="7.5" customHeight="1" x14ac:dyDescent="0.2">
      <c r="B7" s="50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2"/>
    </row>
    <row r="8" spans="2:14" x14ac:dyDescent="0.2">
      <c r="B8" s="21" t="s">
        <v>112</v>
      </c>
      <c r="C8" s="19" t="s">
        <v>113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20"/>
    </row>
    <row r="9" spans="2:14" ht="7.5" customHeight="1" x14ac:dyDescent="0.2"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4"/>
    </row>
    <row r="10" spans="2:14" ht="7.5" customHeight="1" x14ac:dyDescent="0.2">
      <c r="B10" s="40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2"/>
    </row>
    <row r="11" spans="2:14" x14ac:dyDescent="0.2">
      <c r="B11" s="43" t="s">
        <v>114</v>
      </c>
      <c r="C11" s="41" t="s">
        <v>115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2"/>
    </row>
    <row r="12" spans="2:14" ht="7.5" customHeight="1" x14ac:dyDescent="0.2">
      <c r="B12" s="40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2"/>
    </row>
    <row r="13" spans="2:14" x14ac:dyDescent="0.2">
      <c r="B13" s="40"/>
      <c r="C13" s="41"/>
      <c r="D13" s="41"/>
      <c r="E13" s="41" t="s">
        <v>48</v>
      </c>
      <c r="F13" s="41" t="s">
        <v>116</v>
      </c>
      <c r="G13" s="41"/>
      <c r="H13" s="41"/>
      <c r="I13" s="41"/>
      <c r="J13" s="41"/>
      <c r="K13" s="41"/>
      <c r="L13" s="41"/>
      <c r="M13" s="41"/>
      <c r="N13" s="42"/>
    </row>
    <row r="14" spans="2:14" x14ac:dyDescent="0.2">
      <c r="B14" s="40"/>
      <c r="C14" s="41"/>
      <c r="D14" s="41"/>
      <c r="E14" s="41" t="s">
        <v>49</v>
      </c>
      <c r="F14" s="41" t="s">
        <v>117</v>
      </c>
      <c r="G14" s="41"/>
      <c r="H14" s="41"/>
      <c r="I14" s="41"/>
      <c r="J14" s="41"/>
      <c r="K14" s="41"/>
      <c r="L14" s="41"/>
      <c r="M14" s="41"/>
      <c r="N14" s="42"/>
    </row>
    <row r="15" spans="2:14" x14ac:dyDescent="0.2">
      <c r="B15" s="40"/>
      <c r="C15" s="41"/>
      <c r="D15" s="41"/>
      <c r="E15" s="41" t="s">
        <v>50</v>
      </c>
      <c r="F15" s="41" t="s">
        <v>118</v>
      </c>
      <c r="G15" s="41"/>
      <c r="H15" s="41"/>
      <c r="I15" s="41"/>
      <c r="J15" s="41"/>
      <c r="K15" s="41"/>
      <c r="L15" s="41"/>
      <c r="M15" s="41"/>
      <c r="N15" s="42"/>
    </row>
    <row r="16" spans="2:14" x14ac:dyDescent="0.2">
      <c r="B16" s="40"/>
      <c r="C16" s="41"/>
      <c r="D16" s="41"/>
      <c r="E16" s="41" t="s">
        <v>51</v>
      </c>
      <c r="F16" s="41" t="s">
        <v>119</v>
      </c>
      <c r="G16" s="41"/>
      <c r="H16" s="41"/>
      <c r="I16" s="41"/>
      <c r="J16" s="41"/>
      <c r="K16" s="41"/>
      <c r="L16" s="41"/>
      <c r="M16" s="41"/>
      <c r="N16" s="42"/>
    </row>
    <row r="17" spans="2:14" x14ac:dyDescent="0.2">
      <c r="B17" s="40"/>
      <c r="C17" s="41"/>
      <c r="D17" s="41"/>
      <c r="E17" s="41" t="s">
        <v>53</v>
      </c>
      <c r="F17" s="41" t="s">
        <v>121</v>
      </c>
      <c r="G17" s="41"/>
      <c r="H17" s="41"/>
      <c r="I17" s="41"/>
      <c r="J17" s="41"/>
      <c r="K17" s="41"/>
      <c r="L17" s="41"/>
      <c r="M17" s="41"/>
      <c r="N17" s="42"/>
    </row>
    <row r="18" spans="2:14" x14ac:dyDescent="0.2">
      <c r="B18" s="40"/>
      <c r="C18" s="41"/>
      <c r="D18" s="41"/>
      <c r="E18" s="41" t="s">
        <v>54</v>
      </c>
      <c r="F18" s="41" t="s">
        <v>122</v>
      </c>
      <c r="G18" s="41"/>
      <c r="H18" s="41"/>
      <c r="I18" s="41"/>
      <c r="J18" s="41"/>
      <c r="K18" s="41"/>
      <c r="L18" s="41"/>
      <c r="M18" s="41"/>
      <c r="N18" s="42"/>
    </row>
    <row r="19" spans="2:14" x14ac:dyDescent="0.2">
      <c r="B19" s="40"/>
      <c r="C19" s="41"/>
      <c r="D19" s="41"/>
      <c r="E19" s="41" t="s">
        <v>55</v>
      </c>
      <c r="F19" s="41" t="s">
        <v>0</v>
      </c>
      <c r="G19" s="41"/>
      <c r="H19" s="41"/>
      <c r="I19" s="41"/>
      <c r="J19" s="41"/>
      <c r="K19" s="41"/>
      <c r="L19" s="41"/>
      <c r="M19" s="41"/>
      <c r="N19" s="42"/>
    </row>
    <row r="20" spans="2:14" x14ac:dyDescent="0.2">
      <c r="B20" s="40"/>
      <c r="C20" s="41"/>
      <c r="D20" s="41"/>
      <c r="E20" s="41" t="s">
        <v>52</v>
      </c>
      <c r="F20" s="41" t="s">
        <v>120</v>
      </c>
      <c r="G20" s="41"/>
      <c r="H20" s="41"/>
      <c r="I20" s="41"/>
      <c r="J20" s="41"/>
      <c r="K20" s="41"/>
      <c r="L20" s="41"/>
      <c r="M20" s="41"/>
      <c r="N20" s="42"/>
    </row>
    <row r="21" spans="2:14" ht="7.5" customHeight="1" x14ac:dyDescent="0.2">
      <c r="B21" s="4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2"/>
    </row>
    <row r="22" spans="2:14" ht="15.75" x14ac:dyDescent="0.25">
      <c r="B22" s="40"/>
      <c r="C22" s="151" t="s">
        <v>1</v>
      </c>
      <c r="D22" s="151"/>
      <c r="E22" s="151"/>
      <c r="F22" s="151"/>
      <c r="G22" s="151"/>
      <c r="H22" s="151"/>
      <c r="I22" s="41"/>
      <c r="J22" s="53"/>
      <c r="K22" s="41"/>
      <c r="L22" s="41"/>
      <c r="M22" s="41"/>
      <c r="N22" s="42"/>
    </row>
    <row r="23" spans="2:14" ht="7.5" customHeight="1" x14ac:dyDescent="0.2">
      <c r="B23" s="40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2"/>
    </row>
    <row r="24" spans="2:14" ht="15.75" x14ac:dyDescent="0.25">
      <c r="B24" s="40"/>
      <c r="C24" s="41"/>
      <c r="D24" s="54" t="s">
        <v>2</v>
      </c>
      <c r="E24" s="41"/>
      <c r="F24" s="41"/>
      <c r="G24" s="41"/>
      <c r="H24" s="41"/>
      <c r="I24" s="41"/>
      <c r="J24" s="41"/>
      <c r="K24" s="41"/>
      <c r="L24" s="41"/>
      <c r="M24" s="41"/>
      <c r="N24" s="42"/>
    </row>
    <row r="25" spans="2:14" x14ac:dyDescent="0.2">
      <c r="B25" s="40"/>
      <c r="C25" s="41"/>
      <c r="D25" s="41"/>
      <c r="E25" s="41" t="s">
        <v>58</v>
      </c>
      <c r="F25" s="41" t="s">
        <v>3</v>
      </c>
      <c r="G25" s="41"/>
      <c r="H25" s="41"/>
      <c r="I25" s="41"/>
      <c r="J25" s="41"/>
      <c r="K25" s="41"/>
      <c r="L25" s="41"/>
      <c r="M25" s="41"/>
      <c r="N25" s="42"/>
    </row>
    <row r="26" spans="2:14" x14ac:dyDescent="0.2">
      <c r="B26" s="40"/>
      <c r="C26" s="41"/>
      <c r="D26" s="41"/>
      <c r="E26" s="41" t="s">
        <v>59</v>
      </c>
      <c r="F26" s="41" t="s">
        <v>3</v>
      </c>
      <c r="G26" s="41"/>
      <c r="H26" s="41"/>
      <c r="I26" s="41"/>
      <c r="J26" s="41"/>
      <c r="K26" s="41"/>
      <c r="L26" s="41"/>
      <c r="M26" s="41"/>
      <c r="N26" s="42"/>
    </row>
    <row r="27" spans="2:14" ht="15.75" x14ac:dyDescent="0.25">
      <c r="B27" s="40"/>
      <c r="C27" s="41"/>
      <c r="D27" s="54" t="s">
        <v>4</v>
      </c>
      <c r="E27" s="41"/>
      <c r="F27" s="41"/>
      <c r="G27" s="41"/>
      <c r="H27" s="41"/>
      <c r="I27" s="41"/>
      <c r="J27" s="41"/>
      <c r="K27" s="41"/>
      <c r="L27" s="41"/>
      <c r="M27" s="41"/>
      <c r="N27" s="42"/>
    </row>
    <row r="28" spans="2:14" x14ac:dyDescent="0.2">
      <c r="B28" s="40"/>
      <c r="C28" s="41"/>
      <c r="D28" s="41"/>
      <c r="E28" s="41" t="s">
        <v>60</v>
      </c>
      <c r="F28" s="41" t="s">
        <v>5</v>
      </c>
      <c r="G28" s="41"/>
      <c r="H28" s="41"/>
      <c r="I28" s="41"/>
      <c r="J28" s="41"/>
      <c r="K28" s="41"/>
      <c r="L28" s="41"/>
      <c r="M28" s="41"/>
      <c r="N28" s="42"/>
    </row>
    <row r="29" spans="2:14" x14ac:dyDescent="0.2">
      <c r="B29" s="40"/>
      <c r="C29" s="41"/>
      <c r="D29" s="41"/>
      <c r="E29" s="41" t="s">
        <v>61</v>
      </c>
      <c r="F29" s="41" t="s">
        <v>5</v>
      </c>
      <c r="G29" s="41"/>
      <c r="H29" s="41"/>
      <c r="I29" s="41"/>
      <c r="J29" s="41"/>
      <c r="K29" s="41"/>
      <c r="L29" s="41"/>
      <c r="M29" s="41"/>
      <c r="N29" s="42"/>
    </row>
    <row r="30" spans="2:14" x14ac:dyDescent="0.2">
      <c r="B30" s="40"/>
      <c r="C30" s="41"/>
      <c r="D30" s="41"/>
      <c r="E30" s="41" t="s">
        <v>62</v>
      </c>
      <c r="F30" s="155" t="s">
        <v>6</v>
      </c>
      <c r="G30" s="155"/>
      <c r="H30" s="155"/>
      <c r="I30" s="155"/>
      <c r="J30" s="41"/>
      <c r="K30" s="41"/>
      <c r="L30" s="41"/>
      <c r="M30" s="41"/>
      <c r="N30" s="42"/>
    </row>
    <row r="31" spans="2:14" ht="7.5" customHeight="1" x14ac:dyDescent="0.2">
      <c r="B31" s="44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6"/>
    </row>
    <row r="32" spans="2:14" ht="7.5" customHeight="1" x14ac:dyDescent="0.2">
      <c r="B32" s="56"/>
      <c r="C32" s="57"/>
      <c r="D32" s="57"/>
      <c r="E32" s="57"/>
      <c r="F32" s="57"/>
      <c r="G32" s="57"/>
      <c r="H32" s="57"/>
      <c r="I32" s="26"/>
      <c r="J32" s="26"/>
      <c r="K32" s="26"/>
      <c r="L32" s="26"/>
      <c r="M32" s="26"/>
      <c r="N32" s="27"/>
    </row>
    <row r="33" spans="2:14" ht="15.75" x14ac:dyDescent="0.25">
      <c r="B33" s="28" t="s">
        <v>7</v>
      </c>
      <c r="C33" s="153" t="s">
        <v>8</v>
      </c>
      <c r="D33" s="153"/>
      <c r="E33" s="153"/>
      <c r="F33" s="153"/>
      <c r="G33" s="153"/>
      <c r="H33" s="26"/>
      <c r="I33" s="26"/>
      <c r="J33" s="26"/>
      <c r="K33" s="26"/>
      <c r="L33" s="26"/>
      <c r="M33" s="26"/>
      <c r="N33" s="27"/>
    </row>
    <row r="34" spans="2:14" ht="7.5" customHeight="1" x14ac:dyDescent="0.2"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7"/>
    </row>
    <row r="35" spans="2:14" ht="15.75" x14ac:dyDescent="0.25">
      <c r="B35" s="25"/>
      <c r="C35" s="26"/>
      <c r="D35" s="58" t="s">
        <v>2</v>
      </c>
      <c r="E35" s="26"/>
      <c r="F35" s="26"/>
      <c r="G35" s="26"/>
      <c r="H35" s="26"/>
      <c r="I35" s="26"/>
      <c r="J35" s="26"/>
      <c r="K35" s="26"/>
      <c r="L35" s="26"/>
      <c r="M35" s="26"/>
      <c r="N35" s="27"/>
    </row>
    <row r="36" spans="2:14" x14ac:dyDescent="0.2">
      <c r="B36" s="25"/>
      <c r="C36" s="26"/>
      <c r="D36" s="26"/>
      <c r="E36" s="26" t="s">
        <v>63</v>
      </c>
      <c r="F36" s="26" t="s">
        <v>9</v>
      </c>
      <c r="G36" s="26"/>
      <c r="H36" s="26"/>
      <c r="I36" s="26"/>
      <c r="J36" s="26"/>
      <c r="K36" s="26"/>
      <c r="L36" s="26"/>
      <c r="M36" s="26"/>
      <c r="N36" s="27"/>
    </row>
    <row r="37" spans="2:14" x14ac:dyDescent="0.2">
      <c r="B37" s="25"/>
      <c r="C37" s="26"/>
      <c r="D37" s="26"/>
      <c r="E37" s="26" t="s">
        <v>64</v>
      </c>
      <c r="F37" s="26" t="s">
        <v>9</v>
      </c>
      <c r="G37" s="26"/>
      <c r="H37" s="26"/>
      <c r="I37" s="26"/>
      <c r="J37" s="26"/>
      <c r="K37" s="26"/>
      <c r="L37" s="26"/>
      <c r="M37" s="26"/>
      <c r="N37" s="27"/>
    </row>
    <row r="38" spans="2:14" ht="15.75" x14ac:dyDescent="0.25">
      <c r="B38" s="25"/>
      <c r="C38" s="26"/>
      <c r="D38" s="58" t="s">
        <v>4</v>
      </c>
      <c r="E38" s="26"/>
      <c r="F38" s="26"/>
      <c r="G38" s="26"/>
      <c r="H38" s="26"/>
      <c r="I38" s="26"/>
      <c r="J38" s="26"/>
      <c r="K38" s="26"/>
      <c r="L38" s="26"/>
      <c r="M38" s="26"/>
      <c r="N38" s="27"/>
    </row>
    <row r="39" spans="2:14" x14ac:dyDescent="0.2">
      <c r="B39" s="25"/>
      <c r="C39" s="26"/>
      <c r="D39" s="26"/>
      <c r="E39" s="26" t="s">
        <v>65</v>
      </c>
      <c r="F39" s="26" t="s">
        <v>10</v>
      </c>
      <c r="G39" s="26"/>
      <c r="H39" s="26"/>
      <c r="I39" s="26"/>
      <c r="J39" s="26"/>
      <c r="K39" s="26"/>
      <c r="L39" s="26"/>
      <c r="M39" s="26"/>
      <c r="N39" s="27"/>
    </row>
    <row r="40" spans="2:14" x14ac:dyDescent="0.2">
      <c r="B40" s="25"/>
      <c r="C40" s="26"/>
      <c r="D40" s="26"/>
      <c r="E40" s="26" t="s">
        <v>66</v>
      </c>
      <c r="F40" s="26" t="s">
        <v>11</v>
      </c>
      <c r="G40" s="26"/>
      <c r="H40" s="26"/>
      <c r="I40" s="26"/>
      <c r="J40" s="26"/>
      <c r="K40" s="26"/>
      <c r="L40" s="26"/>
      <c r="M40" s="26"/>
      <c r="N40" s="27"/>
    </row>
    <row r="41" spans="2:14" x14ac:dyDescent="0.2">
      <c r="B41" s="25"/>
      <c r="C41" s="26"/>
      <c r="D41" s="26"/>
      <c r="E41" s="26" t="s">
        <v>67</v>
      </c>
      <c r="F41" s="26" t="s">
        <v>12</v>
      </c>
      <c r="G41" s="26"/>
      <c r="H41" s="26"/>
      <c r="I41" s="26"/>
      <c r="J41" s="26"/>
      <c r="K41" s="26"/>
      <c r="L41" s="26"/>
      <c r="M41" s="26"/>
      <c r="N41" s="27"/>
    </row>
    <row r="42" spans="2:14" ht="7.5" customHeight="1" x14ac:dyDescent="0.2">
      <c r="B42" s="29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1"/>
    </row>
    <row r="43" spans="2:14" ht="7.5" customHeight="1" x14ac:dyDescent="0.2">
      <c r="B43" s="15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3"/>
    </row>
    <row r="44" spans="2:14" x14ac:dyDescent="0.2">
      <c r="B44" s="14" t="s">
        <v>13</v>
      </c>
      <c r="C44" s="12" t="s">
        <v>14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3"/>
    </row>
    <row r="45" spans="2:14" ht="7.5" customHeight="1" x14ac:dyDescent="0.2">
      <c r="B45" s="15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3"/>
    </row>
    <row r="46" spans="2:14" x14ac:dyDescent="0.2">
      <c r="B46" s="15"/>
      <c r="C46" s="12"/>
      <c r="D46" s="12"/>
      <c r="E46" s="12" t="s">
        <v>68</v>
      </c>
      <c r="F46" s="12" t="s">
        <v>15</v>
      </c>
      <c r="G46" s="12"/>
      <c r="H46" s="12"/>
      <c r="I46" s="12"/>
      <c r="J46" s="12"/>
      <c r="K46" s="12"/>
      <c r="L46" s="12"/>
      <c r="M46" s="12"/>
      <c r="N46" s="13"/>
    </row>
    <row r="47" spans="2:14" x14ac:dyDescent="0.2">
      <c r="B47" s="15"/>
      <c r="C47" s="12"/>
      <c r="D47" s="12"/>
      <c r="E47" s="12" t="s">
        <v>70</v>
      </c>
      <c r="F47" s="12" t="s">
        <v>16</v>
      </c>
      <c r="G47" s="12"/>
      <c r="H47" s="12"/>
      <c r="I47" s="12"/>
      <c r="J47" s="12"/>
      <c r="K47" s="12"/>
      <c r="L47" s="12"/>
      <c r="M47" s="12"/>
      <c r="N47" s="13"/>
    </row>
    <row r="48" spans="2:14" x14ac:dyDescent="0.2">
      <c r="B48" s="15"/>
      <c r="C48" s="12"/>
      <c r="D48" s="12"/>
      <c r="E48" s="12" t="s">
        <v>69</v>
      </c>
      <c r="F48" s="12" t="s">
        <v>17</v>
      </c>
      <c r="G48" s="12"/>
      <c r="H48" s="12"/>
      <c r="I48" s="12"/>
      <c r="J48" s="12"/>
      <c r="K48" s="12"/>
      <c r="L48" s="12"/>
      <c r="M48" s="12"/>
      <c r="N48" s="13"/>
    </row>
    <row r="49" spans="2:14" x14ac:dyDescent="0.2">
      <c r="B49" s="15"/>
      <c r="C49" s="12"/>
      <c r="D49" s="12"/>
      <c r="E49" s="12" t="s">
        <v>71</v>
      </c>
      <c r="F49" s="12" t="s">
        <v>18</v>
      </c>
      <c r="G49" s="12"/>
      <c r="H49" s="12"/>
      <c r="I49" s="12"/>
      <c r="J49" s="12"/>
      <c r="K49" s="12"/>
      <c r="L49" s="12"/>
      <c r="M49" s="12"/>
      <c r="N49" s="13"/>
    </row>
    <row r="50" spans="2:14" x14ac:dyDescent="0.2">
      <c r="B50" s="15"/>
      <c r="C50" s="12"/>
      <c r="D50" s="12"/>
      <c r="E50" s="12" t="s">
        <v>72</v>
      </c>
      <c r="F50" s="12" t="s">
        <v>19</v>
      </c>
      <c r="G50" s="12"/>
      <c r="H50" s="12"/>
      <c r="I50" s="12"/>
      <c r="J50" s="12"/>
      <c r="K50" s="12"/>
      <c r="L50" s="12"/>
      <c r="M50" s="12"/>
      <c r="N50" s="13"/>
    </row>
    <row r="51" spans="2:14" x14ac:dyDescent="0.2">
      <c r="B51" s="15"/>
      <c r="C51" s="12"/>
      <c r="D51" s="12"/>
      <c r="E51" s="12" t="s">
        <v>73</v>
      </c>
      <c r="F51" s="12" t="s">
        <v>20</v>
      </c>
      <c r="G51" s="12"/>
      <c r="H51" s="12"/>
      <c r="I51" s="12"/>
      <c r="J51" s="12"/>
      <c r="K51" s="12"/>
      <c r="L51" s="12"/>
      <c r="M51" s="12"/>
      <c r="N51" s="13"/>
    </row>
    <row r="52" spans="2:14" x14ac:dyDescent="0.2">
      <c r="B52" s="15"/>
      <c r="C52" s="12"/>
      <c r="D52" s="12"/>
      <c r="E52" s="12" t="s">
        <v>74</v>
      </c>
      <c r="F52" s="12" t="s">
        <v>21</v>
      </c>
      <c r="G52" s="12"/>
      <c r="H52" s="12"/>
      <c r="I52" s="12"/>
      <c r="J52" s="12"/>
      <c r="K52" s="12"/>
      <c r="L52" s="12"/>
      <c r="M52" s="12"/>
      <c r="N52" s="13"/>
    </row>
    <row r="53" spans="2:14" x14ac:dyDescent="0.2">
      <c r="B53" s="15"/>
      <c r="C53" s="12"/>
      <c r="D53" s="12"/>
      <c r="E53" s="12" t="s">
        <v>75</v>
      </c>
      <c r="F53" s="12" t="s">
        <v>22</v>
      </c>
      <c r="G53" s="12"/>
      <c r="H53" s="12"/>
      <c r="I53" s="12"/>
      <c r="J53" s="12"/>
      <c r="K53" s="12"/>
      <c r="L53" s="12"/>
      <c r="M53" s="12"/>
      <c r="N53" s="13"/>
    </row>
    <row r="54" spans="2:14" x14ac:dyDescent="0.2">
      <c r="B54" s="15"/>
      <c r="C54" s="12"/>
      <c r="D54" s="12"/>
      <c r="E54" s="12" t="s">
        <v>76</v>
      </c>
      <c r="F54" s="12" t="s">
        <v>23</v>
      </c>
      <c r="G54" s="12"/>
      <c r="H54" s="12"/>
      <c r="I54" s="12"/>
      <c r="J54" s="12"/>
      <c r="K54" s="12"/>
      <c r="L54" s="12"/>
      <c r="M54" s="12"/>
      <c r="N54" s="13"/>
    </row>
    <row r="55" spans="2:14" x14ac:dyDescent="0.2">
      <c r="B55" s="15"/>
      <c r="C55" s="12"/>
      <c r="D55" s="12"/>
      <c r="E55" s="12" t="s">
        <v>77</v>
      </c>
      <c r="F55" s="12" t="s">
        <v>24</v>
      </c>
      <c r="G55" s="12"/>
      <c r="H55" s="12"/>
      <c r="I55" s="12"/>
      <c r="J55" s="12"/>
      <c r="K55" s="12"/>
      <c r="L55" s="12"/>
      <c r="M55" s="12"/>
      <c r="N55" s="13"/>
    </row>
    <row r="56" spans="2:14" x14ac:dyDescent="0.2">
      <c r="B56" s="15"/>
      <c r="C56" s="12"/>
      <c r="D56" s="12"/>
      <c r="E56" s="12" t="s">
        <v>78</v>
      </c>
      <c r="F56" s="12" t="s">
        <v>25</v>
      </c>
      <c r="G56" s="12"/>
      <c r="H56" s="12"/>
      <c r="I56" s="12"/>
      <c r="J56" s="12"/>
      <c r="K56" s="12"/>
      <c r="L56" s="12"/>
      <c r="M56" s="12"/>
      <c r="N56" s="13"/>
    </row>
    <row r="57" spans="2:14" x14ac:dyDescent="0.2">
      <c r="B57" s="15"/>
      <c r="C57" s="12"/>
      <c r="D57" s="12"/>
      <c r="E57" s="12" t="s">
        <v>79</v>
      </c>
      <c r="F57" s="12" t="s">
        <v>26</v>
      </c>
      <c r="G57" s="12"/>
      <c r="H57" s="12"/>
      <c r="I57" s="12"/>
      <c r="J57" s="12"/>
      <c r="K57" s="12"/>
      <c r="L57" s="12"/>
      <c r="M57" s="12"/>
      <c r="N57" s="13"/>
    </row>
    <row r="58" spans="2:14" ht="7.5" customHeight="1" x14ac:dyDescent="0.2">
      <c r="B58" s="16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8"/>
    </row>
    <row r="59" spans="2:14" ht="7.5" customHeight="1" x14ac:dyDescent="0.2">
      <c r="B59" s="32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4"/>
    </row>
    <row r="60" spans="2:14" x14ac:dyDescent="0.2">
      <c r="B60" s="35" t="s">
        <v>27</v>
      </c>
      <c r="C60" s="33" t="s">
        <v>28</v>
      </c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4"/>
    </row>
    <row r="61" spans="2:14" ht="7.5" customHeight="1" x14ac:dyDescent="0.2">
      <c r="B61" s="35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4"/>
    </row>
    <row r="62" spans="2:14" x14ac:dyDescent="0.2">
      <c r="B62" s="32"/>
      <c r="C62" s="33"/>
      <c r="D62" s="33"/>
      <c r="E62" s="33" t="s">
        <v>80</v>
      </c>
      <c r="F62" s="33" t="s">
        <v>29</v>
      </c>
      <c r="G62" s="33"/>
      <c r="H62" s="33"/>
      <c r="I62" s="33"/>
      <c r="J62" s="33"/>
      <c r="K62" s="33"/>
      <c r="L62" s="33"/>
      <c r="M62" s="33"/>
      <c r="N62" s="34"/>
    </row>
    <row r="63" spans="2:14" x14ac:dyDescent="0.2">
      <c r="B63" s="32"/>
      <c r="C63" s="33"/>
      <c r="D63" s="33"/>
      <c r="E63" s="33" t="s">
        <v>81</v>
      </c>
      <c r="F63" s="33" t="s">
        <v>30</v>
      </c>
      <c r="G63" s="33"/>
      <c r="H63" s="33"/>
      <c r="I63" s="33"/>
      <c r="J63" s="33"/>
      <c r="K63" s="33"/>
      <c r="L63" s="33"/>
      <c r="M63" s="33"/>
      <c r="N63" s="34"/>
    </row>
    <row r="64" spans="2:14" x14ac:dyDescent="0.2">
      <c r="B64" s="32"/>
      <c r="C64" s="33"/>
      <c r="D64" s="33"/>
      <c r="E64" s="33" t="s">
        <v>82</v>
      </c>
      <c r="F64" s="33" t="s">
        <v>30</v>
      </c>
      <c r="G64" s="33"/>
      <c r="H64" s="33"/>
      <c r="I64" s="33"/>
      <c r="J64" s="33"/>
      <c r="K64" s="33"/>
      <c r="L64" s="33"/>
      <c r="M64" s="33"/>
      <c r="N64" s="34"/>
    </row>
    <row r="65" spans="2:14" ht="15.75" x14ac:dyDescent="0.25">
      <c r="B65" s="32"/>
      <c r="C65" s="33"/>
      <c r="D65" s="33"/>
      <c r="E65" s="33" t="s">
        <v>83</v>
      </c>
      <c r="F65" s="154" t="s">
        <v>31</v>
      </c>
      <c r="G65" s="154"/>
      <c r="H65" s="154"/>
      <c r="I65" s="33"/>
      <c r="J65" s="33"/>
      <c r="K65" s="33"/>
      <c r="L65" s="33"/>
      <c r="M65" s="33"/>
      <c r="N65" s="34"/>
    </row>
    <row r="66" spans="2:14" x14ac:dyDescent="0.2">
      <c r="B66" s="32"/>
      <c r="C66" s="33"/>
      <c r="D66" s="33"/>
      <c r="E66" s="33" t="s">
        <v>84</v>
      </c>
      <c r="F66" s="33" t="s">
        <v>32</v>
      </c>
      <c r="G66" s="33"/>
      <c r="H66" s="33"/>
      <c r="I66" s="33"/>
      <c r="J66" s="33"/>
      <c r="K66" s="33"/>
      <c r="L66" s="33"/>
      <c r="M66" s="33"/>
      <c r="N66" s="34"/>
    </row>
    <row r="67" spans="2:14" x14ac:dyDescent="0.2">
      <c r="B67" s="32"/>
      <c r="C67" s="33"/>
      <c r="D67" s="33"/>
      <c r="E67" s="33" t="s">
        <v>85</v>
      </c>
      <c r="F67" s="33" t="s">
        <v>33</v>
      </c>
      <c r="G67" s="33"/>
      <c r="H67" s="33"/>
      <c r="I67" s="33"/>
      <c r="J67" s="33"/>
      <c r="K67" s="33"/>
      <c r="L67" s="33"/>
      <c r="M67" s="33"/>
      <c r="N67" s="34"/>
    </row>
    <row r="68" spans="2:14" x14ac:dyDescent="0.2">
      <c r="B68" s="32"/>
      <c r="C68" s="33"/>
      <c r="D68" s="33"/>
      <c r="E68" s="33" t="s">
        <v>86</v>
      </c>
      <c r="F68" s="33" t="s">
        <v>34</v>
      </c>
      <c r="G68" s="33"/>
      <c r="H68" s="33"/>
      <c r="I68" s="33"/>
      <c r="J68" s="33"/>
      <c r="K68" s="33"/>
      <c r="L68" s="33"/>
      <c r="M68" s="33"/>
      <c r="N68" s="34"/>
    </row>
    <row r="69" spans="2:14" ht="7.5" customHeight="1" x14ac:dyDescent="0.2">
      <c r="B69" s="36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8"/>
    </row>
    <row r="70" spans="2:14" ht="7.5" customHeight="1" x14ac:dyDescent="0.2">
      <c r="B70" s="55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8"/>
    </row>
    <row r="71" spans="2:14" ht="15.75" x14ac:dyDescent="0.25">
      <c r="B71" s="6" t="s">
        <v>35</v>
      </c>
      <c r="C71" s="149" t="s">
        <v>36</v>
      </c>
      <c r="D71" s="149"/>
      <c r="E71" s="149"/>
      <c r="F71" s="149"/>
      <c r="G71" s="149"/>
      <c r="H71" s="149"/>
      <c r="I71" s="149"/>
      <c r="J71" s="149"/>
      <c r="K71" s="149"/>
      <c r="L71" s="149"/>
      <c r="M71" s="7"/>
      <c r="N71" s="8"/>
    </row>
    <row r="72" spans="2:14" ht="7.5" customHeight="1" x14ac:dyDescent="0.2">
      <c r="B72" s="55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8"/>
    </row>
    <row r="73" spans="2:14" ht="15.75" x14ac:dyDescent="0.25">
      <c r="B73" s="55"/>
      <c r="C73" s="7"/>
      <c r="D73" s="7" t="s">
        <v>37</v>
      </c>
      <c r="E73" s="149" t="s">
        <v>38</v>
      </c>
      <c r="F73" s="149"/>
      <c r="G73" s="149"/>
      <c r="H73" s="149"/>
      <c r="I73" s="7"/>
      <c r="J73" s="7"/>
      <c r="K73" s="7"/>
      <c r="L73" s="7"/>
      <c r="M73" s="7"/>
      <c r="N73" s="8"/>
    </row>
    <row r="74" spans="2:14" ht="7.5" customHeight="1" x14ac:dyDescent="0.2">
      <c r="B74" s="55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8"/>
    </row>
    <row r="75" spans="2:14" ht="15.75" x14ac:dyDescent="0.25">
      <c r="B75" s="55"/>
      <c r="C75" s="7"/>
      <c r="D75" s="7" t="s">
        <v>37</v>
      </c>
      <c r="E75" s="149" t="s">
        <v>140</v>
      </c>
      <c r="F75" s="149"/>
      <c r="G75" s="149"/>
      <c r="H75" s="149"/>
      <c r="I75" s="149"/>
      <c r="J75" s="149"/>
      <c r="K75" s="149"/>
      <c r="L75" s="149"/>
      <c r="M75" s="149"/>
      <c r="N75" s="8"/>
    </row>
    <row r="76" spans="2:14" ht="7.5" customHeight="1" x14ac:dyDescent="0.2">
      <c r="B76" s="55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8"/>
    </row>
    <row r="77" spans="2:14" ht="15.75" x14ac:dyDescent="0.25">
      <c r="B77" s="55"/>
      <c r="C77" s="7"/>
      <c r="D77" s="7" t="s">
        <v>37</v>
      </c>
      <c r="E77" s="149" t="s">
        <v>39</v>
      </c>
      <c r="F77" s="149"/>
      <c r="G77" s="149"/>
      <c r="H77" s="149"/>
      <c r="I77" s="149"/>
      <c r="J77" s="149"/>
      <c r="K77" s="149"/>
      <c r="L77" s="149"/>
      <c r="M77" s="7"/>
      <c r="N77" s="8"/>
    </row>
    <row r="78" spans="2:14" x14ac:dyDescent="0.2">
      <c r="B78" s="55"/>
      <c r="C78" s="7"/>
      <c r="D78" s="7"/>
      <c r="E78" s="109"/>
      <c r="F78" s="109"/>
      <c r="G78" s="109"/>
      <c r="H78" s="109"/>
      <c r="I78" s="109"/>
      <c r="J78" s="109"/>
      <c r="K78" s="109"/>
      <c r="L78" s="109"/>
      <c r="M78" s="7"/>
      <c r="N78" s="8"/>
    </row>
    <row r="79" spans="2:14" x14ac:dyDescent="0.2">
      <c r="B79" s="55"/>
      <c r="C79" s="7"/>
      <c r="D79" s="7"/>
      <c r="E79" s="59" t="s">
        <v>139</v>
      </c>
      <c r="F79" s="60"/>
      <c r="G79" s="59"/>
      <c r="H79" s="59"/>
      <c r="I79" s="7"/>
      <c r="J79" s="7"/>
      <c r="K79" s="7"/>
      <c r="L79" s="7"/>
      <c r="M79" s="7"/>
      <c r="N79" s="8"/>
    </row>
    <row r="80" spans="2:14" x14ac:dyDescent="0.2">
      <c r="B80" s="55"/>
      <c r="C80" s="7"/>
      <c r="D80" s="7"/>
      <c r="E80" s="59"/>
      <c r="F80" s="60"/>
      <c r="G80" s="59"/>
      <c r="H80" s="59"/>
      <c r="I80" s="7"/>
      <c r="J80" s="7"/>
      <c r="K80" s="7"/>
      <c r="L80" s="7"/>
      <c r="M80" s="7"/>
      <c r="N80" s="8"/>
    </row>
    <row r="81" spans="2:14" x14ac:dyDescent="0.2">
      <c r="B81" s="55"/>
      <c r="C81" s="7"/>
      <c r="D81" s="7"/>
      <c r="E81" s="7" t="s">
        <v>40</v>
      </c>
      <c r="F81" s="7"/>
      <c r="G81" s="7"/>
      <c r="H81" s="7"/>
      <c r="I81" s="7"/>
      <c r="J81" s="7"/>
      <c r="K81" s="7"/>
      <c r="L81" s="7"/>
      <c r="M81" s="7"/>
      <c r="N81" s="8"/>
    </row>
    <row r="82" spans="2:14" ht="7.5" customHeight="1" x14ac:dyDescent="0.2">
      <c r="B82" s="9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1"/>
    </row>
    <row r="83" spans="2:14" ht="7.5" customHeight="1" x14ac:dyDescent="0.2">
      <c r="B83" s="39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5"/>
    </row>
    <row r="84" spans="2:14" ht="15.75" x14ac:dyDescent="0.25">
      <c r="B84" s="3" t="s">
        <v>41</v>
      </c>
      <c r="C84" s="150" t="s">
        <v>169</v>
      </c>
      <c r="D84" s="150"/>
      <c r="E84" s="150"/>
      <c r="F84" s="150"/>
      <c r="G84" s="150"/>
      <c r="H84" s="150"/>
      <c r="I84" s="150"/>
      <c r="J84" s="150"/>
      <c r="K84" s="150"/>
      <c r="L84" s="150"/>
      <c r="M84" s="150"/>
      <c r="N84" s="5"/>
    </row>
    <row r="85" spans="2:14" ht="7.5" customHeight="1" thickBot="1" x14ac:dyDescent="0.25">
      <c r="B85" s="47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9"/>
    </row>
    <row r="86" spans="2:14" x14ac:dyDescent="0.2">
      <c r="F86" s="137"/>
    </row>
  </sheetData>
  <mergeCells count="11">
    <mergeCell ref="C2:E2"/>
    <mergeCell ref="E77:L77"/>
    <mergeCell ref="C84:M84"/>
    <mergeCell ref="C22:H22"/>
    <mergeCell ref="B5:H5"/>
    <mergeCell ref="C33:G33"/>
    <mergeCell ref="F65:H65"/>
    <mergeCell ref="C71:L71"/>
    <mergeCell ref="E73:H73"/>
    <mergeCell ref="E75:M75"/>
    <mergeCell ref="F30:I30"/>
  </mergeCells>
  <phoneticPr fontId="33" type="noConversion"/>
  <hyperlinks>
    <hyperlink ref="B5" r:id="rId1"/>
    <hyperlink ref="C71" r:id="rId2"/>
    <hyperlink ref="C22" r:id="rId3"/>
    <hyperlink ref="C33:G33" r:id="rId4" display="Complete one of the following options:"/>
    <hyperlink ref="F65:H65" r:id="rId5" location="pchem" display="Physical Chemistry for Engineers"/>
    <hyperlink ref="E73:H73" r:id="rId6" location="chemlab" display="Complete 2 hours of chemistry laboratory"/>
    <hyperlink ref="C84:M84" r:id="rId7" display="Pass a basic competency exam (L3 exam) administered by the chemical engineering department."/>
    <hyperlink ref="E75:L75" r:id="rId8" display="Complete 6 hours of approved advanced (300-level or above) engineering (ENG) course work"/>
    <hyperlink ref="E77:L77" r:id="rId9" location="EMSB" display="Complete 4 hours of approved advanced (300-level or above) EMSB* course work"/>
    <hyperlink ref="E75" r:id="rId10" location="Eng"/>
    <hyperlink ref="B5:H5" r:id="rId11" display="http://chemicalengineering.byu.edu/major-requirements"/>
    <hyperlink ref="C22:H22" r:id="rId12" display="And complete one of the following options:"/>
    <hyperlink ref="C71:L71" r:id="rId13" display="Complete technical electives (12 hours minimum) satisfying the following requirements:"/>
    <hyperlink ref="E75:M75" r:id="rId14" location="Eng" display="Complete 6 hours of approved advanced (300-level or above) engineering (ENG) course work"/>
    <hyperlink ref="C33" r:id="rId15"/>
    <hyperlink ref="D33" r:id="rId16" display="http://chemicalengineering.byu.edu/math-courses"/>
    <hyperlink ref="E33" r:id="rId17" display="http://chemicalengineering.byu.edu/math-courses"/>
    <hyperlink ref="F33" r:id="rId18" display="http://chemicalengineering.byu.edu/math-courses"/>
    <hyperlink ref="G33" r:id="rId19" display="http://chemicalengineering.byu.edu/math-courses"/>
    <hyperlink ref="G65" r:id="rId20" location="pchem" display="http://chemicalengineering.byu.edu/chemistry-courses - pchem"/>
    <hyperlink ref="H65" r:id="rId21" location="pchem" display="http://chemicalengineering.byu.edu/chemistry-courses - pchem"/>
    <hyperlink ref="F65" r:id="rId22" location="pchem"/>
    <hyperlink ref="E73" r:id="rId23" location="chemlab"/>
    <hyperlink ref="F73" r:id="rId24" location="chemlab" display="http://chemicalengineering.byu.edu/chemistry-courses - chemlab"/>
    <hyperlink ref="G73" r:id="rId25" location="chemlab" display="http://chemicalengineering.byu.edu/chemistry-courses - chemlab"/>
    <hyperlink ref="H73" r:id="rId26" location="chemlab" display="http://chemicalengineering.byu.edu/chemistry-courses - chemlab"/>
    <hyperlink ref="E77" r:id="rId27" location="EMSB"/>
    <hyperlink ref="F77" r:id="rId28" location="EMSB" display="http://chemicalengineering.byu.edu/engineering-emsb-electives - EMSB"/>
    <hyperlink ref="G77" r:id="rId29" location="EMSB" display="http://chemicalengineering.byu.edu/engineering-emsb-electives - EMSB"/>
    <hyperlink ref="H77" r:id="rId30" location="EMSB" display="http://chemicalengineering.byu.edu/engineering-emsb-electives - EMSB"/>
    <hyperlink ref="I77" r:id="rId31" location="EMSB" display="http://chemicalengineering.byu.edu/engineering-emsb-electives - EMSB"/>
    <hyperlink ref="J77" r:id="rId32" location="EMSB" display="http://chemicalengineering.byu.edu/engineering-emsb-electives - EMSB"/>
    <hyperlink ref="K77" r:id="rId33" location="EMSB" display="http://chemicalengineering.byu.edu/engineering-emsb-electives - EMSB"/>
    <hyperlink ref="L77" r:id="rId34" location="EMSB" display="http://chemicalengineering.byu.edu/engineering-emsb-electives - EMSB"/>
    <hyperlink ref="C84" r:id="rId35"/>
    <hyperlink ref="D84" r:id="rId36" display="http://chemicalengineering.byu.edu/level-3-competency-exam"/>
    <hyperlink ref="E84" r:id="rId37" display="http://chemicalengineering.byu.edu/level-3-competency-exam"/>
    <hyperlink ref="F84" r:id="rId38" display="http://chemicalengineering.byu.edu/level-3-competency-exam"/>
    <hyperlink ref="G84" r:id="rId39" display="http://chemicalengineering.byu.edu/level-3-competency-exam"/>
    <hyperlink ref="H84" r:id="rId40" display="http://chemicalengineering.byu.edu/level-3-competency-exam"/>
    <hyperlink ref="I84" r:id="rId41" display="http://chemicalengineering.byu.edu/level-3-competency-exam"/>
    <hyperlink ref="J84" r:id="rId42" display="http://chemicalengineering.byu.edu/level-3-competency-exam"/>
    <hyperlink ref="K84" r:id="rId43" display="http://chemicalengineering.byu.edu/level-3-competency-exam"/>
    <hyperlink ref="L84" r:id="rId44" display="http://chemicalengineering.byu.edu/level-3-competency-exam"/>
    <hyperlink ref="M84" r:id="rId45" display="http://chemicalengineering.byu.edu/level-3-competency-exam"/>
  </hyperlinks>
  <pageMargins left="0.7" right="0.7" top="0.75" bottom="0.75" header="0.3" footer="0.3"/>
  <drawing r:id="rId46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>
    <pageSetUpPr fitToPage="1"/>
  </sheetPr>
  <dimension ref="B1:R87"/>
  <sheetViews>
    <sheetView showGridLines="0" showRowColHeaders="0" workbookViewId="0">
      <selection activeCell="A105" sqref="A105"/>
    </sheetView>
  </sheetViews>
  <sheetFormatPr defaultColWidth="8.85546875" defaultRowHeight="15" x14ac:dyDescent="0.2"/>
  <cols>
    <col min="1" max="1" width="2.85546875" style="2" customWidth="1"/>
    <col min="2" max="4" width="2.28515625" style="2" customWidth="1"/>
    <col min="5" max="5" width="13.28515625" style="2" customWidth="1"/>
    <col min="6" max="6" width="12.7109375" style="2" customWidth="1"/>
    <col min="7" max="7" width="10.28515625" style="2" customWidth="1"/>
    <col min="8" max="8" width="12" style="2" customWidth="1"/>
    <col min="9" max="11" width="9.140625" style="2" customWidth="1"/>
    <col min="12" max="257" width="8.85546875" style="2"/>
    <col min="258" max="260" width="2.28515625" style="2" customWidth="1"/>
    <col min="261" max="261" width="13.28515625" style="2" customWidth="1"/>
    <col min="262" max="262" width="12.7109375" style="2" customWidth="1"/>
    <col min="263" max="263" width="10.28515625" style="2" customWidth="1"/>
    <col min="264" max="264" width="12" style="2" customWidth="1"/>
    <col min="265" max="513" width="8.85546875" style="2"/>
    <col min="514" max="516" width="2.28515625" style="2" customWidth="1"/>
    <col min="517" max="517" width="13.28515625" style="2" customWidth="1"/>
    <col min="518" max="518" width="12.7109375" style="2" customWidth="1"/>
    <col min="519" max="519" width="10.28515625" style="2" customWidth="1"/>
    <col min="520" max="520" width="12" style="2" customWidth="1"/>
    <col min="521" max="769" width="8.85546875" style="2"/>
    <col min="770" max="772" width="2.28515625" style="2" customWidth="1"/>
    <col min="773" max="773" width="13.28515625" style="2" customWidth="1"/>
    <col min="774" max="774" width="12.7109375" style="2" customWidth="1"/>
    <col min="775" max="775" width="10.28515625" style="2" customWidth="1"/>
    <col min="776" max="776" width="12" style="2" customWidth="1"/>
    <col min="777" max="1025" width="8.85546875" style="2"/>
    <col min="1026" max="1028" width="2.28515625" style="2" customWidth="1"/>
    <col min="1029" max="1029" width="13.28515625" style="2" customWidth="1"/>
    <col min="1030" max="1030" width="12.7109375" style="2" customWidth="1"/>
    <col min="1031" max="1031" width="10.28515625" style="2" customWidth="1"/>
    <col min="1032" max="1032" width="12" style="2" customWidth="1"/>
    <col min="1033" max="1281" width="8.85546875" style="2"/>
    <col min="1282" max="1284" width="2.28515625" style="2" customWidth="1"/>
    <col min="1285" max="1285" width="13.28515625" style="2" customWidth="1"/>
    <col min="1286" max="1286" width="12.7109375" style="2" customWidth="1"/>
    <col min="1287" max="1287" width="10.28515625" style="2" customWidth="1"/>
    <col min="1288" max="1288" width="12" style="2" customWidth="1"/>
    <col min="1289" max="1537" width="8.85546875" style="2"/>
    <col min="1538" max="1540" width="2.28515625" style="2" customWidth="1"/>
    <col min="1541" max="1541" width="13.28515625" style="2" customWidth="1"/>
    <col min="1542" max="1542" width="12.7109375" style="2" customWidth="1"/>
    <col min="1543" max="1543" width="10.28515625" style="2" customWidth="1"/>
    <col min="1544" max="1544" width="12" style="2" customWidth="1"/>
    <col min="1545" max="1793" width="8.85546875" style="2"/>
    <col min="1794" max="1796" width="2.28515625" style="2" customWidth="1"/>
    <col min="1797" max="1797" width="13.28515625" style="2" customWidth="1"/>
    <col min="1798" max="1798" width="12.7109375" style="2" customWidth="1"/>
    <col min="1799" max="1799" width="10.28515625" style="2" customWidth="1"/>
    <col min="1800" max="1800" width="12" style="2" customWidth="1"/>
    <col min="1801" max="2049" width="8.85546875" style="2"/>
    <col min="2050" max="2052" width="2.28515625" style="2" customWidth="1"/>
    <col min="2053" max="2053" width="13.28515625" style="2" customWidth="1"/>
    <col min="2054" max="2054" width="12.7109375" style="2" customWidth="1"/>
    <col min="2055" max="2055" width="10.28515625" style="2" customWidth="1"/>
    <col min="2056" max="2056" width="12" style="2" customWidth="1"/>
    <col min="2057" max="2305" width="8.85546875" style="2"/>
    <col min="2306" max="2308" width="2.28515625" style="2" customWidth="1"/>
    <col min="2309" max="2309" width="13.28515625" style="2" customWidth="1"/>
    <col min="2310" max="2310" width="12.7109375" style="2" customWidth="1"/>
    <col min="2311" max="2311" width="10.28515625" style="2" customWidth="1"/>
    <col min="2312" max="2312" width="12" style="2" customWidth="1"/>
    <col min="2313" max="2561" width="8.85546875" style="2"/>
    <col min="2562" max="2564" width="2.28515625" style="2" customWidth="1"/>
    <col min="2565" max="2565" width="13.28515625" style="2" customWidth="1"/>
    <col min="2566" max="2566" width="12.7109375" style="2" customWidth="1"/>
    <col min="2567" max="2567" width="10.28515625" style="2" customWidth="1"/>
    <col min="2568" max="2568" width="12" style="2" customWidth="1"/>
    <col min="2569" max="2817" width="8.85546875" style="2"/>
    <col min="2818" max="2820" width="2.28515625" style="2" customWidth="1"/>
    <col min="2821" max="2821" width="13.28515625" style="2" customWidth="1"/>
    <col min="2822" max="2822" width="12.7109375" style="2" customWidth="1"/>
    <col min="2823" max="2823" width="10.28515625" style="2" customWidth="1"/>
    <col min="2824" max="2824" width="12" style="2" customWidth="1"/>
    <col min="2825" max="3073" width="8.85546875" style="2"/>
    <col min="3074" max="3076" width="2.28515625" style="2" customWidth="1"/>
    <col min="3077" max="3077" width="13.28515625" style="2" customWidth="1"/>
    <col min="3078" max="3078" width="12.7109375" style="2" customWidth="1"/>
    <col min="3079" max="3079" width="10.28515625" style="2" customWidth="1"/>
    <col min="3080" max="3080" width="12" style="2" customWidth="1"/>
    <col min="3081" max="3329" width="8.85546875" style="2"/>
    <col min="3330" max="3332" width="2.28515625" style="2" customWidth="1"/>
    <col min="3333" max="3333" width="13.28515625" style="2" customWidth="1"/>
    <col min="3334" max="3334" width="12.7109375" style="2" customWidth="1"/>
    <col min="3335" max="3335" width="10.28515625" style="2" customWidth="1"/>
    <col min="3336" max="3336" width="12" style="2" customWidth="1"/>
    <col min="3337" max="3585" width="8.85546875" style="2"/>
    <col min="3586" max="3588" width="2.28515625" style="2" customWidth="1"/>
    <col min="3589" max="3589" width="13.28515625" style="2" customWidth="1"/>
    <col min="3590" max="3590" width="12.7109375" style="2" customWidth="1"/>
    <col min="3591" max="3591" width="10.28515625" style="2" customWidth="1"/>
    <col min="3592" max="3592" width="12" style="2" customWidth="1"/>
    <col min="3593" max="3841" width="8.85546875" style="2"/>
    <col min="3842" max="3844" width="2.28515625" style="2" customWidth="1"/>
    <col min="3845" max="3845" width="13.28515625" style="2" customWidth="1"/>
    <col min="3846" max="3846" width="12.7109375" style="2" customWidth="1"/>
    <col min="3847" max="3847" width="10.28515625" style="2" customWidth="1"/>
    <col min="3848" max="3848" width="12" style="2" customWidth="1"/>
    <col min="3849" max="4097" width="8.85546875" style="2"/>
    <col min="4098" max="4100" width="2.28515625" style="2" customWidth="1"/>
    <col min="4101" max="4101" width="13.28515625" style="2" customWidth="1"/>
    <col min="4102" max="4102" width="12.7109375" style="2" customWidth="1"/>
    <col min="4103" max="4103" width="10.28515625" style="2" customWidth="1"/>
    <col min="4104" max="4104" width="12" style="2" customWidth="1"/>
    <col min="4105" max="4353" width="8.85546875" style="2"/>
    <col min="4354" max="4356" width="2.28515625" style="2" customWidth="1"/>
    <col min="4357" max="4357" width="13.28515625" style="2" customWidth="1"/>
    <col min="4358" max="4358" width="12.7109375" style="2" customWidth="1"/>
    <col min="4359" max="4359" width="10.28515625" style="2" customWidth="1"/>
    <col min="4360" max="4360" width="12" style="2" customWidth="1"/>
    <col min="4361" max="4609" width="8.85546875" style="2"/>
    <col min="4610" max="4612" width="2.28515625" style="2" customWidth="1"/>
    <col min="4613" max="4613" width="13.28515625" style="2" customWidth="1"/>
    <col min="4614" max="4614" width="12.7109375" style="2" customWidth="1"/>
    <col min="4615" max="4615" width="10.28515625" style="2" customWidth="1"/>
    <col min="4616" max="4616" width="12" style="2" customWidth="1"/>
    <col min="4617" max="4865" width="8.85546875" style="2"/>
    <col min="4866" max="4868" width="2.28515625" style="2" customWidth="1"/>
    <col min="4869" max="4869" width="13.28515625" style="2" customWidth="1"/>
    <col min="4870" max="4870" width="12.7109375" style="2" customWidth="1"/>
    <col min="4871" max="4871" width="10.28515625" style="2" customWidth="1"/>
    <col min="4872" max="4872" width="12" style="2" customWidth="1"/>
    <col min="4873" max="5121" width="8.85546875" style="2"/>
    <col min="5122" max="5124" width="2.28515625" style="2" customWidth="1"/>
    <col min="5125" max="5125" width="13.28515625" style="2" customWidth="1"/>
    <col min="5126" max="5126" width="12.7109375" style="2" customWidth="1"/>
    <col min="5127" max="5127" width="10.28515625" style="2" customWidth="1"/>
    <col min="5128" max="5128" width="12" style="2" customWidth="1"/>
    <col min="5129" max="5377" width="8.85546875" style="2"/>
    <col min="5378" max="5380" width="2.28515625" style="2" customWidth="1"/>
    <col min="5381" max="5381" width="13.28515625" style="2" customWidth="1"/>
    <col min="5382" max="5382" width="12.7109375" style="2" customWidth="1"/>
    <col min="5383" max="5383" width="10.28515625" style="2" customWidth="1"/>
    <col min="5384" max="5384" width="12" style="2" customWidth="1"/>
    <col min="5385" max="5633" width="8.85546875" style="2"/>
    <col min="5634" max="5636" width="2.28515625" style="2" customWidth="1"/>
    <col min="5637" max="5637" width="13.28515625" style="2" customWidth="1"/>
    <col min="5638" max="5638" width="12.7109375" style="2" customWidth="1"/>
    <col min="5639" max="5639" width="10.28515625" style="2" customWidth="1"/>
    <col min="5640" max="5640" width="12" style="2" customWidth="1"/>
    <col min="5641" max="5889" width="8.85546875" style="2"/>
    <col min="5890" max="5892" width="2.28515625" style="2" customWidth="1"/>
    <col min="5893" max="5893" width="13.28515625" style="2" customWidth="1"/>
    <col min="5894" max="5894" width="12.7109375" style="2" customWidth="1"/>
    <col min="5895" max="5895" width="10.28515625" style="2" customWidth="1"/>
    <col min="5896" max="5896" width="12" style="2" customWidth="1"/>
    <col min="5897" max="6145" width="8.85546875" style="2"/>
    <col min="6146" max="6148" width="2.28515625" style="2" customWidth="1"/>
    <col min="6149" max="6149" width="13.28515625" style="2" customWidth="1"/>
    <col min="6150" max="6150" width="12.7109375" style="2" customWidth="1"/>
    <col min="6151" max="6151" width="10.28515625" style="2" customWidth="1"/>
    <col min="6152" max="6152" width="12" style="2" customWidth="1"/>
    <col min="6153" max="6401" width="8.85546875" style="2"/>
    <col min="6402" max="6404" width="2.28515625" style="2" customWidth="1"/>
    <col min="6405" max="6405" width="13.28515625" style="2" customWidth="1"/>
    <col min="6406" max="6406" width="12.7109375" style="2" customWidth="1"/>
    <col min="6407" max="6407" width="10.28515625" style="2" customWidth="1"/>
    <col min="6408" max="6408" width="12" style="2" customWidth="1"/>
    <col min="6409" max="6657" width="8.85546875" style="2"/>
    <col min="6658" max="6660" width="2.28515625" style="2" customWidth="1"/>
    <col min="6661" max="6661" width="13.28515625" style="2" customWidth="1"/>
    <col min="6662" max="6662" width="12.7109375" style="2" customWidth="1"/>
    <col min="6663" max="6663" width="10.28515625" style="2" customWidth="1"/>
    <col min="6664" max="6664" width="12" style="2" customWidth="1"/>
    <col min="6665" max="6913" width="8.85546875" style="2"/>
    <col min="6914" max="6916" width="2.28515625" style="2" customWidth="1"/>
    <col min="6917" max="6917" width="13.28515625" style="2" customWidth="1"/>
    <col min="6918" max="6918" width="12.7109375" style="2" customWidth="1"/>
    <col min="6919" max="6919" width="10.28515625" style="2" customWidth="1"/>
    <col min="6920" max="6920" width="12" style="2" customWidth="1"/>
    <col min="6921" max="7169" width="8.85546875" style="2"/>
    <col min="7170" max="7172" width="2.28515625" style="2" customWidth="1"/>
    <col min="7173" max="7173" width="13.28515625" style="2" customWidth="1"/>
    <col min="7174" max="7174" width="12.7109375" style="2" customWidth="1"/>
    <col min="7175" max="7175" width="10.28515625" style="2" customWidth="1"/>
    <col min="7176" max="7176" width="12" style="2" customWidth="1"/>
    <col min="7177" max="7425" width="8.85546875" style="2"/>
    <col min="7426" max="7428" width="2.28515625" style="2" customWidth="1"/>
    <col min="7429" max="7429" width="13.28515625" style="2" customWidth="1"/>
    <col min="7430" max="7430" width="12.7109375" style="2" customWidth="1"/>
    <col min="7431" max="7431" width="10.28515625" style="2" customWidth="1"/>
    <col min="7432" max="7432" width="12" style="2" customWidth="1"/>
    <col min="7433" max="7681" width="8.85546875" style="2"/>
    <col min="7682" max="7684" width="2.28515625" style="2" customWidth="1"/>
    <col min="7685" max="7685" width="13.28515625" style="2" customWidth="1"/>
    <col min="7686" max="7686" width="12.7109375" style="2" customWidth="1"/>
    <col min="7687" max="7687" width="10.28515625" style="2" customWidth="1"/>
    <col min="7688" max="7688" width="12" style="2" customWidth="1"/>
    <col min="7689" max="7937" width="8.85546875" style="2"/>
    <col min="7938" max="7940" width="2.28515625" style="2" customWidth="1"/>
    <col min="7941" max="7941" width="13.28515625" style="2" customWidth="1"/>
    <col min="7942" max="7942" width="12.7109375" style="2" customWidth="1"/>
    <col min="7943" max="7943" width="10.28515625" style="2" customWidth="1"/>
    <col min="7944" max="7944" width="12" style="2" customWidth="1"/>
    <col min="7945" max="8193" width="8.85546875" style="2"/>
    <col min="8194" max="8196" width="2.28515625" style="2" customWidth="1"/>
    <col min="8197" max="8197" width="13.28515625" style="2" customWidth="1"/>
    <col min="8198" max="8198" width="12.7109375" style="2" customWidth="1"/>
    <col min="8199" max="8199" width="10.28515625" style="2" customWidth="1"/>
    <col min="8200" max="8200" width="12" style="2" customWidth="1"/>
    <col min="8201" max="8449" width="8.85546875" style="2"/>
    <col min="8450" max="8452" width="2.28515625" style="2" customWidth="1"/>
    <col min="8453" max="8453" width="13.28515625" style="2" customWidth="1"/>
    <col min="8454" max="8454" width="12.7109375" style="2" customWidth="1"/>
    <col min="8455" max="8455" width="10.28515625" style="2" customWidth="1"/>
    <col min="8456" max="8456" width="12" style="2" customWidth="1"/>
    <col min="8457" max="8705" width="8.85546875" style="2"/>
    <col min="8706" max="8708" width="2.28515625" style="2" customWidth="1"/>
    <col min="8709" max="8709" width="13.28515625" style="2" customWidth="1"/>
    <col min="8710" max="8710" width="12.7109375" style="2" customWidth="1"/>
    <col min="8711" max="8711" width="10.28515625" style="2" customWidth="1"/>
    <col min="8712" max="8712" width="12" style="2" customWidth="1"/>
    <col min="8713" max="8961" width="8.85546875" style="2"/>
    <col min="8962" max="8964" width="2.28515625" style="2" customWidth="1"/>
    <col min="8965" max="8965" width="13.28515625" style="2" customWidth="1"/>
    <col min="8966" max="8966" width="12.7109375" style="2" customWidth="1"/>
    <col min="8967" max="8967" width="10.28515625" style="2" customWidth="1"/>
    <col min="8968" max="8968" width="12" style="2" customWidth="1"/>
    <col min="8969" max="9217" width="8.85546875" style="2"/>
    <col min="9218" max="9220" width="2.28515625" style="2" customWidth="1"/>
    <col min="9221" max="9221" width="13.28515625" style="2" customWidth="1"/>
    <col min="9222" max="9222" width="12.7109375" style="2" customWidth="1"/>
    <col min="9223" max="9223" width="10.28515625" style="2" customWidth="1"/>
    <col min="9224" max="9224" width="12" style="2" customWidth="1"/>
    <col min="9225" max="9473" width="8.85546875" style="2"/>
    <col min="9474" max="9476" width="2.28515625" style="2" customWidth="1"/>
    <col min="9477" max="9477" width="13.28515625" style="2" customWidth="1"/>
    <col min="9478" max="9478" width="12.7109375" style="2" customWidth="1"/>
    <col min="9479" max="9479" width="10.28515625" style="2" customWidth="1"/>
    <col min="9480" max="9480" width="12" style="2" customWidth="1"/>
    <col min="9481" max="9729" width="8.85546875" style="2"/>
    <col min="9730" max="9732" width="2.28515625" style="2" customWidth="1"/>
    <col min="9733" max="9733" width="13.28515625" style="2" customWidth="1"/>
    <col min="9734" max="9734" width="12.7109375" style="2" customWidth="1"/>
    <col min="9735" max="9735" width="10.28515625" style="2" customWidth="1"/>
    <col min="9736" max="9736" width="12" style="2" customWidth="1"/>
    <col min="9737" max="9985" width="8.85546875" style="2"/>
    <col min="9986" max="9988" width="2.28515625" style="2" customWidth="1"/>
    <col min="9989" max="9989" width="13.28515625" style="2" customWidth="1"/>
    <col min="9990" max="9990" width="12.7109375" style="2" customWidth="1"/>
    <col min="9991" max="9991" width="10.28515625" style="2" customWidth="1"/>
    <col min="9992" max="9992" width="12" style="2" customWidth="1"/>
    <col min="9993" max="10241" width="8.85546875" style="2"/>
    <col min="10242" max="10244" width="2.28515625" style="2" customWidth="1"/>
    <col min="10245" max="10245" width="13.28515625" style="2" customWidth="1"/>
    <col min="10246" max="10246" width="12.7109375" style="2" customWidth="1"/>
    <col min="10247" max="10247" width="10.28515625" style="2" customWidth="1"/>
    <col min="10248" max="10248" width="12" style="2" customWidth="1"/>
    <col min="10249" max="10497" width="8.85546875" style="2"/>
    <col min="10498" max="10500" width="2.28515625" style="2" customWidth="1"/>
    <col min="10501" max="10501" width="13.28515625" style="2" customWidth="1"/>
    <col min="10502" max="10502" width="12.7109375" style="2" customWidth="1"/>
    <col min="10503" max="10503" width="10.28515625" style="2" customWidth="1"/>
    <col min="10504" max="10504" width="12" style="2" customWidth="1"/>
    <col min="10505" max="10753" width="8.85546875" style="2"/>
    <col min="10754" max="10756" width="2.28515625" style="2" customWidth="1"/>
    <col min="10757" max="10757" width="13.28515625" style="2" customWidth="1"/>
    <col min="10758" max="10758" width="12.7109375" style="2" customWidth="1"/>
    <col min="10759" max="10759" width="10.28515625" style="2" customWidth="1"/>
    <col min="10760" max="10760" width="12" style="2" customWidth="1"/>
    <col min="10761" max="11009" width="8.85546875" style="2"/>
    <col min="11010" max="11012" width="2.28515625" style="2" customWidth="1"/>
    <col min="11013" max="11013" width="13.28515625" style="2" customWidth="1"/>
    <col min="11014" max="11014" width="12.7109375" style="2" customWidth="1"/>
    <col min="11015" max="11015" width="10.28515625" style="2" customWidth="1"/>
    <col min="11016" max="11016" width="12" style="2" customWidth="1"/>
    <col min="11017" max="11265" width="8.85546875" style="2"/>
    <col min="11266" max="11268" width="2.28515625" style="2" customWidth="1"/>
    <col min="11269" max="11269" width="13.28515625" style="2" customWidth="1"/>
    <col min="11270" max="11270" width="12.7109375" style="2" customWidth="1"/>
    <col min="11271" max="11271" width="10.28515625" style="2" customWidth="1"/>
    <col min="11272" max="11272" width="12" style="2" customWidth="1"/>
    <col min="11273" max="11521" width="8.85546875" style="2"/>
    <col min="11522" max="11524" width="2.28515625" style="2" customWidth="1"/>
    <col min="11525" max="11525" width="13.28515625" style="2" customWidth="1"/>
    <col min="11526" max="11526" width="12.7109375" style="2" customWidth="1"/>
    <col min="11527" max="11527" width="10.28515625" style="2" customWidth="1"/>
    <col min="11528" max="11528" width="12" style="2" customWidth="1"/>
    <col min="11529" max="11777" width="8.85546875" style="2"/>
    <col min="11778" max="11780" width="2.28515625" style="2" customWidth="1"/>
    <col min="11781" max="11781" width="13.28515625" style="2" customWidth="1"/>
    <col min="11782" max="11782" width="12.7109375" style="2" customWidth="1"/>
    <col min="11783" max="11783" width="10.28515625" style="2" customWidth="1"/>
    <col min="11784" max="11784" width="12" style="2" customWidth="1"/>
    <col min="11785" max="12033" width="8.85546875" style="2"/>
    <col min="12034" max="12036" width="2.28515625" style="2" customWidth="1"/>
    <col min="12037" max="12037" width="13.28515625" style="2" customWidth="1"/>
    <col min="12038" max="12038" width="12.7109375" style="2" customWidth="1"/>
    <col min="12039" max="12039" width="10.28515625" style="2" customWidth="1"/>
    <col min="12040" max="12040" width="12" style="2" customWidth="1"/>
    <col min="12041" max="12289" width="8.85546875" style="2"/>
    <col min="12290" max="12292" width="2.28515625" style="2" customWidth="1"/>
    <col min="12293" max="12293" width="13.28515625" style="2" customWidth="1"/>
    <col min="12294" max="12294" width="12.7109375" style="2" customWidth="1"/>
    <col min="12295" max="12295" width="10.28515625" style="2" customWidth="1"/>
    <col min="12296" max="12296" width="12" style="2" customWidth="1"/>
    <col min="12297" max="12545" width="8.85546875" style="2"/>
    <col min="12546" max="12548" width="2.28515625" style="2" customWidth="1"/>
    <col min="12549" max="12549" width="13.28515625" style="2" customWidth="1"/>
    <col min="12550" max="12550" width="12.7109375" style="2" customWidth="1"/>
    <col min="12551" max="12551" width="10.28515625" style="2" customWidth="1"/>
    <col min="12552" max="12552" width="12" style="2" customWidth="1"/>
    <col min="12553" max="12801" width="8.85546875" style="2"/>
    <col min="12802" max="12804" width="2.28515625" style="2" customWidth="1"/>
    <col min="12805" max="12805" width="13.28515625" style="2" customWidth="1"/>
    <col min="12806" max="12806" width="12.7109375" style="2" customWidth="1"/>
    <col min="12807" max="12807" width="10.28515625" style="2" customWidth="1"/>
    <col min="12808" max="12808" width="12" style="2" customWidth="1"/>
    <col min="12809" max="13057" width="8.85546875" style="2"/>
    <col min="13058" max="13060" width="2.28515625" style="2" customWidth="1"/>
    <col min="13061" max="13061" width="13.28515625" style="2" customWidth="1"/>
    <col min="13062" max="13062" width="12.7109375" style="2" customWidth="1"/>
    <col min="13063" max="13063" width="10.28515625" style="2" customWidth="1"/>
    <col min="13064" max="13064" width="12" style="2" customWidth="1"/>
    <col min="13065" max="13313" width="8.85546875" style="2"/>
    <col min="13314" max="13316" width="2.28515625" style="2" customWidth="1"/>
    <col min="13317" max="13317" width="13.28515625" style="2" customWidth="1"/>
    <col min="13318" max="13318" width="12.7109375" style="2" customWidth="1"/>
    <col min="13319" max="13319" width="10.28515625" style="2" customWidth="1"/>
    <col min="13320" max="13320" width="12" style="2" customWidth="1"/>
    <col min="13321" max="13569" width="8.85546875" style="2"/>
    <col min="13570" max="13572" width="2.28515625" style="2" customWidth="1"/>
    <col min="13573" max="13573" width="13.28515625" style="2" customWidth="1"/>
    <col min="13574" max="13574" width="12.7109375" style="2" customWidth="1"/>
    <col min="13575" max="13575" width="10.28515625" style="2" customWidth="1"/>
    <col min="13576" max="13576" width="12" style="2" customWidth="1"/>
    <col min="13577" max="13825" width="8.85546875" style="2"/>
    <col min="13826" max="13828" width="2.28515625" style="2" customWidth="1"/>
    <col min="13829" max="13829" width="13.28515625" style="2" customWidth="1"/>
    <col min="13830" max="13830" width="12.7109375" style="2" customWidth="1"/>
    <col min="13831" max="13831" width="10.28515625" style="2" customWidth="1"/>
    <col min="13832" max="13832" width="12" style="2" customWidth="1"/>
    <col min="13833" max="14081" width="8.85546875" style="2"/>
    <col min="14082" max="14084" width="2.28515625" style="2" customWidth="1"/>
    <col min="14085" max="14085" width="13.28515625" style="2" customWidth="1"/>
    <col min="14086" max="14086" width="12.7109375" style="2" customWidth="1"/>
    <col min="14087" max="14087" width="10.28515625" style="2" customWidth="1"/>
    <col min="14088" max="14088" width="12" style="2" customWidth="1"/>
    <col min="14089" max="14337" width="8.85546875" style="2"/>
    <col min="14338" max="14340" width="2.28515625" style="2" customWidth="1"/>
    <col min="14341" max="14341" width="13.28515625" style="2" customWidth="1"/>
    <col min="14342" max="14342" width="12.7109375" style="2" customWidth="1"/>
    <col min="14343" max="14343" width="10.28515625" style="2" customWidth="1"/>
    <col min="14344" max="14344" width="12" style="2" customWidth="1"/>
    <col min="14345" max="14593" width="8.85546875" style="2"/>
    <col min="14594" max="14596" width="2.28515625" style="2" customWidth="1"/>
    <col min="14597" max="14597" width="13.28515625" style="2" customWidth="1"/>
    <col min="14598" max="14598" width="12.7109375" style="2" customWidth="1"/>
    <col min="14599" max="14599" width="10.28515625" style="2" customWidth="1"/>
    <col min="14600" max="14600" width="12" style="2" customWidth="1"/>
    <col min="14601" max="14849" width="8.85546875" style="2"/>
    <col min="14850" max="14852" width="2.28515625" style="2" customWidth="1"/>
    <col min="14853" max="14853" width="13.28515625" style="2" customWidth="1"/>
    <col min="14854" max="14854" width="12.7109375" style="2" customWidth="1"/>
    <col min="14855" max="14855" width="10.28515625" style="2" customWidth="1"/>
    <col min="14856" max="14856" width="12" style="2" customWidth="1"/>
    <col min="14857" max="15105" width="8.85546875" style="2"/>
    <col min="15106" max="15108" width="2.28515625" style="2" customWidth="1"/>
    <col min="15109" max="15109" width="13.28515625" style="2" customWidth="1"/>
    <col min="15110" max="15110" width="12.7109375" style="2" customWidth="1"/>
    <col min="15111" max="15111" width="10.28515625" style="2" customWidth="1"/>
    <col min="15112" max="15112" width="12" style="2" customWidth="1"/>
    <col min="15113" max="15361" width="8.85546875" style="2"/>
    <col min="15362" max="15364" width="2.28515625" style="2" customWidth="1"/>
    <col min="15365" max="15365" width="13.28515625" style="2" customWidth="1"/>
    <col min="15366" max="15366" width="12.7109375" style="2" customWidth="1"/>
    <col min="15367" max="15367" width="10.28515625" style="2" customWidth="1"/>
    <col min="15368" max="15368" width="12" style="2" customWidth="1"/>
    <col min="15369" max="15617" width="8.85546875" style="2"/>
    <col min="15618" max="15620" width="2.28515625" style="2" customWidth="1"/>
    <col min="15621" max="15621" width="13.28515625" style="2" customWidth="1"/>
    <col min="15622" max="15622" width="12.7109375" style="2" customWidth="1"/>
    <col min="15623" max="15623" width="10.28515625" style="2" customWidth="1"/>
    <col min="15624" max="15624" width="12" style="2" customWidth="1"/>
    <col min="15625" max="15873" width="8.85546875" style="2"/>
    <col min="15874" max="15876" width="2.28515625" style="2" customWidth="1"/>
    <col min="15877" max="15877" width="13.28515625" style="2" customWidth="1"/>
    <col min="15878" max="15878" width="12.7109375" style="2" customWidth="1"/>
    <col min="15879" max="15879" width="10.28515625" style="2" customWidth="1"/>
    <col min="15880" max="15880" width="12" style="2" customWidth="1"/>
    <col min="15881" max="16129" width="8.85546875" style="2"/>
    <col min="16130" max="16132" width="2.28515625" style="2" customWidth="1"/>
    <col min="16133" max="16133" width="13.28515625" style="2" customWidth="1"/>
    <col min="16134" max="16134" width="12.7109375" style="2" customWidth="1"/>
    <col min="16135" max="16135" width="10.28515625" style="2" customWidth="1"/>
    <col min="16136" max="16136" width="12" style="2" customWidth="1"/>
    <col min="16137" max="16384" width="8.85546875" style="2"/>
  </cols>
  <sheetData>
    <row r="1" spans="2:14" ht="23.25" x14ac:dyDescent="0.35">
      <c r="B1" s="1" t="s">
        <v>101</v>
      </c>
    </row>
    <row r="2" spans="2:14" x14ac:dyDescent="0.2">
      <c r="C2" s="148" t="s">
        <v>242</v>
      </c>
      <c r="D2" s="148"/>
      <c r="E2" s="148"/>
      <c r="F2" s="2" t="str">
        <f>catyear</f>
        <v>2010-2011</v>
      </c>
      <c r="H2" s="138" t="str">
        <f>RevisionDate</f>
        <v>Last Revised: 11 Jan 2012</v>
      </c>
    </row>
    <row r="3" spans="2:14" x14ac:dyDescent="0.2">
      <c r="B3" s="138"/>
    </row>
    <row r="4" spans="2:14" x14ac:dyDescent="0.2">
      <c r="B4" s="126" t="s">
        <v>110</v>
      </c>
      <c r="C4" s="126"/>
      <c r="D4" s="126"/>
      <c r="E4" s="126"/>
      <c r="F4" s="126"/>
      <c r="G4" s="126"/>
      <c r="H4" s="126"/>
      <c r="I4" s="126"/>
    </row>
    <row r="5" spans="2:14" ht="15.75" x14ac:dyDescent="0.25">
      <c r="B5" s="152" t="s">
        <v>148</v>
      </c>
      <c r="C5" s="152"/>
      <c r="D5" s="152"/>
      <c r="E5" s="152"/>
      <c r="F5" s="152"/>
      <c r="G5" s="152"/>
      <c r="H5" s="152"/>
      <c r="I5" s="123"/>
    </row>
    <row r="6" spans="2:14" x14ac:dyDescent="0.2">
      <c r="B6" s="92"/>
      <c r="C6" s="92"/>
      <c r="D6" s="92"/>
      <c r="E6" s="92"/>
      <c r="F6" s="92"/>
      <c r="G6" s="92"/>
      <c r="H6" s="92"/>
      <c r="I6" s="92"/>
    </row>
    <row r="7" spans="2:14" x14ac:dyDescent="0.2">
      <c r="B7" s="99" t="s">
        <v>239</v>
      </c>
      <c r="C7" s="92"/>
      <c r="D7" s="92"/>
      <c r="E7" s="92"/>
      <c r="F7" s="92"/>
      <c r="G7" s="92"/>
      <c r="H7" s="92"/>
      <c r="I7" s="92"/>
    </row>
    <row r="8" spans="2:14" ht="15.75" thickBot="1" x14ac:dyDescent="0.25"/>
    <row r="9" spans="2:14" ht="7.5" customHeight="1" x14ac:dyDescent="0.2">
      <c r="B9" s="50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2"/>
    </row>
    <row r="10" spans="2:14" ht="15.75" x14ac:dyDescent="0.25">
      <c r="B10" s="21" t="s">
        <v>112</v>
      </c>
      <c r="C10" s="95" t="s">
        <v>102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0"/>
    </row>
    <row r="11" spans="2:14" ht="7.5" customHeight="1" x14ac:dyDescent="0.2">
      <c r="B11" s="21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20"/>
    </row>
    <row r="12" spans="2:14" x14ac:dyDescent="0.2">
      <c r="B12" s="21"/>
      <c r="C12" s="19"/>
      <c r="D12" s="94" t="s">
        <v>103</v>
      </c>
      <c r="E12" s="94"/>
      <c r="F12" s="94"/>
      <c r="G12" s="23"/>
      <c r="H12" s="23"/>
      <c r="I12" s="23"/>
      <c r="J12" s="19"/>
      <c r="K12" s="19"/>
      <c r="L12" s="19"/>
      <c r="M12" s="19"/>
      <c r="N12" s="20"/>
    </row>
    <row r="13" spans="2:14" x14ac:dyDescent="0.2">
      <c r="B13" s="21"/>
      <c r="C13" s="19"/>
      <c r="D13" s="19"/>
      <c r="E13" s="19" t="s">
        <v>221</v>
      </c>
      <c r="F13" s="19" t="s">
        <v>106</v>
      </c>
      <c r="G13" s="19"/>
      <c r="H13" s="19"/>
      <c r="I13" s="19"/>
      <c r="J13" s="19"/>
      <c r="K13" s="19"/>
      <c r="L13" s="19"/>
      <c r="M13" s="19"/>
      <c r="N13" s="20"/>
    </row>
    <row r="14" spans="2:14" x14ac:dyDescent="0.2">
      <c r="B14" s="21"/>
      <c r="C14" s="19"/>
      <c r="D14" s="19"/>
      <c r="E14" s="19" t="s">
        <v>222</v>
      </c>
      <c r="F14" s="19" t="s">
        <v>107</v>
      </c>
      <c r="G14" s="19"/>
      <c r="H14" s="19"/>
      <c r="I14" s="19"/>
      <c r="J14" s="19"/>
      <c r="K14" s="19"/>
      <c r="L14" s="19"/>
      <c r="M14" s="19"/>
      <c r="N14" s="20"/>
    </row>
    <row r="15" spans="2:14" ht="7.5" customHeight="1" x14ac:dyDescent="0.2">
      <c r="B15" s="21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0"/>
    </row>
    <row r="16" spans="2:14" x14ac:dyDescent="0.2">
      <c r="B16" s="21"/>
      <c r="C16" s="19"/>
      <c r="D16" s="94" t="s">
        <v>104</v>
      </c>
      <c r="E16" s="23"/>
      <c r="F16" s="23"/>
      <c r="G16" s="23"/>
      <c r="H16" s="23"/>
      <c r="I16" s="23"/>
      <c r="J16" s="19"/>
      <c r="K16" s="19"/>
      <c r="L16" s="19"/>
      <c r="M16" s="19"/>
      <c r="N16" s="20"/>
    </row>
    <row r="17" spans="2:18" x14ac:dyDescent="0.2">
      <c r="B17" s="21"/>
      <c r="C17" s="19"/>
      <c r="D17" s="19"/>
      <c r="E17" s="19" t="s">
        <v>223</v>
      </c>
      <c r="F17" s="19" t="s">
        <v>105</v>
      </c>
      <c r="G17" s="19"/>
      <c r="H17" s="19"/>
      <c r="I17" s="19"/>
      <c r="J17" s="19"/>
      <c r="K17" s="19"/>
      <c r="L17" s="19"/>
      <c r="M17" s="19"/>
      <c r="N17" s="20"/>
    </row>
    <row r="18" spans="2:18" ht="7.5" customHeight="1" x14ac:dyDescent="0.2">
      <c r="B18" s="21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20"/>
    </row>
    <row r="19" spans="2:18" x14ac:dyDescent="0.2">
      <c r="B19" s="21"/>
      <c r="C19" s="19"/>
      <c r="D19" s="23" t="s">
        <v>215</v>
      </c>
      <c r="E19" s="23"/>
      <c r="F19" s="23"/>
      <c r="G19" s="23"/>
      <c r="H19" s="23"/>
      <c r="I19" s="23"/>
      <c r="J19" s="19"/>
      <c r="K19" s="19"/>
      <c r="L19" s="19"/>
      <c r="M19" s="19"/>
      <c r="N19" s="20"/>
    </row>
    <row r="20" spans="2:18" x14ac:dyDescent="0.2">
      <c r="B20" s="21"/>
      <c r="C20" s="19"/>
      <c r="D20" s="19"/>
      <c r="E20" s="19" t="s">
        <v>224</v>
      </c>
      <c r="F20" s="19" t="s">
        <v>216</v>
      </c>
      <c r="G20" s="19"/>
      <c r="H20" s="19"/>
      <c r="I20" s="19"/>
      <c r="J20" s="19"/>
      <c r="K20" s="19"/>
      <c r="L20" s="19"/>
      <c r="M20" s="19"/>
      <c r="N20" s="20"/>
    </row>
    <row r="21" spans="2:18" ht="7.5" customHeight="1" x14ac:dyDescent="0.2">
      <c r="B21" s="21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20"/>
    </row>
    <row r="22" spans="2:18" ht="7.5" customHeight="1" x14ac:dyDescent="0.2">
      <c r="B22" s="21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20"/>
    </row>
    <row r="23" spans="2:18" x14ac:dyDescent="0.2">
      <c r="B23" s="21"/>
      <c r="C23" s="19"/>
      <c r="D23" s="23" t="s">
        <v>220</v>
      </c>
      <c r="E23" s="23"/>
      <c r="F23" s="23"/>
      <c r="G23" s="23"/>
      <c r="H23" s="23"/>
      <c r="I23" s="23"/>
      <c r="J23" s="19"/>
      <c r="K23" s="19"/>
      <c r="L23" s="19"/>
      <c r="M23" s="19"/>
      <c r="N23" s="20"/>
    </row>
    <row r="24" spans="2:18" x14ac:dyDescent="0.2">
      <c r="B24" s="21"/>
      <c r="C24" s="19"/>
      <c r="D24" s="19"/>
      <c r="E24" s="19" t="s">
        <v>217</v>
      </c>
      <c r="F24" s="19" t="s">
        <v>225</v>
      </c>
      <c r="G24" s="19"/>
      <c r="H24" s="19"/>
      <c r="I24" s="19"/>
      <c r="J24" s="19"/>
      <c r="K24" s="19"/>
      <c r="L24" s="19"/>
      <c r="M24" s="19"/>
      <c r="N24" s="20"/>
    </row>
    <row r="25" spans="2:18" x14ac:dyDescent="0.2">
      <c r="B25" s="21"/>
      <c r="C25" s="19"/>
      <c r="D25" s="19"/>
      <c r="E25" s="19" t="s">
        <v>218</v>
      </c>
      <c r="F25" s="19" t="s">
        <v>226</v>
      </c>
      <c r="G25" s="19"/>
      <c r="H25" s="19"/>
      <c r="I25" s="19"/>
      <c r="J25" s="19"/>
      <c r="K25" s="19"/>
      <c r="L25" s="19"/>
      <c r="M25" s="19"/>
      <c r="N25" s="20"/>
    </row>
    <row r="26" spans="2:18" x14ac:dyDescent="0.2">
      <c r="B26" s="21"/>
      <c r="C26" s="19"/>
      <c r="D26" s="19"/>
      <c r="E26" s="19" t="s">
        <v>219</v>
      </c>
      <c r="F26" s="19" t="s">
        <v>227</v>
      </c>
      <c r="G26" s="19"/>
      <c r="H26" s="19"/>
      <c r="I26" s="19"/>
      <c r="J26" s="19"/>
      <c r="K26" s="19"/>
      <c r="L26" s="19"/>
      <c r="M26" s="19"/>
      <c r="N26" s="20"/>
    </row>
    <row r="27" spans="2:18" ht="7.5" customHeight="1" x14ac:dyDescent="0.2"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4"/>
    </row>
    <row r="28" spans="2:18" ht="7.5" customHeight="1" x14ac:dyDescent="0.25">
      <c r="B28" s="40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2"/>
      <c r="R28" s="93"/>
    </row>
    <row r="29" spans="2:18" ht="15.75" x14ac:dyDescent="0.25">
      <c r="B29" s="43" t="s">
        <v>114</v>
      </c>
      <c r="C29" s="54" t="s">
        <v>228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2"/>
    </row>
    <row r="30" spans="2:18" ht="7.5" customHeight="1" x14ac:dyDescent="0.2">
      <c r="B30" s="40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2"/>
    </row>
    <row r="31" spans="2:18" ht="15" customHeight="1" x14ac:dyDescent="0.2">
      <c r="B31" s="40"/>
      <c r="C31" s="41"/>
      <c r="D31" s="45" t="s">
        <v>229</v>
      </c>
      <c r="E31" s="45"/>
      <c r="F31" s="45"/>
      <c r="G31" s="45"/>
      <c r="H31" s="45"/>
      <c r="I31" s="45"/>
      <c r="J31" s="41"/>
      <c r="K31" s="41"/>
      <c r="L31" s="41"/>
      <c r="M31" s="41"/>
      <c r="N31" s="42"/>
    </row>
    <row r="32" spans="2:18" x14ac:dyDescent="0.2">
      <c r="B32" s="40"/>
      <c r="C32" s="41"/>
      <c r="D32" s="41"/>
      <c r="E32" s="41" t="s">
        <v>238</v>
      </c>
      <c r="F32" s="41" t="s">
        <v>229</v>
      </c>
      <c r="G32" s="41"/>
      <c r="H32" s="41"/>
      <c r="I32" s="41"/>
      <c r="J32" s="41"/>
      <c r="K32" s="41"/>
      <c r="L32" s="41"/>
      <c r="M32" s="41"/>
      <c r="N32" s="42"/>
    </row>
    <row r="33" spans="2:14" x14ac:dyDescent="0.2">
      <c r="B33" s="40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2"/>
    </row>
    <row r="34" spans="2:14" x14ac:dyDescent="0.2">
      <c r="B34" s="40"/>
      <c r="C34" s="41"/>
      <c r="D34" s="45" t="s">
        <v>230</v>
      </c>
      <c r="E34" s="45"/>
      <c r="F34" s="45"/>
      <c r="G34" s="45"/>
      <c r="H34" s="45"/>
      <c r="I34" s="45"/>
      <c r="J34" s="41"/>
      <c r="K34" s="41"/>
      <c r="L34" s="41"/>
      <c r="M34" s="41"/>
      <c r="N34" s="42"/>
    </row>
    <row r="35" spans="2:14" x14ac:dyDescent="0.2">
      <c r="B35" s="40"/>
      <c r="C35" s="41"/>
      <c r="D35" s="41"/>
      <c r="E35" s="96" t="str">
        <f>MoralLeadership</f>
        <v>Eng T 231</v>
      </c>
      <c r="F35" s="96" t="s">
        <v>32</v>
      </c>
      <c r="G35" s="96"/>
      <c r="H35" s="96"/>
      <c r="I35" s="41"/>
      <c r="J35" s="41"/>
      <c r="K35" s="41"/>
      <c r="L35" s="41"/>
      <c r="M35" s="41"/>
      <c r="N35" s="42"/>
    </row>
    <row r="36" spans="2:14" ht="7.5" customHeight="1" x14ac:dyDescent="0.2">
      <c r="B36" s="44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6"/>
    </row>
    <row r="37" spans="2:14" ht="7.5" customHeight="1" x14ac:dyDescent="0.2">
      <c r="B37" s="56"/>
      <c r="C37" s="57"/>
      <c r="D37" s="57"/>
      <c r="E37" s="57"/>
      <c r="F37" s="57"/>
      <c r="G37" s="57"/>
      <c r="H37" s="57"/>
      <c r="I37" s="26"/>
      <c r="J37" s="26"/>
      <c r="K37" s="26"/>
      <c r="L37" s="26"/>
      <c r="M37" s="26"/>
      <c r="N37" s="27"/>
    </row>
    <row r="38" spans="2:14" ht="15.75" x14ac:dyDescent="0.25">
      <c r="B38" s="28" t="s">
        <v>7</v>
      </c>
      <c r="C38" s="157" t="s">
        <v>231</v>
      </c>
      <c r="D38" s="157"/>
      <c r="E38" s="157"/>
      <c r="F38" s="157"/>
      <c r="G38" s="157"/>
      <c r="H38" s="26"/>
      <c r="I38" s="26"/>
      <c r="J38" s="26"/>
      <c r="K38" s="26"/>
      <c r="L38" s="26"/>
      <c r="M38" s="26"/>
      <c r="N38" s="27"/>
    </row>
    <row r="39" spans="2:14" ht="7.5" customHeight="1" x14ac:dyDescent="0.2">
      <c r="B39" s="25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7"/>
    </row>
    <row r="40" spans="2:14" ht="15" customHeight="1" x14ac:dyDescent="0.2">
      <c r="B40" s="25"/>
      <c r="C40" s="26"/>
      <c r="D40" s="30" t="s">
        <v>235</v>
      </c>
      <c r="E40" s="30"/>
      <c r="F40" s="30"/>
      <c r="G40" s="30"/>
      <c r="H40" s="30"/>
      <c r="I40" s="30"/>
      <c r="J40" s="26"/>
      <c r="K40" s="26"/>
      <c r="L40" s="26"/>
      <c r="M40" s="26"/>
      <c r="N40" s="27"/>
    </row>
    <row r="41" spans="2:14" ht="15" customHeight="1" x14ac:dyDescent="0.25">
      <c r="B41" s="25"/>
      <c r="C41" s="26"/>
      <c r="D41" s="58"/>
      <c r="E41" s="26" t="s">
        <v>232</v>
      </c>
      <c r="F41" s="26" t="s">
        <v>233</v>
      </c>
      <c r="G41" s="26"/>
      <c r="H41" s="26"/>
      <c r="I41" s="26"/>
      <c r="J41" s="26"/>
      <c r="K41" s="26"/>
      <c r="L41" s="26"/>
      <c r="M41" s="26"/>
      <c r="N41" s="27"/>
    </row>
    <row r="42" spans="2:14" ht="7.5" customHeight="1" x14ac:dyDescent="0.2">
      <c r="B42" s="25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7"/>
    </row>
    <row r="43" spans="2:14" ht="15" customHeight="1" x14ac:dyDescent="0.2">
      <c r="B43" s="25"/>
      <c r="C43" s="26"/>
      <c r="D43" s="30" t="s">
        <v>236</v>
      </c>
      <c r="E43" s="30"/>
      <c r="F43" s="30"/>
      <c r="G43" s="30"/>
      <c r="H43" s="30"/>
      <c r="I43" s="30"/>
      <c r="J43" s="26"/>
      <c r="K43" s="26"/>
      <c r="L43" s="26"/>
      <c r="M43" s="26"/>
      <c r="N43" s="27"/>
    </row>
    <row r="44" spans="2:14" x14ac:dyDescent="0.2">
      <c r="B44" s="25"/>
      <c r="C44" s="26"/>
      <c r="D44" s="26"/>
      <c r="E44" s="97" t="str">
        <f>AdvWriting</f>
        <v>Engl 316</v>
      </c>
      <c r="F44" s="97" t="s">
        <v>234</v>
      </c>
      <c r="G44" s="97"/>
      <c r="H44" s="26"/>
      <c r="I44" s="26"/>
      <c r="J44" s="26"/>
      <c r="K44" s="26"/>
      <c r="L44" s="26"/>
      <c r="M44" s="26"/>
      <c r="N44" s="27"/>
    </row>
    <row r="45" spans="2:14" x14ac:dyDescent="0.2">
      <c r="B45" s="25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7"/>
    </row>
    <row r="46" spans="2:14" x14ac:dyDescent="0.2">
      <c r="B46" s="25"/>
      <c r="C46" s="26"/>
      <c r="D46" s="30" t="s">
        <v>237</v>
      </c>
      <c r="E46" s="30"/>
      <c r="F46" s="30"/>
      <c r="G46" s="30"/>
      <c r="H46" s="30"/>
      <c r="I46" s="30"/>
      <c r="J46" s="26"/>
      <c r="K46" s="26"/>
      <c r="L46" s="26"/>
      <c r="M46" s="26"/>
      <c r="N46" s="27"/>
    </row>
    <row r="47" spans="2:14" x14ac:dyDescent="0.2">
      <c r="B47" s="25"/>
      <c r="C47" s="26"/>
      <c r="D47" s="26"/>
      <c r="E47" s="97" t="str">
        <f>Calculus1</f>
        <v>Math 112</v>
      </c>
      <c r="F47" s="97" t="s">
        <v>121</v>
      </c>
      <c r="G47" s="98"/>
      <c r="H47" s="26"/>
      <c r="I47" s="26"/>
      <c r="J47" s="26"/>
      <c r="K47" s="26"/>
      <c r="L47" s="26"/>
      <c r="M47" s="26"/>
      <c r="N47" s="27"/>
    </row>
    <row r="48" spans="2:14" ht="7.5" customHeight="1" x14ac:dyDescent="0.2">
      <c r="B48" s="25"/>
      <c r="C48" s="26"/>
      <c r="D48" s="26"/>
      <c r="E48" s="97"/>
      <c r="F48" s="97"/>
      <c r="G48" s="98"/>
      <c r="H48" s="26"/>
      <c r="I48" s="26"/>
      <c r="J48" s="26"/>
      <c r="K48" s="26"/>
      <c r="L48" s="26"/>
      <c r="M48" s="26"/>
      <c r="N48" s="27"/>
    </row>
    <row r="49" spans="2:14" x14ac:dyDescent="0.2">
      <c r="B49" s="25"/>
      <c r="C49" s="26"/>
      <c r="D49" s="30" t="s">
        <v>123</v>
      </c>
      <c r="E49" s="100"/>
      <c r="F49" s="100"/>
      <c r="G49" s="101"/>
      <c r="H49" s="30"/>
      <c r="I49" s="30"/>
      <c r="J49" s="26"/>
      <c r="K49" s="26"/>
      <c r="L49" s="26"/>
      <c r="M49" s="26"/>
      <c r="N49" s="27"/>
    </row>
    <row r="50" spans="2:14" x14ac:dyDescent="0.2">
      <c r="B50" s="25"/>
      <c r="C50" s="26"/>
      <c r="D50" s="26"/>
      <c r="E50" s="97" t="str">
        <f>Calculus2</f>
        <v>Math 113</v>
      </c>
      <c r="F50" s="97" t="s">
        <v>122</v>
      </c>
      <c r="G50" s="98"/>
      <c r="H50" s="26"/>
      <c r="I50" s="26"/>
      <c r="J50" s="26"/>
      <c r="K50" s="26"/>
      <c r="L50" s="26"/>
      <c r="M50" s="26"/>
      <c r="N50" s="27"/>
    </row>
    <row r="51" spans="2:14" ht="7.5" customHeight="1" x14ac:dyDescent="0.2">
      <c r="B51" s="29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1"/>
    </row>
    <row r="52" spans="2:14" ht="7.5" customHeight="1" x14ac:dyDescent="0.2">
      <c r="B52" s="15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3"/>
    </row>
    <row r="53" spans="2:14" ht="15.75" x14ac:dyDescent="0.25">
      <c r="B53" s="14" t="s">
        <v>13</v>
      </c>
      <c r="C53" s="102" t="s">
        <v>124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3"/>
    </row>
    <row r="54" spans="2:14" ht="7.5" customHeight="1" x14ac:dyDescent="0.2">
      <c r="B54" s="15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</row>
    <row r="55" spans="2:14" x14ac:dyDescent="0.2">
      <c r="B55" s="15"/>
      <c r="C55" s="12"/>
      <c r="D55" s="17" t="s">
        <v>125</v>
      </c>
      <c r="E55" s="17"/>
      <c r="F55" s="17"/>
      <c r="G55" s="17"/>
      <c r="H55" s="17"/>
      <c r="I55" s="17"/>
      <c r="J55" s="17"/>
      <c r="K55" s="17"/>
      <c r="L55" s="17"/>
      <c r="M55" s="12"/>
      <c r="N55" s="13"/>
    </row>
    <row r="56" spans="2:14" x14ac:dyDescent="0.2">
      <c r="B56" s="15"/>
      <c r="C56" s="12"/>
      <c r="D56" s="12"/>
      <c r="E56" s="12" t="s">
        <v>126</v>
      </c>
      <c r="F56" s="12" t="s">
        <v>141</v>
      </c>
      <c r="G56" s="12"/>
      <c r="H56" s="12"/>
      <c r="I56" s="103"/>
      <c r="J56" s="12"/>
      <c r="K56" s="12"/>
      <c r="L56" s="12"/>
      <c r="M56" s="12"/>
      <c r="N56" s="13"/>
    </row>
    <row r="57" spans="2:14" ht="15.75" x14ac:dyDescent="0.25">
      <c r="B57" s="15"/>
      <c r="C57" s="12"/>
      <c r="D57" s="12"/>
      <c r="E57" s="12"/>
      <c r="F57" s="158" t="s">
        <v>143</v>
      </c>
      <c r="G57" s="158"/>
      <c r="H57" s="158"/>
      <c r="I57" s="158"/>
      <c r="J57" s="115"/>
      <c r="K57" s="115"/>
      <c r="L57" s="115"/>
      <c r="M57" s="12"/>
      <c r="N57" s="13"/>
    </row>
    <row r="58" spans="2:14" x14ac:dyDescent="0.2">
      <c r="B58" s="15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3"/>
    </row>
    <row r="59" spans="2:14" ht="15.75" x14ac:dyDescent="0.25">
      <c r="B59" s="116"/>
      <c r="C59" s="117" t="s">
        <v>2</v>
      </c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9"/>
    </row>
    <row r="60" spans="2:14" x14ac:dyDescent="0.2">
      <c r="B60" s="15"/>
      <c r="C60" s="12"/>
      <c r="D60" s="17" t="s">
        <v>127</v>
      </c>
      <c r="E60" s="17"/>
      <c r="F60" s="17"/>
      <c r="G60" s="17"/>
      <c r="H60" s="17"/>
      <c r="I60" s="17"/>
      <c r="J60" s="17"/>
      <c r="K60" s="17"/>
      <c r="L60" s="17"/>
      <c r="M60" s="12"/>
      <c r="N60" s="13"/>
    </row>
    <row r="61" spans="2:14" ht="15.75" x14ac:dyDescent="0.25">
      <c r="B61" s="15"/>
      <c r="C61" s="12"/>
      <c r="D61" s="12"/>
      <c r="E61" s="12" t="s">
        <v>128</v>
      </c>
      <c r="F61" s="12" t="s">
        <v>142</v>
      </c>
      <c r="G61" s="12"/>
      <c r="H61" s="12"/>
      <c r="I61" s="12"/>
      <c r="J61" s="12"/>
      <c r="K61" s="12"/>
      <c r="L61" s="12"/>
      <c r="M61" s="12"/>
      <c r="N61" s="13"/>
    </row>
    <row r="62" spans="2:14" ht="15.75" x14ac:dyDescent="0.25">
      <c r="B62" s="15"/>
      <c r="C62" s="12"/>
      <c r="D62" s="12"/>
      <c r="E62" s="12"/>
      <c r="F62" s="156" t="s">
        <v>143</v>
      </c>
      <c r="G62" s="156"/>
      <c r="H62" s="156"/>
      <c r="I62" s="156"/>
      <c r="J62" s="156"/>
      <c r="K62" s="156"/>
      <c r="L62" s="156"/>
      <c r="M62" s="12"/>
      <c r="N62" s="13"/>
    </row>
    <row r="63" spans="2:14" x14ac:dyDescent="0.2">
      <c r="B63" s="15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3"/>
    </row>
    <row r="64" spans="2:14" x14ac:dyDescent="0.2">
      <c r="B64" s="15"/>
      <c r="C64" s="12"/>
      <c r="D64" s="17" t="s">
        <v>129</v>
      </c>
      <c r="E64" s="17"/>
      <c r="F64" s="17"/>
      <c r="G64" s="17"/>
      <c r="H64" s="17"/>
      <c r="I64" s="17"/>
      <c r="J64" s="17"/>
      <c r="K64" s="17"/>
      <c r="L64" s="17"/>
      <c r="M64" s="12"/>
      <c r="N64" s="13"/>
    </row>
    <row r="65" spans="2:14" ht="15.75" x14ac:dyDescent="0.25">
      <c r="B65" s="15"/>
      <c r="C65" s="12"/>
      <c r="D65" s="12"/>
      <c r="E65" s="12" t="s">
        <v>130</v>
      </c>
      <c r="F65" s="12" t="s">
        <v>144</v>
      </c>
      <c r="G65" s="12"/>
      <c r="H65" s="12"/>
      <c r="I65" s="12"/>
      <c r="J65" s="12"/>
      <c r="K65" s="12"/>
      <c r="L65" s="12"/>
      <c r="M65" s="12"/>
      <c r="N65" s="13"/>
    </row>
    <row r="66" spans="2:14" ht="15.75" x14ac:dyDescent="0.25">
      <c r="B66" s="15"/>
      <c r="C66" s="12"/>
      <c r="D66" s="12"/>
      <c r="E66" s="12"/>
      <c r="F66" s="156" t="s">
        <v>143</v>
      </c>
      <c r="G66" s="156"/>
      <c r="H66" s="156"/>
      <c r="I66" s="156"/>
      <c r="J66" s="156"/>
      <c r="K66" s="156"/>
      <c r="L66" s="156"/>
      <c r="M66" s="12"/>
      <c r="N66" s="13"/>
    </row>
    <row r="67" spans="2:14" x14ac:dyDescent="0.2">
      <c r="B67" s="15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3"/>
    </row>
    <row r="68" spans="2:14" ht="15.75" x14ac:dyDescent="0.25">
      <c r="B68" s="15"/>
      <c r="C68" s="102" t="s">
        <v>4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3"/>
    </row>
    <row r="69" spans="2:14" x14ac:dyDescent="0.2">
      <c r="B69" s="15"/>
      <c r="C69" s="12"/>
      <c r="D69" s="17" t="s">
        <v>131</v>
      </c>
      <c r="E69" s="17"/>
      <c r="F69" s="17"/>
      <c r="G69" s="17"/>
      <c r="H69" s="17"/>
      <c r="I69" s="17"/>
      <c r="J69" s="17"/>
      <c r="K69" s="17"/>
      <c r="L69" s="17"/>
      <c r="M69" s="12"/>
      <c r="N69" s="13"/>
    </row>
    <row r="70" spans="2:14" ht="15.75" x14ac:dyDescent="0.25">
      <c r="B70" s="15"/>
      <c r="C70" s="12"/>
      <c r="D70" s="12"/>
      <c r="E70" s="12" t="s">
        <v>137</v>
      </c>
      <c r="F70" s="12" t="s">
        <v>145</v>
      </c>
      <c r="G70" s="12"/>
      <c r="H70" s="12"/>
      <c r="I70" s="12"/>
      <c r="J70" s="12"/>
      <c r="K70" s="12"/>
      <c r="L70" s="12"/>
      <c r="M70" s="12"/>
      <c r="N70" s="13"/>
    </row>
    <row r="71" spans="2:14" ht="15.75" x14ac:dyDescent="0.25">
      <c r="B71" s="15"/>
      <c r="C71" s="12"/>
      <c r="D71" s="12"/>
      <c r="E71" s="12"/>
      <c r="F71" s="156" t="s">
        <v>143</v>
      </c>
      <c r="G71" s="156"/>
      <c r="H71" s="156"/>
      <c r="I71" s="156"/>
      <c r="J71" s="156"/>
      <c r="K71" s="156"/>
      <c r="L71" s="156"/>
      <c r="M71" s="12"/>
      <c r="N71" s="13"/>
    </row>
    <row r="72" spans="2:14" x14ac:dyDescent="0.2">
      <c r="B72" s="15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</row>
    <row r="73" spans="2:14" x14ac:dyDescent="0.2">
      <c r="B73" s="15"/>
      <c r="C73" s="12"/>
      <c r="D73" s="17" t="s">
        <v>132</v>
      </c>
      <c r="E73" s="17"/>
      <c r="F73" s="17"/>
      <c r="G73" s="17"/>
      <c r="H73" s="17"/>
      <c r="I73" s="17"/>
      <c r="J73" s="17"/>
      <c r="K73" s="17"/>
      <c r="L73" s="17"/>
      <c r="M73" s="12"/>
      <c r="N73" s="13"/>
    </row>
    <row r="74" spans="2:14" ht="15.75" x14ac:dyDescent="0.25">
      <c r="B74" s="15"/>
      <c r="C74" s="12"/>
      <c r="D74" s="12"/>
      <c r="E74" s="12" t="s">
        <v>133</v>
      </c>
      <c r="F74" s="12" t="s">
        <v>146</v>
      </c>
      <c r="G74" s="12"/>
      <c r="H74" s="12"/>
      <c r="I74" s="12"/>
      <c r="J74" s="12"/>
      <c r="K74" s="12"/>
      <c r="L74" s="12"/>
      <c r="M74" s="12"/>
      <c r="N74" s="13"/>
    </row>
    <row r="75" spans="2:14" ht="15.75" x14ac:dyDescent="0.25">
      <c r="B75" s="15"/>
      <c r="C75" s="12"/>
      <c r="D75" s="12"/>
      <c r="E75" s="12"/>
      <c r="F75" s="156" t="s">
        <v>143</v>
      </c>
      <c r="G75" s="156"/>
      <c r="H75" s="156"/>
      <c r="I75" s="156"/>
      <c r="J75" s="156"/>
      <c r="K75" s="156"/>
      <c r="L75" s="156"/>
      <c r="M75" s="12"/>
      <c r="N75" s="13"/>
    </row>
    <row r="76" spans="2:14" x14ac:dyDescent="0.2">
      <c r="B76" s="120"/>
      <c r="C76" s="121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2"/>
    </row>
    <row r="77" spans="2:14" x14ac:dyDescent="0.2">
      <c r="B77" s="15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3"/>
    </row>
    <row r="78" spans="2:14" x14ac:dyDescent="0.2">
      <c r="B78" s="15"/>
      <c r="C78" s="12"/>
      <c r="D78" s="17" t="s">
        <v>134</v>
      </c>
      <c r="E78" s="17"/>
      <c r="F78" s="17"/>
      <c r="G78" s="17"/>
      <c r="H78" s="17"/>
      <c r="I78" s="17"/>
      <c r="J78" s="17"/>
      <c r="K78" s="17"/>
      <c r="L78" s="17"/>
      <c r="M78" s="12"/>
      <c r="N78" s="13"/>
    </row>
    <row r="79" spans="2:14" x14ac:dyDescent="0.2">
      <c r="B79" s="15"/>
      <c r="C79" s="12"/>
      <c r="D79" s="12"/>
      <c r="E79" s="104" t="str">
        <f>Biology</f>
        <v>Bio 100</v>
      </c>
      <c r="F79" s="105" t="s">
        <v>29</v>
      </c>
      <c r="G79" s="12"/>
      <c r="H79" s="12"/>
      <c r="I79" s="12"/>
      <c r="J79" s="12"/>
      <c r="K79" s="12"/>
      <c r="L79" s="12"/>
      <c r="M79" s="12"/>
      <c r="N79" s="13"/>
    </row>
    <row r="80" spans="2:14" x14ac:dyDescent="0.2">
      <c r="B80" s="15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3"/>
    </row>
    <row r="81" spans="2:14" x14ac:dyDescent="0.2">
      <c r="B81" s="15"/>
      <c r="C81" s="12"/>
      <c r="D81" s="17" t="s">
        <v>135</v>
      </c>
      <c r="E81" s="17"/>
      <c r="F81" s="17"/>
      <c r="G81" s="17"/>
      <c r="H81" s="17"/>
      <c r="I81" s="17"/>
      <c r="J81" s="17"/>
      <c r="K81" s="17"/>
      <c r="L81" s="17"/>
      <c r="M81" s="12"/>
      <c r="N81" s="13"/>
    </row>
    <row r="82" spans="2:14" x14ac:dyDescent="0.2">
      <c r="B82" s="15"/>
      <c r="C82" s="12"/>
      <c r="D82" s="12"/>
      <c r="E82" s="104" t="str">
        <f>Chem1</f>
        <v>Chem 111</v>
      </c>
      <c r="F82" s="105" t="s">
        <v>3</v>
      </c>
      <c r="G82" s="12"/>
      <c r="H82" s="12"/>
      <c r="I82" s="12"/>
      <c r="J82" s="12"/>
      <c r="K82" s="12"/>
      <c r="L82" s="12"/>
      <c r="M82" s="12"/>
      <c r="N82" s="13"/>
    </row>
    <row r="83" spans="2:14" x14ac:dyDescent="0.2">
      <c r="B83" s="15"/>
      <c r="C83" s="12"/>
      <c r="D83" s="12"/>
      <c r="E83" s="104" t="str">
        <f>Physics1</f>
        <v>Phscs 121</v>
      </c>
      <c r="F83" s="104" t="s">
        <v>0</v>
      </c>
      <c r="G83" s="12"/>
      <c r="H83" s="12"/>
      <c r="I83" s="12"/>
      <c r="J83" s="12"/>
      <c r="K83" s="12"/>
      <c r="L83" s="12"/>
      <c r="M83" s="12"/>
      <c r="N83" s="13"/>
    </row>
    <row r="84" spans="2:14" x14ac:dyDescent="0.2">
      <c r="B84" s="15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3"/>
    </row>
    <row r="85" spans="2:14" x14ac:dyDescent="0.2">
      <c r="B85" s="15"/>
      <c r="C85" s="12"/>
      <c r="D85" s="17" t="s">
        <v>136</v>
      </c>
      <c r="E85" s="17"/>
      <c r="F85" s="17"/>
      <c r="G85" s="17"/>
      <c r="H85" s="17"/>
      <c r="I85" s="17"/>
      <c r="J85" s="17"/>
      <c r="K85" s="17"/>
      <c r="L85" s="17"/>
      <c r="M85" s="12"/>
      <c r="N85" s="13"/>
    </row>
    <row r="86" spans="2:14" x14ac:dyDescent="0.2">
      <c r="B86" s="15"/>
      <c r="C86" s="12"/>
      <c r="D86" s="12"/>
      <c r="E86" s="104" t="str">
        <f>MoralLeadership</f>
        <v>Eng T 231</v>
      </c>
      <c r="F86" s="104" t="s">
        <v>32</v>
      </c>
      <c r="G86" s="12"/>
      <c r="H86" s="12"/>
      <c r="I86" s="12"/>
      <c r="J86" s="12"/>
      <c r="K86" s="12"/>
      <c r="L86" s="12"/>
      <c r="M86" s="12"/>
      <c r="N86" s="13"/>
    </row>
    <row r="87" spans="2:14" ht="7.5" customHeight="1" thickBot="1" x14ac:dyDescent="0.25">
      <c r="B87" s="106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8"/>
    </row>
  </sheetData>
  <mergeCells count="8">
    <mergeCell ref="C2:E2"/>
    <mergeCell ref="B5:H5"/>
    <mergeCell ref="F71:L71"/>
    <mergeCell ref="F75:L75"/>
    <mergeCell ref="C38:G38"/>
    <mergeCell ref="F62:L62"/>
    <mergeCell ref="F66:L66"/>
    <mergeCell ref="F57:I57"/>
  </mergeCells>
  <phoneticPr fontId="33" type="noConversion"/>
  <hyperlinks>
    <hyperlink ref="F57:I57" r:id="rId1" display="Click here for the approved list."/>
    <hyperlink ref="F62:L62" r:id="rId2" display="Click here for the approved list."/>
    <hyperlink ref="F66:L66" r:id="rId3" display="Click here for the approved list."/>
    <hyperlink ref="F71:L71" r:id="rId4" display="Click here for the approved list."/>
    <hyperlink ref="F75:L75" r:id="rId5" display="Click here for the approved list."/>
    <hyperlink ref="B5" r:id="rId6"/>
    <hyperlink ref="B5:H5" r:id="rId7" display="http://chemicalengineering.byu.edu/university-core"/>
    <hyperlink ref="F57" r:id="rId8"/>
    <hyperlink ref="G57" r:id="rId9" display="http://che.byu.edu/university-core-civ1"/>
    <hyperlink ref="H57" r:id="rId10" display="http://che.byu.edu/university-core-civ1"/>
    <hyperlink ref="I57" r:id="rId11" display="http://che.byu.edu/university-core-civ1"/>
    <hyperlink ref="F62" r:id="rId12"/>
    <hyperlink ref="G62" r:id="rId13" display="http://che.byu.edu/university-core-civ2"/>
    <hyperlink ref="H62" r:id="rId14" display="http://che.byu.edu/university-core-civ2"/>
    <hyperlink ref="I62" r:id="rId15" display="http://che.byu.edu/university-core-civ2"/>
    <hyperlink ref="J62" r:id="rId16" display="http://che.byu.edu/university-core-civ2"/>
    <hyperlink ref="K62" r:id="rId17" display="http://che.byu.edu/university-core-civ2"/>
    <hyperlink ref="L62" r:id="rId18" display="http://che.byu.edu/university-core-civ2"/>
    <hyperlink ref="F66" r:id="rId19"/>
    <hyperlink ref="G66" r:id="rId20" display="http://che.byu.edu/university-core-art"/>
    <hyperlink ref="H66" r:id="rId21" display="http://che.byu.edu/university-core-art"/>
    <hyperlink ref="I66" r:id="rId22" display="http://che.byu.edu/university-core-art"/>
    <hyperlink ref="J66" r:id="rId23" display="http://che.byu.edu/university-core-art"/>
    <hyperlink ref="K66" r:id="rId24" display="http://che.byu.edu/university-core-art"/>
    <hyperlink ref="L66" r:id="rId25" display="http://che.byu.edu/university-core-art"/>
    <hyperlink ref="F71" r:id="rId26"/>
    <hyperlink ref="G71" r:id="rId27" display="http://che.byu.edu/university-core-civ2"/>
    <hyperlink ref="H71" r:id="rId28" display="http://che.byu.edu/university-core-civ2"/>
    <hyperlink ref="I71" r:id="rId29" display="http://che.byu.edu/university-core-civ2"/>
    <hyperlink ref="J71" r:id="rId30" display="http://che.byu.edu/university-core-civ2"/>
    <hyperlink ref="K71" r:id="rId31" display="http://che.byu.edu/university-core-civ2"/>
    <hyperlink ref="L71" r:id="rId32" display="http://che.byu.edu/university-core-civ2"/>
    <hyperlink ref="F75" r:id="rId33"/>
    <hyperlink ref="G75" r:id="rId34" display="http://che.byu.edu/university-core-lett"/>
    <hyperlink ref="H75" r:id="rId35" display="http://che.byu.edu/university-core-lett"/>
    <hyperlink ref="I75" r:id="rId36" display="http://che.byu.edu/university-core-lett"/>
    <hyperlink ref="J75" r:id="rId37" display="http://che.byu.edu/university-core-lett"/>
    <hyperlink ref="K75" r:id="rId38" display="http://che.byu.edu/university-core-lett"/>
    <hyperlink ref="L75" r:id="rId39" display="http://che.byu.edu/university-core-lett"/>
  </hyperlinks>
  <pageMargins left="0.7" right="0.7" top="0.75" bottom="0.75" header="0.3" footer="0.3"/>
  <drawing r:id="rId4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2" enableFormatConditionsCalculation="0">
    <pageSetUpPr fitToPage="1"/>
  </sheetPr>
  <dimension ref="A1:Q45"/>
  <sheetViews>
    <sheetView showGridLines="0" showRowColHeaders="0" zoomScaleNormal="100" workbookViewId="0">
      <selection sqref="A1:Q1"/>
    </sheetView>
  </sheetViews>
  <sheetFormatPr defaultColWidth="8.85546875" defaultRowHeight="15" x14ac:dyDescent="0.25"/>
  <cols>
    <col min="1" max="1" width="4.28515625" customWidth="1"/>
    <col min="2" max="2" width="16.140625" customWidth="1"/>
    <col min="3" max="3" width="5.7109375" customWidth="1"/>
    <col min="4" max="4" width="16.140625" customWidth="1"/>
    <col min="5" max="5" width="5.7109375" customWidth="1"/>
    <col min="6" max="6" width="16.140625" customWidth="1"/>
    <col min="7" max="7" width="5.7109375" customWidth="1"/>
    <col min="8" max="8" width="16.140625" customWidth="1"/>
    <col min="9" max="9" width="8.42578125" customWidth="1"/>
    <col min="10" max="10" width="16.140625" customWidth="1"/>
    <col min="11" max="11" width="5.7109375" customWidth="1"/>
    <col min="12" max="12" width="16.140625" customWidth="1"/>
    <col min="13" max="13" width="5.7109375" customWidth="1"/>
    <col min="14" max="14" width="16.140625" customWidth="1"/>
    <col min="15" max="15" width="5.7109375" customWidth="1"/>
    <col min="16" max="16" width="16.140625" customWidth="1"/>
    <col min="17" max="17" width="4.28515625" customWidth="1"/>
  </cols>
  <sheetData>
    <row r="1" spans="1:17" ht="26.25" x14ac:dyDescent="0.4">
      <c r="A1" s="159" t="s">
        <v>45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</row>
    <row r="2" spans="1:17" ht="21.75" thickBot="1" x14ac:dyDescent="0.4">
      <c r="A2" s="160" t="str">
        <f>CONCATENATE("Catalog Year ", catyear)</f>
        <v>Catalog Year 2010-2011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</row>
    <row r="3" spans="1:17" ht="11.25" customHeight="1" x14ac:dyDescent="0.3">
      <c r="A3" s="142" t="str">
        <f>RevisionDate</f>
        <v>Last Revised: 11 Jan 2012</v>
      </c>
      <c r="B3" s="73"/>
      <c r="C3" s="73"/>
      <c r="D3" s="73"/>
      <c r="E3" s="73"/>
      <c r="F3" s="73"/>
      <c r="G3" s="73"/>
      <c r="H3" s="73"/>
      <c r="I3" s="161" t="s">
        <v>89</v>
      </c>
      <c r="J3" s="73"/>
      <c r="K3" s="73"/>
      <c r="L3" s="73"/>
      <c r="M3" s="73"/>
      <c r="N3" s="73"/>
      <c r="O3" s="73"/>
      <c r="P3" s="73"/>
      <c r="Q3" s="73"/>
    </row>
    <row r="4" spans="1:17" ht="18.75" x14ac:dyDescent="0.3">
      <c r="B4" s="74" t="s">
        <v>46</v>
      </c>
      <c r="C4" s="74"/>
      <c r="D4" s="74" t="s">
        <v>47</v>
      </c>
      <c r="E4" s="74"/>
      <c r="F4" s="74" t="s">
        <v>46</v>
      </c>
      <c r="G4" s="74"/>
      <c r="H4" s="74" t="s">
        <v>47</v>
      </c>
      <c r="I4" s="161"/>
      <c r="J4" s="74" t="s">
        <v>46</v>
      </c>
      <c r="K4" s="74"/>
      <c r="L4" s="74" t="s">
        <v>47</v>
      </c>
      <c r="M4" s="74"/>
      <c r="N4" s="74" t="s">
        <v>46</v>
      </c>
      <c r="O4" s="74"/>
      <c r="P4" s="74" t="s">
        <v>47</v>
      </c>
    </row>
    <row r="5" spans="1:17" ht="22.5" customHeight="1" x14ac:dyDescent="0.25">
      <c r="B5" s="72"/>
      <c r="C5" s="72"/>
      <c r="D5" s="72"/>
      <c r="E5" s="72"/>
      <c r="F5" s="72"/>
      <c r="G5" s="72"/>
      <c r="H5" s="72"/>
      <c r="I5" s="161"/>
      <c r="J5" s="72"/>
      <c r="K5" s="72"/>
      <c r="L5" s="72"/>
      <c r="M5" s="72"/>
      <c r="N5" s="72"/>
      <c r="O5" s="72"/>
      <c r="P5" s="72"/>
    </row>
    <row r="6" spans="1:17" ht="22.5" customHeight="1" x14ac:dyDescent="0.25">
      <c r="B6" s="72"/>
      <c r="C6" s="128"/>
      <c r="D6" s="72"/>
      <c r="E6" s="72"/>
      <c r="F6" s="72"/>
      <c r="G6" s="128"/>
      <c r="H6" s="72"/>
      <c r="I6" s="161"/>
      <c r="J6" s="72"/>
      <c r="K6" s="72"/>
      <c r="L6" s="72"/>
      <c r="M6" s="72"/>
      <c r="N6" s="72"/>
      <c r="O6" s="72"/>
      <c r="P6" s="72"/>
    </row>
    <row r="7" spans="1:17" s="135" customFormat="1" ht="12" customHeight="1" x14ac:dyDescent="0.25">
      <c r="B7" s="72" t="s">
        <v>163</v>
      </c>
      <c r="C7" s="72"/>
      <c r="D7" s="72"/>
      <c r="E7" s="72"/>
      <c r="F7" s="72" t="s">
        <v>166</v>
      </c>
      <c r="G7" s="72"/>
      <c r="H7" s="72" t="s">
        <v>165</v>
      </c>
      <c r="I7" s="161"/>
      <c r="J7" s="72" t="s">
        <v>57</v>
      </c>
      <c r="K7" s="72"/>
      <c r="L7" s="72" t="s">
        <v>57</v>
      </c>
      <c r="M7" s="72"/>
      <c r="N7" s="72" t="s">
        <v>57</v>
      </c>
      <c r="O7" s="72"/>
      <c r="P7" s="72" t="s">
        <v>87</v>
      </c>
    </row>
    <row r="8" spans="1:17" ht="15" customHeight="1" x14ac:dyDescent="0.25">
      <c r="B8" s="72"/>
      <c r="C8" s="72"/>
      <c r="D8" s="72"/>
      <c r="E8" s="72"/>
      <c r="F8" s="72"/>
      <c r="H8" s="72"/>
      <c r="I8" s="161"/>
      <c r="J8" s="72"/>
      <c r="K8" s="72"/>
      <c r="L8" s="72"/>
      <c r="M8" s="72"/>
      <c r="N8" s="72"/>
      <c r="O8" s="72"/>
      <c r="P8" s="72"/>
    </row>
    <row r="9" spans="1:17" ht="22.5" customHeight="1" x14ac:dyDescent="0.25">
      <c r="C9" s="72"/>
      <c r="D9" s="72"/>
      <c r="E9" s="128"/>
      <c r="F9" s="72"/>
      <c r="G9" s="72"/>
      <c r="H9" s="72"/>
      <c r="I9" s="161"/>
      <c r="J9" s="72"/>
      <c r="K9" s="72"/>
      <c r="L9" s="72"/>
      <c r="M9" s="72"/>
      <c r="N9" s="72"/>
      <c r="O9" s="72"/>
      <c r="P9" s="72"/>
      <c r="Q9" s="128"/>
    </row>
    <row r="10" spans="1:17" s="135" customFormat="1" ht="12" customHeight="1" x14ac:dyDescent="0.25">
      <c r="B10" s="72"/>
      <c r="C10" s="72"/>
      <c r="D10" s="72" t="s">
        <v>164</v>
      </c>
      <c r="E10" s="72"/>
      <c r="F10" s="72"/>
      <c r="G10" s="72"/>
      <c r="H10" s="72"/>
      <c r="I10" s="161"/>
      <c r="J10" s="72" t="s">
        <v>57</v>
      </c>
      <c r="K10" s="72"/>
      <c r="L10" s="72" t="s">
        <v>57</v>
      </c>
      <c r="M10" s="72"/>
      <c r="N10" s="72" t="s">
        <v>57</v>
      </c>
      <c r="O10" s="72"/>
      <c r="P10" s="72" t="s">
        <v>166</v>
      </c>
    </row>
    <row r="11" spans="1:17" ht="15" customHeight="1" x14ac:dyDescent="0.25">
      <c r="B11" s="72"/>
      <c r="C11" s="72"/>
      <c r="D11" s="72"/>
      <c r="E11" s="72"/>
      <c r="F11" s="72"/>
      <c r="G11" s="72"/>
      <c r="H11" s="72"/>
      <c r="I11" s="161"/>
      <c r="J11" s="72"/>
      <c r="K11" s="72"/>
      <c r="L11" s="72"/>
      <c r="M11" s="72"/>
      <c r="N11" s="72"/>
      <c r="O11" s="72"/>
      <c r="P11" s="72"/>
    </row>
    <row r="12" spans="1:17" ht="22.5" customHeight="1" x14ac:dyDescent="0.25">
      <c r="B12" s="72"/>
      <c r="C12" s="128"/>
      <c r="D12" s="72"/>
      <c r="E12" s="128"/>
      <c r="F12" s="72"/>
      <c r="G12" s="72"/>
      <c r="H12" s="72"/>
      <c r="I12" s="161"/>
      <c r="J12" s="72"/>
      <c r="K12" s="128"/>
      <c r="L12" s="72"/>
      <c r="M12" s="72"/>
      <c r="N12" s="72"/>
      <c r="O12" s="128"/>
      <c r="P12" s="72"/>
    </row>
    <row r="13" spans="1:17" s="135" customFormat="1" ht="12" customHeight="1" x14ac:dyDescent="0.25">
      <c r="B13" s="72" t="s">
        <v>167</v>
      </c>
      <c r="C13" s="72"/>
      <c r="D13" s="72" t="s">
        <v>167</v>
      </c>
      <c r="E13" s="72"/>
      <c r="F13" s="72" t="s">
        <v>57</v>
      </c>
      <c r="G13" s="72"/>
      <c r="H13" s="72" t="s">
        <v>57</v>
      </c>
      <c r="I13" s="161"/>
      <c r="J13" s="72" t="s">
        <v>168</v>
      </c>
      <c r="K13" s="72"/>
      <c r="L13" s="72" t="s">
        <v>57</v>
      </c>
      <c r="M13" s="72"/>
      <c r="N13" s="72" t="s">
        <v>166</v>
      </c>
      <c r="O13" s="72"/>
      <c r="P13" s="72" t="s">
        <v>87</v>
      </c>
    </row>
    <row r="14" spans="1:17" ht="15" customHeight="1" x14ac:dyDescent="0.25">
      <c r="B14" s="132"/>
      <c r="C14" s="132"/>
      <c r="D14" s="132"/>
      <c r="E14" s="72"/>
      <c r="F14" s="72"/>
      <c r="G14" s="72"/>
      <c r="H14" s="72"/>
      <c r="I14" s="161"/>
      <c r="J14" s="72"/>
      <c r="K14" s="72"/>
      <c r="L14" s="72"/>
      <c r="M14" s="72"/>
      <c r="N14" s="72"/>
      <c r="O14" s="72"/>
      <c r="P14" s="72"/>
    </row>
    <row r="15" spans="1:17" ht="22.5" customHeight="1" x14ac:dyDescent="0.25">
      <c r="I15" s="161"/>
      <c r="O15" s="128"/>
    </row>
    <row r="16" spans="1:17" s="135" customFormat="1" ht="12" customHeight="1" x14ac:dyDescent="0.25">
      <c r="H16" s="72" t="s">
        <v>56</v>
      </c>
      <c r="I16" s="161"/>
      <c r="N16" s="72" t="s">
        <v>196</v>
      </c>
      <c r="P16" s="72" t="s">
        <v>57</v>
      </c>
    </row>
    <row r="17" spans="1:17" x14ac:dyDescent="0.25">
      <c r="I17" s="161"/>
    </row>
    <row r="18" spans="1:17" ht="22.5" customHeight="1" x14ac:dyDescent="0.25">
      <c r="I18" s="161"/>
    </row>
    <row r="19" spans="1:17" s="135" customFormat="1" ht="12" customHeight="1" x14ac:dyDescent="0.25">
      <c r="B19" s="72" t="s">
        <v>87</v>
      </c>
      <c r="D19" s="72" t="s">
        <v>87</v>
      </c>
      <c r="F19" s="72" t="s">
        <v>197</v>
      </c>
      <c r="H19" s="72" t="s">
        <v>197</v>
      </c>
      <c r="I19" s="161"/>
      <c r="J19" s="72" t="s">
        <v>57</v>
      </c>
      <c r="N19" s="72" t="s">
        <v>57</v>
      </c>
    </row>
    <row r="20" spans="1:17" x14ac:dyDescent="0.25">
      <c r="I20" s="161"/>
    </row>
    <row r="21" spans="1:17" ht="22.5" customHeight="1" x14ac:dyDescent="0.25">
      <c r="I21" s="161"/>
    </row>
    <row r="22" spans="1:17" s="135" customFormat="1" ht="12" customHeight="1" x14ac:dyDescent="0.25">
      <c r="D22" s="72" t="s">
        <v>57</v>
      </c>
      <c r="F22" s="72" t="s">
        <v>57</v>
      </c>
      <c r="I22" s="161"/>
      <c r="J22" s="72" t="s">
        <v>57</v>
      </c>
      <c r="L22" s="72" t="s">
        <v>57</v>
      </c>
    </row>
    <row r="23" spans="1:17" x14ac:dyDescent="0.25">
      <c r="A23" s="75"/>
      <c r="B23" s="75"/>
      <c r="C23" s="75"/>
      <c r="D23" s="75"/>
      <c r="E23" s="75"/>
      <c r="F23" s="75"/>
      <c r="G23" s="75"/>
      <c r="H23" s="75"/>
      <c r="I23" s="162"/>
      <c r="J23" s="75"/>
      <c r="K23" s="75"/>
      <c r="L23" s="75"/>
      <c r="M23" s="75"/>
      <c r="N23" s="75"/>
      <c r="O23" s="75"/>
      <c r="P23" s="75"/>
      <c r="Q23" s="75"/>
    </row>
    <row r="24" spans="1:17" ht="15" customHeight="1" x14ac:dyDescent="0.25"/>
    <row r="25" spans="1:17" ht="22.5" customHeight="1" x14ac:dyDescent="0.25"/>
    <row r="26" spans="1:17" s="135" customFormat="1" ht="12" customHeight="1" x14ac:dyDescent="0.25">
      <c r="B26" s="72" t="s">
        <v>56</v>
      </c>
      <c r="D26" s="72" t="s">
        <v>56</v>
      </c>
      <c r="F26" s="72" t="s">
        <v>56</v>
      </c>
      <c r="H26" s="72" t="s">
        <v>56</v>
      </c>
      <c r="J26" s="72" t="s">
        <v>56</v>
      </c>
      <c r="L26" s="72" t="s">
        <v>56</v>
      </c>
      <c r="N26" s="72" t="s">
        <v>56</v>
      </c>
      <c r="P26" s="72" t="s">
        <v>208</v>
      </c>
    </row>
    <row r="28" spans="1:17" ht="22.5" customHeight="1" x14ac:dyDescent="0.25"/>
    <row r="29" spans="1:17" s="135" customFormat="1" ht="12" customHeight="1" x14ac:dyDescent="0.25">
      <c r="B29" s="72" t="s">
        <v>200</v>
      </c>
      <c r="D29" s="72" t="s">
        <v>57</v>
      </c>
      <c r="F29" s="72" t="s">
        <v>211</v>
      </c>
      <c r="H29" s="72" t="s">
        <v>57</v>
      </c>
      <c r="L29" s="72" t="s">
        <v>208</v>
      </c>
    </row>
    <row r="31" spans="1:17" ht="22.5" customHeight="1" x14ac:dyDescent="0.25">
      <c r="F31" s="124"/>
    </row>
    <row r="32" spans="1:17" ht="12" customHeight="1" x14ac:dyDescent="0.25">
      <c r="B32" s="72" t="s">
        <v>57</v>
      </c>
    </row>
    <row r="33" spans="1:17" ht="15.75" thickBot="1" x14ac:dyDescent="0.3">
      <c r="A33" s="76"/>
      <c r="B33" s="76"/>
      <c r="C33" s="76"/>
      <c r="D33" s="76"/>
      <c r="E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</row>
    <row r="34" spans="1:17" ht="16.5" customHeight="1" thickTop="1" thickBot="1" x14ac:dyDescent="0.3">
      <c r="A34" s="78"/>
      <c r="B34" s="78" t="s">
        <v>96</v>
      </c>
      <c r="C34" s="78"/>
      <c r="D34" s="78" t="s">
        <v>97</v>
      </c>
      <c r="E34" s="78"/>
      <c r="F34" s="78" t="s">
        <v>96</v>
      </c>
      <c r="G34" s="78"/>
      <c r="H34" s="78" t="s">
        <v>96</v>
      </c>
      <c r="I34" s="78"/>
      <c r="J34" s="78" t="s">
        <v>98</v>
      </c>
      <c r="K34" s="78"/>
      <c r="L34" s="78" t="s">
        <v>96</v>
      </c>
      <c r="M34" s="78"/>
      <c r="N34" s="78" t="s">
        <v>214</v>
      </c>
      <c r="O34" s="78"/>
      <c r="P34" s="78" t="s">
        <v>214</v>
      </c>
      <c r="Q34" s="77"/>
    </row>
    <row r="35" spans="1:17" ht="7.5" customHeight="1" x14ac:dyDescent="0.25"/>
    <row r="36" spans="1:17" x14ac:dyDescent="0.25">
      <c r="A36" s="163" t="s">
        <v>90</v>
      </c>
      <c r="B36" s="163"/>
      <c r="C36" s="163"/>
      <c r="D36" s="163"/>
      <c r="E36" s="163"/>
      <c r="F36" s="163"/>
      <c r="H36" s="163" t="s">
        <v>93</v>
      </c>
      <c r="I36" s="163"/>
      <c r="J36" s="163"/>
      <c r="K36" s="163"/>
      <c r="L36" s="163"/>
    </row>
    <row r="37" spans="1:17" x14ac:dyDescent="0.25">
      <c r="B37" t="s">
        <v>100</v>
      </c>
      <c r="I37" t="s">
        <v>94</v>
      </c>
      <c r="N37" s="130" t="s">
        <v>156</v>
      </c>
      <c r="O37" s="133" t="s">
        <v>158</v>
      </c>
    </row>
    <row r="38" spans="1:17" x14ac:dyDescent="0.25">
      <c r="B38" t="s">
        <v>91</v>
      </c>
      <c r="I38" t="s">
        <v>240</v>
      </c>
      <c r="N38" s="130" t="s">
        <v>157</v>
      </c>
      <c r="O38" s="131" t="s">
        <v>159</v>
      </c>
    </row>
    <row r="39" spans="1:17" x14ac:dyDescent="0.25">
      <c r="B39" t="s">
        <v>92</v>
      </c>
      <c r="I39" t="s">
        <v>95</v>
      </c>
      <c r="N39" s="129" t="s">
        <v>155</v>
      </c>
      <c r="O39" t="s">
        <v>154</v>
      </c>
    </row>
    <row r="40" spans="1:17" x14ac:dyDescent="0.25">
      <c r="N40" s="129" t="s">
        <v>198</v>
      </c>
      <c r="O40" t="s">
        <v>199</v>
      </c>
    </row>
    <row r="41" spans="1:17" x14ac:dyDescent="0.25">
      <c r="A41" s="143" t="s">
        <v>147</v>
      </c>
      <c r="N41" s="129" t="s">
        <v>160</v>
      </c>
      <c r="O41" s="125" t="s">
        <v>162</v>
      </c>
    </row>
    <row r="42" spans="1:17" x14ac:dyDescent="0.25">
      <c r="A42" s="124" t="s">
        <v>161</v>
      </c>
      <c r="N42" s="129" t="s">
        <v>201</v>
      </c>
      <c r="O42" s="125" t="s">
        <v>202</v>
      </c>
    </row>
    <row r="43" spans="1:17" x14ac:dyDescent="0.25">
      <c r="A43" s="134" t="s">
        <v>243</v>
      </c>
      <c r="N43" s="129" t="s">
        <v>209</v>
      </c>
      <c r="O43" s="144" t="s">
        <v>210</v>
      </c>
    </row>
    <row r="44" spans="1:17" x14ac:dyDescent="0.25">
      <c r="A44" s="124" t="s">
        <v>212</v>
      </c>
    </row>
    <row r="45" spans="1:17" x14ac:dyDescent="0.25">
      <c r="A45" s="124" t="s">
        <v>241</v>
      </c>
    </row>
  </sheetData>
  <mergeCells count="5">
    <mergeCell ref="A1:Q1"/>
    <mergeCell ref="A2:Q2"/>
    <mergeCell ref="I3:I23"/>
    <mergeCell ref="H36:L36"/>
    <mergeCell ref="A36:F36"/>
  </mergeCells>
  <phoneticPr fontId="33" type="noConversion"/>
  <printOptions horizontalCentered="1" verticalCentered="1"/>
  <pageMargins left="0.25" right="0.25" top="0.25" bottom="0.25" header="0" footer="0"/>
  <pageSetup scale="74" orientation="landscape" horizontalDpi="1200" verticalDpi="1200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>
    <pageSetUpPr fitToPage="1"/>
  </sheetPr>
  <dimension ref="A1:Q54"/>
  <sheetViews>
    <sheetView showGridLines="0" showRowColHeaders="0" zoomScaleNormal="100" workbookViewId="0">
      <selection sqref="A1:Q1"/>
    </sheetView>
  </sheetViews>
  <sheetFormatPr defaultColWidth="8.85546875" defaultRowHeight="15" x14ac:dyDescent="0.25"/>
  <cols>
    <col min="1" max="1" width="4.28515625" customWidth="1"/>
    <col min="2" max="2" width="16.140625" customWidth="1"/>
    <col min="3" max="3" width="5.7109375" customWidth="1"/>
    <col min="4" max="4" width="16.140625" customWidth="1"/>
    <col min="5" max="5" width="10" customWidth="1"/>
    <col min="6" max="6" width="16.140625" customWidth="1"/>
    <col min="7" max="7" width="5.7109375" customWidth="1"/>
    <col min="8" max="8" width="16.140625" customWidth="1"/>
    <col min="9" max="9" width="10.140625" customWidth="1"/>
    <col min="10" max="10" width="16.140625" customWidth="1"/>
    <col min="11" max="11" width="5.7109375" customWidth="1"/>
    <col min="12" max="12" width="16.140625" customWidth="1"/>
    <col min="13" max="13" width="5.7109375" customWidth="1"/>
    <col min="14" max="14" width="16.140625" customWidth="1"/>
    <col min="15" max="15" width="5.7109375" customWidth="1"/>
    <col min="16" max="16" width="16.140625" customWidth="1"/>
    <col min="17" max="17" width="4.28515625" customWidth="1"/>
  </cols>
  <sheetData>
    <row r="1" spans="1:17" ht="26.25" x14ac:dyDescent="0.4">
      <c r="A1" s="159" t="s">
        <v>213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</row>
    <row r="2" spans="1:17" ht="21.75" thickBot="1" x14ac:dyDescent="0.4">
      <c r="A2" s="160" t="str">
        <f>CONCATENATE("Catalog Year ", catyear)</f>
        <v>Catalog Year 2010-2011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</row>
    <row r="3" spans="1:17" ht="11.25" customHeight="1" x14ac:dyDescent="0.3">
      <c r="A3" s="142" t="str">
        <f>RevisionDate</f>
        <v>Last Revised: 11 Jan 2012</v>
      </c>
      <c r="B3" s="73"/>
      <c r="C3" s="73"/>
      <c r="D3" s="73"/>
      <c r="E3" s="73"/>
      <c r="F3" s="73"/>
      <c r="G3" s="73"/>
      <c r="H3" s="73"/>
      <c r="I3" s="146" t="s">
        <v>89</v>
      </c>
      <c r="J3" s="73"/>
      <c r="K3" s="73"/>
      <c r="L3" s="73"/>
      <c r="M3" s="73"/>
      <c r="N3" s="73"/>
      <c r="O3" s="73"/>
      <c r="P3" s="73"/>
      <c r="Q3" s="73"/>
    </row>
    <row r="4" spans="1:17" ht="18.75" x14ac:dyDescent="0.3">
      <c r="B4" s="74" t="s">
        <v>46</v>
      </c>
      <c r="C4" s="74"/>
      <c r="D4" s="74" t="s">
        <v>47</v>
      </c>
      <c r="E4" s="74" t="s">
        <v>149</v>
      </c>
      <c r="F4" s="74" t="s">
        <v>46</v>
      </c>
      <c r="G4" s="74"/>
      <c r="H4" s="74" t="s">
        <v>47</v>
      </c>
      <c r="I4" s="74" t="s">
        <v>149</v>
      </c>
      <c r="J4" s="74" t="s">
        <v>46</v>
      </c>
      <c r="K4" s="74"/>
      <c r="L4" s="74" t="s">
        <v>47</v>
      </c>
      <c r="M4" s="74"/>
      <c r="N4" s="74" t="s">
        <v>46</v>
      </c>
      <c r="O4" s="74"/>
      <c r="P4" s="74" t="s">
        <v>47</v>
      </c>
    </row>
    <row r="5" spans="1:17" ht="22.5" customHeight="1" x14ac:dyDescent="0.25">
      <c r="B5" s="72"/>
      <c r="C5" s="72"/>
      <c r="D5" s="72"/>
      <c r="E5" s="72"/>
      <c r="F5" s="72"/>
      <c r="G5" s="72"/>
      <c r="H5" s="72"/>
      <c r="I5" s="161" t="s">
        <v>150</v>
      </c>
      <c r="J5" s="72"/>
      <c r="K5" s="72"/>
      <c r="L5" s="72"/>
      <c r="M5" s="72"/>
      <c r="N5" s="72"/>
      <c r="O5" s="72"/>
      <c r="P5" s="72"/>
    </row>
    <row r="6" spans="1:17" ht="22.5" customHeight="1" x14ac:dyDescent="0.25">
      <c r="B6" s="72"/>
      <c r="C6" s="128"/>
      <c r="D6" s="72"/>
      <c r="E6" s="72"/>
      <c r="F6" s="72"/>
      <c r="G6" s="128"/>
      <c r="H6" s="72"/>
      <c r="I6" s="161"/>
      <c r="J6" s="72"/>
      <c r="K6" s="72"/>
      <c r="L6" s="72"/>
      <c r="M6" s="72"/>
      <c r="N6" s="72"/>
      <c r="O6" s="72"/>
      <c r="P6" s="72"/>
    </row>
    <row r="7" spans="1:17" s="135" customFormat="1" ht="12" customHeight="1" x14ac:dyDescent="0.25">
      <c r="B7" s="72" t="s">
        <v>163</v>
      </c>
      <c r="C7" s="72"/>
      <c r="D7" s="72"/>
      <c r="E7" s="72"/>
      <c r="F7" s="72" t="s">
        <v>166</v>
      </c>
      <c r="G7" s="72"/>
      <c r="H7" s="72" t="s">
        <v>165</v>
      </c>
      <c r="I7" s="161"/>
      <c r="J7" s="72" t="s">
        <v>57</v>
      </c>
      <c r="K7" s="72"/>
      <c r="L7" s="72" t="s">
        <v>57</v>
      </c>
      <c r="M7" s="72"/>
      <c r="N7" s="72" t="s">
        <v>57</v>
      </c>
      <c r="O7" s="72"/>
      <c r="P7" s="72" t="s">
        <v>87</v>
      </c>
    </row>
    <row r="8" spans="1:17" ht="15" customHeight="1" x14ac:dyDescent="0.25">
      <c r="B8" s="72"/>
      <c r="C8" s="72"/>
      <c r="D8" s="72"/>
      <c r="E8" s="72"/>
      <c r="F8" s="72"/>
      <c r="H8" s="72"/>
      <c r="I8" s="161"/>
      <c r="J8" s="72"/>
      <c r="K8" s="72"/>
      <c r="L8" s="72"/>
      <c r="M8" s="72"/>
      <c r="N8" s="72"/>
      <c r="O8" s="72"/>
      <c r="P8" s="72"/>
    </row>
    <row r="9" spans="1:17" ht="22.5" customHeight="1" x14ac:dyDescent="0.25">
      <c r="C9" s="72"/>
      <c r="D9" s="72"/>
      <c r="E9" s="128"/>
      <c r="F9" s="72"/>
      <c r="G9" s="72"/>
      <c r="H9" s="72"/>
      <c r="I9" s="161"/>
      <c r="J9" s="72"/>
      <c r="K9" s="72"/>
      <c r="L9" s="72"/>
      <c r="M9" s="72"/>
      <c r="N9" s="72"/>
      <c r="O9" s="72"/>
      <c r="P9" s="72"/>
      <c r="Q9" s="128"/>
    </row>
    <row r="10" spans="1:17" s="135" customFormat="1" ht="12" customHeight="1" x14ac:dyDescent="0.25">
      <c r="B10" s="72"/>
      <c r="C10" s="72"/>
      <c r="D10" s="72" t="s">
        <v>164</v>
      </c>
      <c r="E10" s="72"/>
      <c r="F10" s="72"/>
      <c r="G10" s="72"/>
      <c r="H10" s="72"/>
      <c r="I10" s="161"/>
      <c r="J10" s="72" t="s">
        <v>57</v>
      </c>
      <c r="K10" s="72"/>
      <c r="L10" s="72" t="s">
        <v>57</v>
      </c>
      <c r="M10" s="72"/>
      <c r="N10" s="72" t="s">
        <v>57</v>
      </c>
      <c r="O10" s="72"/>
      <c r="P10" s="72" t="s">
        <v>166</v>
      </c>
    </row>
    <row r="11" spans="1:17" ht="15" customHeight="1" x14ac:dyDescent="0.25">
      <c r="B11" s="72"/>
      <c r="C11" s="72"/>
      <c r="D11" s="72"/>
      <c r="E11" s="72"/>
      <c r="F11" s="72"/>
      <c r="G11" s="72"/>
      <c r="H11" s="72"/>
      <c r="I11" s="161"/>
      <c r="J11" s="72"/>
      <c r="K11" s="72"/>
      <c r="L11" s="72"/>
      <c r="M11" s="72"/>
      <c r="N11" s="72"/>
      <c r="O11" s="72"/>
      <c r="P11" s="72"/>
    </row>
    <row r="12" spans="1:17" ht="22.5" customHeight="1" x14ac:dyDescent="0.25">
      <c r="B12" s="72"/>
      <c r="C12" s="128"/>
      <c r="D12" s="72"/>
      <c r="E12" s="128"/>
      <c r="F12" s="72"/>
      <c r="G12" s="72"/>
      <c r="H12" s="72"/>
      <c r="I12" s="161"/>
      <c r="J12" s="72"/>
      <c r="K12" s="128"/>
      <c r="L12" s="72"/>
      <c r="M12" s="72"/>
      <c r="N12" s="72"/>
      <c r="O12" s="128"/>
      <c r="P12" s="72"/>
    </row>
    <row r="13" spans="1:17" s="135" customFormat="1" ht="12" customHeight="1" x14ac:dyDescent="0.25">
      <c r="B13" s="72" t="s">
        <v>167</v>
      </c>
      <c r="C13" s="72"/>
      <c r="D13" s="72" t="s">
        <v>167</v>
      </c>
      <c r="E13" s="72"/>
      <c r="F13" s="72" t="s">
        <v>57</v>
      </c>
      <c r="G13" s="72"/>
      <c r="H13" s="72" t="s">
        <v>57</v>
      </c>
      <c r="I13" s="161"/>
      <c r="J13" s="72" t="s">
        <v>168</v>
      </c>
      <c r="K13" s="72"/>
      <c r="L13" s="72" t="s">
        <v>57</v>
      </c>
      <c r="M13" s="72"/>
      <c r="N13" s="72" t="s">
        <v>166</v>
      </c>
      <c r="O13" s="72"/>
      <c r="P13" s="72" t="s">
        <v>87</v>
      </c>
    </row>
    <row r="14" spans="1:17" ht="15" customHeight="1" x14ac:dyDescent="0.25">
      <c r="B14" s="132"/>
      <c r="C14" s="132"/>
      <c r="D14" s="132"/>
      <c r="E14" s="72"/>
      <c r="F14" s="72"/>
      <c r="G14" s="72"/>
      <c r="H14" s="72"/>
      <c r="I14" s="161"/>
      <c r="J14" s="72"/>
      <c r="K14" s="72"/>
      <c r="L14" s="72"/>
      <c r="M14" s="72"/>
      <c r="N14" s="72"/>
      <c r="O14" s="72"/>
      <c r="P14" s="72"/>
    </row>
    <row r="15" spans="1:17" ht="22.5" customHeight="1" x14ac:dyDescent="0.25">
      <c r="I15" s="161"/>
      <c r="O15" s="128"/>
    </row>
    <row r="16" spans="1:17" s="135" customFormat="1" ht="12" customHeight="1" x14ac:dyDescent="0.25">
      <c r="I16" s="161"/>
      <c r="N16" s="72" t="s">
        <v>57</v>
      </c>
      <c r="P16" s="72" t="s">
        <v>57</v>
      </c>
    </row>
    <row r="17" spans="1:17" x14ac:dyDescent="0.25">
      <c r="I17" s="161"/>
    </row>
    <row r="18" spans="1:17" ht="22.5" customHeight="1" x14ac:dyDescent="0.25">
      <c r="I18" s="161"/>
    </row>
    <row r="19" spans="1:17" s="135" customFormat="1" ht="12" customHeight="1" x14ac:dyDescent="0.25">
      <c r="B19" s="72" t="s">
        <v>87</v>
      </c>
      <c r="D19" s="72" t="s">
        <v>87</v>
      </c>
      <c r="F19" s="72" t="s">
        <v>197</v>
      </c>
      <c r="H19" s="72" t="s">
        <v>197</v>
      </c>
      <c r="I19" s="161"/>
      <c r="J19" s="72" t="s">
        <v>196</v>
      </c>
    </row>
    <row r="20" spans="1:17" x14ac:dyDescent="0.25">
      <c r="I20" s="161"/>
    </row>
    <row r="21" spans="1:17" ht="22.5" customHeight="1" x14ac:dyDescent="0.25">
      <c r="I21" s="161"/>
    </row>
    <row r="22" spans="1:17" s="135" customFormat="1" ht="12" customHeight="1" x14ac:dyDescent="0.25">
      <c r="D22" s="72" t="s">
        <v>57</v>
      </c>
      <c r="F22" s="72" t="s">
        <v>57</v>
      </c>
      <c r="I22" s="161"/>
      <c r="J22" s="72" t="s">
        <v>57</v>
      </c>
      <c r="L22" s="72" t="s">
        <v>57</v>
      </c>
    </row>
    <row r="23" spans="1:17" s="135" customFormat="1" ht="15" customHeight="1" x14ac:dyDescent="0.25">
      <c r="D23" s="72"/>
      <c r="F23" s="72"/>
      <c r="I23" s="145"/>
      <c r="J23" s="72"/>
      <c r="L23" s="72"/>
    </row>
    <row r="24" spans="1:17" s="135" customFormat="1" ht="22.5" customHeight="1" x14ac:dyDescent="0.25">
      <c r="D24" s="72"/>
      <c r="F24" s="72"/>
      <c r="I24" s="145"/>
      <c r="J24" s="72"/>
      <c r="L24" s="72"/>
    </row>
    <row r="25" spans="1:17" s="135" customFormat="1" ht="12" customHeight="1" x14ac:dyDescent="0.25">
      <c r="D25" s="72"/>
      <c r="F25" s="72"/>
      <c r="I25" s="72" t="s">
        <v>56</v>
      </c>
      <c r="J25" s="72"/>
      <c r="L25" s="72"/>
    </row>
    <row r="26" spans="1:17" s="135" customFormat="1" ht="15" customHeight="1" x14ac:dyDescent="0.25">
      <c r="D26" s="72"/>
      <c r="F26" s="72"/>
      <c r="I26" s="145"/>
      <c r="J26" s="72"/>
      <c r="L26" s="72"/>
    </row>
    <row r="27" spans="1:17" s="135" customFormat="1" ht="22.5" customHeight="1" x14ac:dyDescent="0.25">
      <c r="D27" s="72"/>
      <c r="F27" s="72"/>
      <c r="I27" s="145"/>
      <c r="J27" s="72"/>
      <c r="L27" s="72"/>
    </row>
    <row r="28" spans="1:17" s="135" customFormat="1" ht="12" customHeight="1" x14ac:dyDescent="0.25">
      <c r="D28" s="72"/>
      <c r="F28" s="72"/>
      <c r="I28" s="72" t="s">
        <v>57</v>
      </c>
      <c r="J28" s="72"/>
      <c r="L28" s="72"/>
    </row>
    <row r="29" spans="1:17" x14ac:dyDescent="0.25">
      <c r="A29" s="75"/>
      <c r="B29" s="75"/>
      <c r="C29" s="75"/>
      <c r="D29" s="75"/>
      <c r="E29" s="75"/>
      <c r="F29" s="75"/>
      <c r="G29" s="75"/>
      <c r="H29" s="75"/>
      <c r="I29" s="127"/>
      <c r="J29" s="75"/>
      <c r="K29" s="75"/>
      <c r="L29" s="75"/>
      <c r="M29" s="75"/>
      <c r="N29" s="75"/>
      <c r="O29" s="75"/>
      <c r="P29" s="75"/>
      <c r="Q29" s="75"/>
    </row>
    <row r="30" spans="1:17" ht="15" customHeight="1" x14ac:dyDescent="0.25">
      <c r="I30" s="147"/>
    </row>
    <row r="31" spans="1:17" ht="22.5" customHeight="1" x14ac:dyDescent="0.25"/>
    <row r="32" spans="1:17" s="135" customFormat="1" ht="12" customHeight="1" x14ac:dyDescent="0.25">
      <c r="B32" s="72" t="s">
        <v>56</v>
      </c>
      <c r="D32" s="72" t="s">
        <v>56</v>
      </c>
      <c r="F32" s="72" t="s">
        <v>56</v>
      </c>
      <c r="H32" s="72" t="s">
        <v>56</v>
      </c>
      <c r="J32" s="72" t="s">
        <v>56</v>
      </c>
      <c r="L32" s="72" t="s">
        <v>56</v>
      </c>
      <c r="N32" s="72" t="s">
        <v>208</v>
      </c>
      <c r="P32" s="72" t="s">
        <v>56</v>
      </c>
    </row>
    <row r="34" spans="1:17" ht="22.5" customHeight="1" x14ac:dyDescent="0.25"/>
    <row r="35" spans="1:17" s="135" customFormat="1" ht="12" customHeight="1" x14ac:dyDescent="0.25">
      <c r="B35" s="72" t="s">
        <v>200</v>
      </c>
      <c r="D35" s="72" t="s">
        <v>57</v>
      </c>
      <c r="H35" s="72" t="s">
        <v>57</v>
      </c>
    </row>
    <row r="37" spans="1:17" ht="22.5" customHeight="1" x14ac:dyDescent="0.25">
      <c r="F37" s="124"/>
    </row>
    <row r="38" spans="1:17" ht="12" customHeight="1" x14ac:dyDescent="0.25">
      <c r="E38" s="72" t="s">
        <v>57</v>
      </c>
      <c r="I38" s="72" t="s">
        <v>208</v>
      </c>
    </row>
    <row r="39" spans="1:17" ht="15" customHeight="1" x14ac:dyDescent="0.25">
      <c r="B39" s="72"/>
    </row>
    <row r="40" spans="1:17" ht="22.5" customHeight="1" x14ac:dyDescent="0.25">
      <c r="B40" s="72"/>
    </row>
    <row r="41" spans="1:17" ht="12" customHeight="1" x14ac:dyDescent="0.25">
      <c r="B41" s="72"/>
      <c r="E41" s="72" t="s">
        <v>211</v>
      </c>
    </row>
    <row r="42" spans="1:17" ht="15" customHeight="1" thickBot="1" x14ac:dyDescent="0.3">
      <c r="B42" s="72"/>
    </row>
    <row r="43" spans="1:17" ht="16.5" customHeight="1" thickTop="1" thickBot="1" x14ac:dyDescent="0.3">
      <c r="A43" s="78"/>
      <c r="B43" s="78" t="s">
        <v>151</v>
      </c>
      <c r="C43" s="78"/>
      <c r="D43" s="78" t="s">
        <v>97</v>
      </c>
      <c r="E43" s="78" t="s">
        <v>152</v>
      </c>
      <c r="F43" s="78" t="s">
        <v>151</v>
      </c>
      <c r="G43" s="78"/>
      <c r="H43" s="78" t="s">
        <v>98</v>
      </c>
      <c r="I43" s="78" t="s">
        <v>153</v>
      </c>
      <c r="J43" s="78" t="s">
        <v>98</v>
      </c>
      <c r="K43" s="78"/>
      <c r="L43" s="78" t="s">
        <v>151</v>
      </c>
      <c r="M43" s="78"/>
      <c r="N43" s="78" t="s">
        <v>151</v>
      </c>
      <c r="O43" s="78"/>
      <c r="P43" s="78" t="s">
        <v>98</v>
      </c>
      <c r="Q43" s="77"/>
    </row>
    <row r="44" spans="1:17" ht="7.5" customHeight="1" x14ac:dyDescent="0.25"/>
    <row r="45" spans="1:17" x14ac:dyDescent="0.25">
      <c r="A45" s="163" t="s">
        <v>90</v>
      </c>
      <c r="B45" s="163"/>
      <c r="C45" s="163"/>
      <c r="D45" s="163"/>
      <c r="E45" s="163"/>
      <c r="F45" s="163"/>
      <c r="H45" s="163" t="s">
        <v>93</v>
      </c>
      <c r="I45" s="163"/>
      <c r="J45" s="163"/>
      <c r="K45" s="163"/>
      <c r="L45" s="163"/>
    </row>
    <row r="46" spans="1:17" x14ac:dyDescent="0.25">
      <c r="B46" t="s">
        <v>100</v>
      </c>
      <c r="I46" t="s">
        <v>94</v>
      </c>
      <c r="N46" s="130" t="s">
        <v>156</v>
      </c>
      <c r="O46" s="133" t="s">
        <v>158</v>
      </c>
    </row>
    <row r="47" spans="1:17" x14ac:dyDescent="0.25">
      <c r="B47" t="s">
        <v>91</v>
      </c>
      <c r="I47" t="s">
        <v>240</v>
      </c>
      <c r="N47" s="130" t="s">
        <v>157</v>
      </c>
      <c r="O47" s="131" t="s">
        <v>159</v>
      </c>
    </row>
    <row r="48" spans="1:17" x14ac:dyDescent="0.25">
      <c r="B48" t="s">
        <v>92</v>
      </c>
      <c r="I48" t="s">
        <v>95</v>
      </c>
      <c r="N48" s="129" t="s">
        <v>155</v>
      </c>
      <c r="O48" t="s">
        <v>154</v>
      </c>
    </row>
    <row r="49" spans="1:15" x14ac:dyDescent="0.25">
      <c r="N49" s="129" t="s">
        <v>198</v>
      </c>
      <c r="O49" t="s">
        <v>199</v>
      </c>
    </row>
    <row r="50" spans="1:15" x14ac:dyDescent="0.25">
      <c r="A50" s="143" t="s">
        <v>147</v>
      </c>
      <c r="N50" s="129" t="s">
        <v>160</v>
      </c>
      <c r="O50" s="125" t="s">
        <v>162</v>
      </c>
    </row>
    <row r="51" spans="1:15" x14ac:dyDescent="0.25">
      <c r="A51" s="124" t="s">
        <v>161</v>
      </c>
      <c r="N51" s="129" t="s">
        <v>201</v>
      </c>
      <c r="O51" s="125" t="s">
        <v>202</v>
      </c>
    </row>
    <row r="52" spans="1:15" x14ac:dyDescent="0.25">
      <c r="A52" s="134" t="s">
        <v>243</v>
      </c>
      <c r="N52" s="129" t="s">
        <v>209</v>
      </c>
      <c r="O52" s="144" t="s">
        <v>210</v>
      </c>
    </row>
    <row r="53" spans="1:15" x14ac:dyDescent="0.25">
      <c r="A53" s="124" t="s">
        <v>212</v>
      </c>
    </row>
    <row r="54" spans="1:15" x14ac:dyDescent="0.25">
      <c r="A54" s="124" t="s">
        <v>241</v>
      </c>
    </row>
  </sheetData>
  <mergeCells count="5">
    <mergeCell ref="A1:Q1"/>
    <mergeCell ref="A2:Q2"/>
    <mergeCell ref="A45:F45"/>
    <mergeCell ref="H45:L45"/>
    <mergeCell ref="I5:I22"/>
  </mergeCells>
  <phoneticPr fontId="33" type="noConversion"/>
  <printOptions horizontalCentered="1" verticalCentered="1"/>
  <pageMargins left="0.25" right="0.25" top="0.25" bottom="0.25" header="0" footer="0"/>
  <pageSetup scale="67" orientation="landscape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4" enableFormatConditionsCalculation="0">
    <pageSetUpPr fitToPage="1"/>
  </sheetPr>
  <dimension ref="A1:V105"/>
  <sheetViews>
    <sheetView zoomScale="125" workbookViewId="0">
      <selection sqref="A1:C1"/>
    </sheetView>
  </sheetViews>
  <sheetFormatPr defaultColWidth="11.42578125" defaultRowHeight="15.75" x14ac:dyDescent="0.25"/>
  <cols>
    <col min="1" max="1" width="21.42578125" style="61" customWidth="1"/>
    <col min="2" max="2" width="6" style="61" customWidth="1"/>
    <col min="3" max="3" width="8.42578125" style="62" customWidth="1"/>
    <col min="4" max="4" width="15" style="61" customWidth="1"/>
    <col min="5" max="5" width="3.140625" style="61" bestFit="1" customWidth="1"/>
    <col min="6" max="6" width="3.28515625" style="61" customWidth="1"/>
    <col min="7" max="7" width="15.140625" style="61" customWidth="1"/>
    <col min="8" max="8" width="3" style="61" customWidth="1"/>
    <col min="9" max="9" width="3.28515625" style="61" customWidth="1"/>
    <col min="10" max="10" width="15.28515625" style="61" customWidth="1"/>
    <col min="11" max="11" width="3" style="61" customWidth="1"/>
    <col min="12" max="12" width="3.28515625" style="61" customWidth="1"/>
    <col min="13" max="13" width="15.140625" style="61" customWidth="1"/>
    <col min="14" max="14" width="3" style="61" customWidth="1"/>
    <col min="15" max="15" width="3.85546875" style="61" customWidth="1"/>
    <col min="16" max="16" width="15.140625" style="61" customWidth="1"/>
    <col min="17" max="17" width="3.140625" style="61" customWidth="1"/>
    <col min="18" max="16384" width="11.42578125" style="61"/>
  </cols>
  <sheetData>
    <row r="1" spans="1:22" ht="33" customHeight="1" x14ac:dyDescent="0.45">
      <c r="A1" s="171" t="s">
        <v>99</v>
      </c>
      <c r="B1" s="171"/>
      <c r="C1" s="171"/>
      <c r="D1" s="172" t="str">
        <f>catyear</f>
        <v>2010-2011</v>
      </c>
      <c r="E1" s="172"/>
      <c r="F1" s="172"/>
      <c r="G1" s="173" t="s">
        <v>44</v>
      </c>
      <c r="H1" s="174"/>
      <c r="I1" s="174"/>
      <c r="J1" s="174"/>
      <c r="K1" s="175"/>
      <c r="L1" s="175"/>
      <c r="M1" s="175"/>
      <c r="N1" s="175"/>
      <c r="O1" s="175"/>
      <c r="P1" s="175"/>
      <c r="Q1" s="175"/>
      <c r="R1" s="67"/>
      <c r="S1" s="67"/>
      <c r="T1" s="67"/>
      <c r="U1" s="67"/>
      <c r="V1" s="67"/>
    </row>
    <row r="2" spans="1:22" s="63" customFormat="1" ht="15.75" customHeight="1" x14ac:dyDescent="0.2">
      <c r="A2" s="176" t="s">
        <v>43</v>
      </c>
      <c r="B2" s="170" t="s">
        <v>207</v>
      </c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68"/>
      <c r="S2" s="68"/>
      <c r="T2" s="68"/>
      <c r="U2" s="68"/>
      <c r="V2" s="68"/>
    </row>
    <row r="3" spans="1:22" s="63" customFormat="1" ht="15.75" customHeight="1" x14ac:dyDescent="0.2">
      <c r="A3" s="176"/>
      <c r="B3" s="170" t="s">
        <v>42</v>
      </c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68"/>
      <c r="S3" s="68"/>
      <c r="T3" s="68"/>
      <c r="U3" s="68"/>
      <c r="V3" s="68"/>
    </row>
    <row r="4" spans="1:22" s="63" customFormat="1" ht="15.75" customHeight="1" x14ac:dyDescent="0.2">
      <c r="A4" s="176"/>
      <c r="B4" s="170" t="s">
        <v>203</v>
      </c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68"/>
      <c r="S4" s="68"/>
      <c r="T4" s="68"/>
      <c r="U4" s="68"/>
      <c r="V4" s="68"/>
    </row>
    <row r="5" spans="1:22" s="63" customFormat="1" ht="15.75" customHeight="1" x14ac:dyDescent="0.2">
      <c r="A5" s="176"/>
      <c r="B5" s="170" t="s">
        <v>205</v>
      </c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68"/>
      <c r="S5" s="68"/>
      <c r="T5" s="68"/>
      <c r="U5" s="68"/>
      <c r="V5" s="68"/>
    </row>
    <row r="6" spans="1:22" s="63" customFormat="1" ht="15.75" customHeight="1" x14ac:dyDescent="0.2">
      <c r="A6" s="176"/>
      <c r="B6" s="136" t="s">
        <v>204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68"/>
      <c r="S6" s="68"/>
      <c r="T6" s="68"/>
      <c r="U6" s="68"/>
      <c r="V6" s="68"/>
    </row>
    <row r="7" spans="1:22" s="63" customFormat="1" ht="15.75" customHeight="1" x14ac:dyDescent="0.2">
      <c r="A7" s="176"/>
      <c r="B7" s="170" t="s">
        <v>206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68"/>
      <c r="S7" s="68"/>
      <c r="T7" s="68"/>
      <c r="U7" s="68"/>
      <c r="V7" s="68"/>
    </row>
    <row r="8" spans="1:22" x14ac:dyDescent="0.25">
      <c r="A8" s="80" t="s">
        <v>195</v>
      </c>
      <c r="B8" s="81" t="s">
        <v>194</v>
      </c>
      <c r="C8" s="82" t="s">
        <v>193</v>
      </c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67"/>
      <c r="S8" s="67"/>
      <c r="T8" s="67"/>
      <c r="U8" s="67"/>
      <c r="V8" s="67"/>
    </row>
    <row r="9" spans="1:22" x14ac:dyDescent="0.25">
      <c r="A9" s="83" t="s">
        <v>192</v>
      </c>
      <c r="B9" s="83"/>
      <c r="C9" s="84"/>
      <c r="D9" s="164" t="s">
        <v>174</v>
      </c>
      <c r="E9" s="165"/>
      <c r="F9" s="68"/>
      <c r="G9" s="164" t="s">
        <v>173</v>
      </c>
      <c r="H9" s="165"/>
      <c r="I9" s="68"/>
      <c r="J9" s="164" t="s">
        <v>172</v>
      </c>
      <c r="K9" s="165"/>
      <c r="L9" s="68"/>
      <c r="M9" s="164" t="s">
        <v>171</v>
      </c>
      <c r="N9" s="165"/>
      <c r="O9" s="67"/>
      <c r="P9" s="164" t="s">
        <v>191</v>
      </c>
      <c r="Q9" s="165"/>
      <c r="R9" s="67"/>
      <c r="S9" s="67"/>
      <c r="T9" s="67"/>
      <c r="U9" s="67"/>
      <c r="V9" s="67"/>
    </row>
    <row r="10" spans="1:22" x14ac:dyDescent="0.25">
      <c r="A10" s="85" t="str">
        <f>CONCATENATE(Calculus1, " - Calc1")</f>
        <v>Math 112 - Calc1</v>
      </c>
      <c r="B10" s="86">
        <v>4</v>
      </c>
      <c r="C10" s="85" t="s">
        <v>184</v>
      </c>
      <c r="D10" s="69"/>
      <c r="E10" s="69"/>
      <c r="F10" s="68"/>
      <c r="G10" s="69"/>
      <c r="H10" s="69"/>
      <c r="I10" s="68"/>
      <c r="J10" s="69"/>
      <c r="K10" s="69"/>
      <c r="L10" s="68"/>
      <c r="M10" s="69"/>
      <c r="N10" s="69"/>
      <c r="O10" s="67"/>
      <c r="P10" s="69"/>
      <c r="Q10" s="139"/>
      <c r="R10" s="67"/>
      <c r="S10" s="67"/>
      <c r="T10" s="67"/>
      <c r="U10" s="67"/>
      <c r="V10" s="67"/>
    </row>
    <row r="11" spans="1:22" x14ac:dyDescent="0.25">
      <c r="A11" s="85" t="str">
        <f>CONCATENATE(Calculus2, " - Calc2")</f>
        <v>Math 113 - Calc2</v>
      </c>
      <c r="B11" s="86">
        <v>4</v>
      </c>
      <c r="C11" s="85" t="s">
        <v>184</v>
      </c>
      <c r="D11" s="69"/>
      <c r="E11" s="69"/>
      <c r="F11" s="68"/>
      <c r="G11" s="69"/>
      <c r="H11" s="69"/>
      <c r="I11" s="68"/>
      <c r="J11" s="69"/>
      <c r="K11" s="69"/>
      <c r="L11" s="68"/>
      <c r="M11" s="69"/>
      <c r="N11" s="69"/>
      <c r="O11" s="67"/>
      <c r="P11" s="69"/>
      <c r="Q11" s="140"/>
      <c r="R11" s="67"/>
      <c r="S11" s="67"/>
      <c r="T11" s="67"/>
      <c r="U11" s="67"/>
      <c r="V11" s="67"/>
    </row>
    <row r="12" spans="1:22" x14ac:dyDescent="0.25">
      <c r="A12" s="85" t="str">
        <f>CONCATENATE(EngineeringMath1, " - EngMath1")</f>
        <v>Math 302 - EngMath1</v>
      </c>
      <c r="B12" s="86">
        <v>4</v>
      </c>
      <c r="C12" s="85" t="s">
        <v>183</v>
      </c>
      <c r="D12" s="69"/>
      <c r="E12" s="69"/>
      <c r="F12" s="68"/>
      <c r="G12" s="69"/>
      <c r="H12" s="69"/>
      <c r="I12" s="68"/>
      <c r="J12" s="69"/>
      <c r="K12" s="69"/>
      <c r="L12" s="68"/>
      <c r="M12" s="69"/>
      <c r="N12" s="69"/>
      <c r="O12" s="67"/>
      <c r="P12" s="69"/>
      <c r="Q12" s="140"/>
      <c r="R12" s="67"/>
      <c r="S12" s="67"/>
      <c r="T12" s="67"/>
      <c r="U12" s="67"/>
      <c r="V12" s="67"/>
    </row>
    <row r="13" spans="1:22" x14ac:dyDescent="0.25">
      <c r="A13" s="85" t="str">
        <f>CONCATENATE(EngineeringMath2, " - EngMath2")</f>
        <v>Math 303 - EngMath2</v>
      </c>
      <c r="B13" s="86">
        <v>4</v>
      </c>
      <c r="C13" s="85" t="s">
        <v>183</v>
      </c>
      <c r="D13" s="69"/>
      <c r="E13" s="69"/>
      <c r="F13" s="68"/>
      <c r="G13" s="69"/>
      <c r="H13" s="69"/>
      <c r="I13" s="68"/>
      <c r="J13" s="69"/>
      <c r="K13" s="69"/>
      <c r="L13" s="68"/>
      <c r="M13" s="69"/>
      <c r="N13" s="69"/>
      <c r="O13" s="67"/>
      <c r="P13" s="69"/>
      <c r="Q13" s="140"/>
      <c r="R13" s="67"/>
      <c r="S13" s="67"/>
      <c r="T13" s="67"/>
      <c r="U13" s="67"/>
      <c r="V13" s="67"/>
    </row>
    <row r="14" spans="1:22" x14ac:dyDescent="0.25">
      <c r="A14" s="85" t="str">
        <f>CONCATENATE(Stats, " - Stats")</f>
        <v>Stat 201 - Stats</v>
      </c>
      <c r="B14" s="86">
        <v>3</v>
      </c>
      <c r="C14" s="85" t="s">
        <v>190</v>
      </c>
      <c r="D14" s="69"/>
      <c r="E14" s="69"/>
      <c r="F14" s="68"/>
      <c r="G14" s="69"/>
      <c r="H14" s="69"/>
      <c r="I14" s="68"/>
      <c r="J14" s="69"/>
      <c r="K14" s="69"/>
      <c r="L14" s="68"/>
      <c r="M14" s="69"/>
      <c r="N14" s="69"/>
      <c r="O14" s="67"/>
      <c r="P14" s="69"/>
      <c r="Q14" s="140"/>
      <c r="R14" s="67"/>
      <c r="S14" s="67"/>
      <c r="T14" s="67"/>
      <c r="U14" s="67"/>
      <c r="V14" s="67"/>
    </row>
    <row r="15" spans="1:22" x14ac:dyDescent="0.25">
      <c r="A15" s="85" t="str">
        <f>CONCATENATE(Chem1, " - Chem1")</f>
        <v>Chem 111 - Chem1</v>
      </c>
      <c r="B15" s="86">
        <v>3</v>
      </c>
      <c r="C15" s="85" t="s">
        <v>180</v>
      </c>
      <c r="D15" s="69"/>
      <c r="E15" s="69"/>
      <c r="F15" s="68"/>
      <c r="G15" s="69"/>
      <c r="H15" s="69"/>
      <c r="I15" s="68"/>
      <c r="J15" s="69"/>
      <c r="K15" s="69"/>
      <c r="L15" s="68"/>
      <c r="M15" s="69"/>
      <c r="N15" s="69"/>
      <c r="O15" s="67"/>
      <c r="P15" s="69"/>
      <c r="Q15" s="140"/>
      <c r="R15" s="67"/>
      <c r="S15" s="67"/>
      <c r="T15" s="67"/>
      <c r="U15" s="67"/>
      <c r="V15" s="67"/>
    </row>
    <row r="16" spans="1:22" x14ac:dyDescent="0.25">
      <c r="A16" s="85" t="str">
        <f>CONCATENATE(Chem2, " - Chem2")</f>
        <v>Chem 112 - Chem2</v>
      </c>
      <c r="B16" s="86">
        <v>3</v>
      </c>
      <c r="C16" s="85" t="s">
        <v>182</v>
      </c>
      <c r="D16" s="69"/>
      <c r="E16" s="69"/>
      <c r="F16" s="68"/>
      <c r="G16" s="69"/>
      <c r="H16" s="69"/>
      <c r="I16" s="68"/>
      <c r="J16" s="69"/>
      <c r="K16" s="69"/>
      <c r="L16" s="68"/>
      <c r="M16" s="69"/>
      <c r="N16" s="69"/>
      <c r="O16" s="67"/>
      <c r="P16" s="69"/>
      <c r="Q16" s="140"/>
      <c r="R16" s="67"/>
      <c r="S16" s="67"/>
      <c r="T16" s="67"/>
      <c r="U16" s="67"/>
      <c r="V16" s="67"/>
    </row>
    <row r="17" spans="1:22" x14ac:dyDescent="0.25">
      <c r="A17" s="85" t="str">
        <f>CONCATENATE(OChem1, " - OChem1")</f>
        <v>Chem 351 - OChem1</v>
      </c>
      <c r="B17" s="86">
        <v>3</v>
      </c>
      <c r="C17" s="85" t="s">
        <v>190</v>
      </c>
      <c r="D17" s="69"/>
      <c r="E17" s="69"/>
      <c r="F17" s="68"/>
      <c r="G17" s="69"/>
      <c r="H17" s="69"/>
      <c r="I17" s="68"/>
      <c r="J17" s="69"/>
      <c r="K17" s="69"/>
      <c r="L17" s="68"/>
      <c r="M17" s="69"/>
      <c r="N17" s="69"/>
      <c r="O17" s="67"/>
      <c r="P17" s="69"/>
      <c r="Q17" s="140"/>
      <c r="R17" s="67"/>
      <c r="S17" s="67"/>
      <c r="T17" s="67"/>
      <c r="U17" s="67"/>
      <c r="V17" s="67"/>
    </row>
    <row r="18" spans="1:22" x14ac:dyDescent="0.25">
      <c r="A18" s="85" t="str">
        <f>CONCATENATE(OChem2, " - OChem2")</f>
        <v>Chem 352 - OChem2</v>
      </c>
      <c r="B18" s="86">
        <v>3</v>
      </c>
      <c r="C18" s="85" t="s">
        <v>184</v>
      </c>
      <c r="D18" s="69"/>
      <c r="E18" s="69"/>
      <c r="F18" s="68"/>
      <c r="G18" s="69"/>
      <c r="H18" s="69"/>
      <c r="I18" s="68"/>
      <c r="J18" s="69"/>
      <c r="K18" s="69"/>
      <c r="L18" s="68"/>
      <c r="M18" s="69"/>
      <c r="N18" s="69"/>
      <c r="O18" s="67"/>
      <c r="P18" s="69"/>
      <c r="Q18" s="140"/>
      <c r="R18" s="67"/>
      <c r="S18" s="67"/>
      <c r="T18" s="67"/>
      <c r="U18" s="67"/>
      <c r="V18" s="67"/>
    </row>
    <row r="19" spans="1:22" x14ac:dyDescent="0.25">
      <c r="A19" s="85" t="str">
        <f>CONCATENATE(PChem, " - Pchem")</f>
        <v>Chem 467 - Pchem</v>
      </c>
      <c r="B19" s="86">
        <v>3</v>
      </c>
      <c r="C19" s="85" t="s">
        <v>189</v>
      </c>
      <c r="D19" s="69"/>
      <c r="E19" s="69"/>
      <c r="F19" s="68"/>
      <c r="G19" s="69"/>
      <c r="H19" s="69"/>
      <c r="I19" s="68"/>
      <c r="J19" s="69"/>
      <c r="K19" s="69"/>
      <c r="L19" s="68"/>
      <c r="M19" s="69"/>
      <c r="N19" s="69"/>
      <c r="O19" s="67"/>
      <c r="P19" s="69"/>
      <c r="Q19" s="140"/>
      <c r="R19" s="67"/>
      <c r="S19" s="67"/>
      <c r="T19" s="67"/>
      <c r="U19" s="67"/>
      <c r="V19" s="67"/>
    </row>
    <row r="20" spans="1:22" x14ac:dyDescent="0.25">
      <c r="A20" s="85" t="s">
        <v>88</v>
      </c>
      <c r="B20" s="86">
        <v>2</v>
      </c>
      <c r="C20" s="87"/>
      <c r="D20" s="90" t="s">
        <v>170</v>
      </c>
      <c r="E20" s="91">
        <f>SUM(E10:E19)</f>
        <v>0</v>
      </c>
      <c r="F20" s="68"/>
      <c r="G20" s="90" t="s">
        <v>170</v>
      </c>
      <c r="H20" s="91">
        <f>SUM(H10:H19)</f>
        <v>0</v>
      </c>
      <c r="I20" s="68"/>
      <c r="J20" s="90" t="s">
        <v>170</v>
      </c>
      <c r="K20" s="91">
        <f>SUM(K10:K19)</f>
        <v>0</v>
      </c>
      <c r="L20" s="68"/>
      <c r="M20" s="90" t="s">
        <v>170</v>
      </c>
      <c r="N20" s="91">
        <f>SUM(N10:N19)</f>
        <v>0</v>
      </c>
      <c r="O20" s="67"/>
      <c r="P20" s="69"/>
      <c r="Q20" s="140"/>
      <c r="R20" s="67"/>
      <c r="S20" s="67"/>
      <c r="T20" s="67"/>
      <c r="U20" s="67"/>
      <c r="V20" s="67"/>
    </row>
    <row r="21" spans="1:22" x14ac:dyDescent="0.25">
      <c r="A21" s="85" t="str">
        <f>CONCATENATE(Physics1, " - Physics1")</f>
        <v>Phscs 121 - Physics1</v>
      </c>
      <c r="B21" s="86">
        <v>3</v>
      </c>
      <c r="C21" s="85" t="s">
        <v>190</v>
      </c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7"/>
      <c r="P21" s="69"/>
      <c r="Q21" s="140"/>
      <c r="R21" s="67"/>
      <c r="S21" s="67"/>
      <c r="T21" s="67"/>
      <c r="U21" s="67"/>
      <c r="V21" s="67"/>
    </row>
    <row r="22" spans="1:22" x14ac:dyDescent="0.25">
      <c r="A22" s="85" t="str">
        <f>CONCATENATE(Biology, " - Biology")</f>
        <v>Bio 100 - Biology</v>
      </c>
      <c r="B22" s="86">
        <v>3</v>
      </c>
      <c r="C22" s="85" t="s">
        <v>184</v>
      </c>
      <c r="D22" s="164" t="s">
        <v>174</v>
      </c>
      <c r="E22" s="165"/>
      <c r="F22" s="68"/>
      <c r="G22" s="164" t="s">
        <v>173</v>
      </c>
      <c r="H22" s="165"/>
      <c r="I22" s="68"/>
      <c r="J22" s="164" t="s">
        <v>172</v>
      </c>
      <c r="K22" s="165"/>
      <c r="L22" s="68"/>
      <c r="M22" s="164" t="s">
        <v>171</v>
      </c>
      <c r="N22" s="165"/>
      <c r="O22" s="67"/>
      <c r="P22" s="69"/>
      <c r="Q22" s="140"/>
      <c r="R22" s="67"/>
      <c r="S22" s="67"/>
      <c r="T22" s="67"/>
      <c r="U22" s="67"/>
      <c r="V22" s="67"/>
    </row>
    <row r="23" spans="1:22" x14ac:dyDescent="0.25">
      <c r="A23" s="110" t="s">
        <v>188</v>
      </c>
      <c r="B23" s="111"/>
      <c r="C23" s="112"/>
      <c r="D23" s="69"/>
      <c r="E23" s="69"/>
      <c r="F23" s="68"/>
      <c r="G23" s="69"/>
      <c r="H23" s="69"/>
      <c r="I23" s="68"/>
      <c r="J23" s="69"/>
      <c r="K23" s="69"/>
      <c r="L23" s="68"/>
      <c r="M23" s="69"/>
      <c r="N23" s="69"/>
      <c r="O23" s="67"/>
      <c r="P23" s="69"/>
      <c r="Q23" s="140"/>
      <c r="R23" s="67"/>
      <c r="S23" s="67"/>
      <c r="T23" s="67"/>
      <c r="U23" s="67"/>
      <c r="V23" s="67"/>
    </row>
    <row r="24" spans="1:22" x14ac:dyDescent="0.25">
      <c r="A24" s="113" t="str">
        <f>LinearAlgebra</f>
        <v>Math 313</v>
      </c>
      <c r="B24" s="114">
        <v>3</v>
      </c>
      <c r="C24" s="113" t="s">
        <v>184</v>
      </c>
      <c r="D24" s="69"/>
      <c r="E24" s="69"/>
      <c r="F24" s="68"/>
      <c r="G24" s="69"/>
      <c r="H24" s="69"/>
      <c r="I24" s="68"/>
      <c r="J24" s="69"/>
      <c r="K24" s="69"/>
      <c r="L24" s="68"/>
      <c r="M24" s="69"/>
      <c r="N24" s="69"/>
      <c r="O24" s="67"/>
      <c r="P24" s="69"/>
      <c r="Q24" s="140"/>
      <c r="R24" s="67"/>
      <c r="S24" s="67"/>
      <c r="T24" s="67"/>
      <c r="U24" s="67"/>
      <c r="V24" s="67"/>
    </row>
    <row r="25" spans="1:22" x14ac:dyDescent="0.25">
      <c r="A25" s="113" t="str">
        <f>MultivariableCalculus</f>
        <v>Math 314</v>
      </c>
      <c r="B25" s="114">
        <v>3</v>
      </c>
      <c r="C25" s="113" t="s">
        <v>184</v>
      </c>
      <c r="D25" s="69"/>
      <c r="E25" s="69"/>
      <c r="F25" s="68"/>
      <c r="G25" s="69"/>
      <c r="H25" s="69"/>
      <c r="I25" s="68"/>
      <c r="J25" s="69"/>
      <c r="K25" s="69"/>
      <c r="L25" s="68"/>
      <c r="M25" s="69"/>
      <c r="N25" s="69"/>
      <c r="O25" s="67"/>
      <c r="P25" s="69"/>
      <c r="Q25" s="140"/>
      <c r="R25" s="67"/>
      <c r="S25" s="67"/>
      <c r="T25" s="67"/>
      <c r="U25" s="67"/>
      <c r="V25" s="67"/>
    </row>
    <row r="26" spans="1:22" x14ac:dyDescent="0.25">
      <c r="A26" s="113" t="str">
        <f>ODEs</f>
        <v>Math 334</v>
      </c>
      <c r="B26" s="114">
        <v>3</v>
      </c>
      <c r="C26" s="113" t="s">
        <v>184</v>
      </c>
      <c r="D26" s="69"/>
      <c r="E26" s="69"/>
      <c r="F26" s="68"/>
      <c r="G26" s="69"/>
      <c r="H26" s="69"/>
      <c r="I26" s="68"/>
      <c r="J26" s="69"/>
      <c r="K26" s="69"/>
      <c r="L26" s="68"/>
      <c r="M26" s="69"/>
      <c r="N26" s="69"/>
      <c r="O26" s="67"/>
      <c r="P26" s="69"/>
      <c r="Q26" s="140"/>
      <c r="R26" s="67"/>
      <c r="S26" s="67"/>
      <c r="T26" s="67"/>
      <c r="U26" s="67"/>
      <c r="V26" s="67"/>
    </row>
    <row r="27" spans="1:22" x14ac:dyDescent="0.25">
      <c r="A27" s="110" t="s">
        <v>187</v>
      </c>
      <c r="B27" s="111"/>
      <c r="C27" s="112"/>
      <c r="D27" s="69"/>
      <c r="E27" s="69"/>
      <c r="F27" s="68"/>
      <c r="G27" s="69"/>
      <c r="H27" s="69"/>
      <c r="I27" s="68"/>
      <c r="J27" s="69"/>
      <c r="K27" s="69"/>
      <c r="L27" s="68"/>
      <c r="M27" s="69"/>
      <c r="N27" s="69"/>
      <c r="O27" s="67"/>
      <c r="P27" s="69"/>
      <c r="Q27" s="140"/>
      <c r="R27" s="67"/>
      <c r="S27" s="67"/>
      <c r="T27" s="67"/>
      <c r="U27" s="67"/>
      <c r="V27" s="67"/>
    </row>
    <row r="28" spans="1:22" x14ac:dyDescent="0.25">
      <c r="A28" s="113" t="str">
        <f>CollegeChem1</f>
        <v>Chem 105</v>
      </c>
      <c r="B28" s="114">
        <v>4</v>
      </c>
      <c r="C28" s="113" t="s">
        <v>184</v>
      </c>
      <c r="D28" s="69"/>
      <c r="E28" s="69"/>
      <c r="F28" s="68"/>
      <c r="G28" s="69"/>
      <c r="H28" s="69"/>
      <c r="I28" s="68"/>
      <c r="J28" s="69"/>
      <c r="K28" s="69"/>
      <c r="L28" s="68"/>
      <c r="M28" s="69"/>
      <c r="N28" s="69"/>
      <c r="O28" s="67"/>
      <c r="P28" s="69"/>
      <c r="Q28" s="140"/>
      <c r="R28" s="67"/>
      <c r="S28" s="67"/>
      <c r="T28" s="67"/>
      <c r="U28" s="67"/>
      <c r="V28" s="67"/>
    </row>
    <row r="29" spans="1:22" x14ac:dyDescent="0.25">
      <c r="A29" s="113" t="str">
        <f>CollegeChem2</f>
        <v>Chem 106</v>
      </c>
      <c r="B29" s="114">
        <v>3</v>
      </c>
      <c r="C29" s="113" t="s">
        <v>186</v>
      </c>
      <c r="D29" s="69"/>
      <c r="E29" s="69"/>
      <c r="F29" s="68"/>
      <c r="G29" s="69"/>
      <c r="H29" s="69"/>
      <c r="I29" s="68"/>
      <c r="J29" s="69"/>
      <c r="K29" s="69"/>
      <c r="L29" s="68"/>
      <c r="M29" s="69"/>
      <c r="N29" s="69"/>
      <c r="O29" s="67"/>
      <c r="P29" s="69"/>
      <c r="Q29" s="140"/>
      <c r="R29" s="67"/>
      <c r="S29" s="67"/>
      <c r="T29" s="67"/>
      <c r="U29" s="67"/>
      <c r="V29" s="67"/>
    </row>
    <row r="30" spans="1:22" x14ac:dyDescent="0.25">
      <c r="A30" s="113" t="str">
        <f>CollegeChemLab</f>
        <v>Chem 107</v>
      </c>
      <c r="B30" s="114">
        <v>1</v>
      </c>
      <c r="C30" s="113" t="s">
        <v>184</v>
      </c>
      <c r="D30" s="69"/>
      <c r="E30" s="69"/>
      <c r="F30" s="68"/>
      <c r="G30" s="69"/>
      <c r="H30" s="69"/>
      <c r="I30" s="68"/>
      <c r="J30" s="69"/>
      <c r="K30" s="69"/>
      <c r="L30" s="68"/>
      <c r="M30" s="69"/>
      <c r="N30" s="69"/>
      <c r="O30" s="67"/>
      <c r="P30" s="69"/>
      <c r="Q30" s="140"/>
      <c r="R30" s="67"/>
      <c r="S30" s="67"/>
      <c r="T30" s="67"/>
      <c r="U30" s="67"/>
      <c r="V30" s="67"/>
    </row>
    <row r="31" spans="1:22" x14ac:dyDescent="0.25">
      <c r="A31" s="83" t="s">
        <v>185</v>
      </c>
      <c r="B31" s="88"/>
      <c r="C31" s="89"/>
      <c r="D31" s="69"/>
      <c r="E31" s="69"/>
      <c r="F31" s="68"/>
      <c r="G31" s="69"/>
      <c r="H31" s="69"/>
      <c r="I31" s="68"/>
      <c r="J31" s="69"/>
      <c r="K31" s="69"/>
      <c r="L31" s="68"/>
      <c r="M31" s="69"/>
      <c r="N31" s="69"/>
      <c r="O31" s="67"/>
      <c r="P31" s="69"/>
      <c r="Q31" s="140"/>
      <c r="R31" s="67"/>
      <c r="S31" s="67"/>
      <c r="T31" s="67"/>
      <c r="U31" s="67"/>
      <c r="V31" s="67"/>
    </row>
    <row r="32" spans="1:22" x14ac:dyDescent="0.25">
      <c r="A32" s="85" t="str">
        <f>CONCATENATE(ElectricalEng," - ElecEng")</f>
        <v>Ec En 301 - ElecEng</v>
      </c>
      <c r="B32" s="86">
        <v>3</v>
      </c>
      <c r="C32" s="85" t="s">
        <v>184</v>
      </c>
      <c r="D32" s="69"/>
      <c r="E32" s="69"/>
      <c r="F32" s="68"/>
      <c r="G32" s="69"/>
      <c r="H32" s="69"/>
      <c r="I32" s="68"/>
      <c r="J32" s="69"/>
      <c r="K32" s="69"/>
      <c r="L32" s="68"/>
      <c r="M32" s="69"/>
      <c r="N32" s="69"/>
      <c r="O32" s="67"/>
      <c r="P32" s="69"/>
      <c r="Q32" s="140"/>
      <c r="R32" s="67"/>
      <c r="S32" s="67"/>
      <c r="T32" s="67"/>
      <c r="U32" s="67"/>
      <c r="V32" s="67"/>
    </row>
    <row r="33" spans="1:22" x14ac:dyDescent="0.25">
      <c r="A33" s="85" t="str">
        <f>CONCATENATE(MoralLeadership," - Leadership")</f>
        <v>Eng T 231 - Leadership</v>
      </c>
      <c r="B33" s="86">
        <v>3</v>
      </c>
      <c r="C33" s="85" t="s">
        <v>184</v>
      </c>
      <c r="D33" s="90" t="s">
        <v>170</v>
      </c>
      <c r="E33" s="91">
        <f>SUM(E23:E32)</f>
        <v>0</v>
      </c>
      <c r="F33" s="68"/>
      <c r="G33" s="90" t="s">
        <v>170</v>
      </c>
      <c r="H33" s="91">
        <f>SUM(H23:H32)</f>
        <v>0</v>
      </c>
      <c r="I33" s="68"/>
      <c r="J33" s="90" t="s">
        <v>170</v>
      </c>
      <c r="K33" s="91">
        <f>SUM(K23:K32)</f>
        <v>0</v>
      </c>
      <c r="L33" s="68"/>
      <c r="M33" s="90" t="s">
        <v>170</v>
      </c>
      <c r="N33" s="91">
        <f>SUM(N23:N32)</f>
        <v>0</v>
      </c>
      <c r="O33" s="67"/>
      <c r="P33" s="69"/>
      <c r="Q33" s="140"/>
      <c r="R33" s="67"/>
      <c r="S33" s="67"/>
      <c r="T33" s="67"/>
      <c r="U33" s="67"/>
      <c r="V33" s="67"/>
    </row>
    <row r="34" spans="1:22" x14ac:dyDescent="0.25">
      <c r="A34" s="85" t="str">
        <f>CONCATENATE(IntroToChE," - ChEIntro")</f>
        <v>Ch En 170 - ChEIntro</v>
      </c>
      <c r="B34" s="86">
        <v>2</v>
      </c>
      <c r="C34" s="85" t="s">
        <v>183</v>
      </c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7"/>
      <c r="P34" s="69"/>
      <c r="Q34" s="140"/>
      <c r="R34" s="67"/>
      <c r="S34" s="67"/>
      <c r="T34" s="67"/>
      <c r="U34" s="67"/>
      <c r="V34" s="67"/>
    </row>
    <row r="35" spans="1:22" x14ac:dyDescent="0.25">
      <c r="A35" s="85" t="str">
        <f>CONCATENATE(ComputerTools," - CompTools")</f>
        <v>Ch En 263 - CompTools</v>
      </c>
      <c r="B35" s="86">
        <v>2</v>
      </c>
      <c r="C35" s="85" t="s">
        <v>181</v>
      </c>
      <c r="D35" s="164" t="s">
        <v>174</v>
      </c>
      <c r="E35" s="165"/>
      <c r="F35" s="68"/>
      <c r="G35" s="164" t="s">
        <v>173</v>
      </c>
      <c r="H35" s="165"/>
      <c r="I35" s="68"/>
      <c r="J35" s="164" t="s">
        <v>172</v>
      </c>
      <c r="K35" s="165"/>
      <c r="L35" s="68"/>
      <c r="M35" s="164" t="s">
        <v>171</v>
      </c>
      <c r="N35" s="165"/>
      <c r="O35" s="67"/>
      <c r="P35" s="69"/>
      <c r="Q35" s="140"/>
      <c r="R35" s="67"/>
      <c r="S35" s="67"/>
      <c r="T35" s="67"/>
      <c r="U35" s="67"/>
      <c r="V35" s="67"/>
    </row>
    <row r="36" spans="1:22" x14ac:dyDescent="0.25">
      <c r="A36" s="85" t="str">
        <f>CONCATENATE(Balances," - Balances")</f>
        <v>Ch En 273 - Balances</v>
      </c>
      <c r="B36" s="86">
        <v>3</v>
      </c>
      <c r="C36" s="85" t="s">
        <v>179</v>
      </c>
      <c r="D36" s="69"/>
      <c r="E36" s="69"/>
      <c r="F36" s="68"/>
      <c r="G36" s="69"/>
      <c r="H36" s="69"/>
      <c r="I36" s="68"/>
      <c r="J36" s="69"/>
      <c r="K36" s="69"/>
      <c r="L36" s="68"/>
      <c r="M36" s="69"/>
      <c r="N36" s="69"/>
      <c r="O36" s="67"/>
      <c r="P36" s="69"/>
      <c r="Q36" s="140"/>
      <c r="R36" s="67"/>
      <c r="S36" s="67"/>
      <c r="T36" s="67"/>
      <c r="U36" s="67"/>
      <c r="V36" s="67"/>
    </row>
    <row r="37" spans="1:22" x14ac:dyDescent="0.25">
      <c r="A37" s="85" t="str">
        <f>CONCATENATE(FreshmanSeminar," - FreshSem")</f>
        <v>Ch En 191 - FreshSem</v>
      </c>
      <c r="B37" s="86">
        <v>0.5</v>
      </c>
      <c r="C37" s="85" t="s">
        <v>183</v>
      </c>
      <c r="D37" s="69"/>
      <c r="E37" s="69"/>
      <c r="F37" s="68"/>
      <c r="G37" s="69"/>
      <c r="H37" s="69"/>
      <c r="I37" s="68"/>
      <c r="J37" s="69"/>
      <c r="K37" s="69"/>
      <c r="L37" s="68"/>
      <c r="M37" s="69"/>
      <c r="N37" s="69"/>
      <c r="O37" s="67"/>
      <c r="P37" s="69"/>
      <c r="Q37" s="140"/>
      <c r="R37" s="67"/>
      <c r="S37" s="70"/>
      <c r="T37" s="67"/>
      <c r="U37" s="67"/>
      <c r="V37" s="67"/>
    </row>
    <row r="38" spans="1:22" x14ac:dyDescent="0.25">
      <c r="A38" s="85" t="str">
        <f>CONCATENATE(ChEnAndSociety," - Env&amp;Safe")</f>
        <v>Ch En 311 - Env&amp;Safe</v>
      </c>
      <c r="B38" s="86">
        <v>3</v>
      </c>
      <c r="C38" s="85" t="s">
        <v>180</v>
      </c>
      <c r="D38" s="69"/>
      <c r="E38" s="69"/>
      <c r="F38" s="68"/>
      <c r="G38" s="69"/>
      <c r="H38" s="69"/>
      <c r="I38" s="68"/>
      <c r="J38" s="69"/>
      <c r="K38" s="69"/>
      <c r="L38" s="68"/>
      <c r="M38" s="69"/>
      <c r="N38" s="69"/>
      <c r="O38" s="67"/>
      <c r="P38" s="69"/>
      <c r="Q38" s="140"/>
      <c r="R38" s="67"/>
      <c r="S38" s="67"/>
      <c r="T38" s="67"/>
      <c r="U38" s="67"/>
      <c r="V38" s="67"/>
    </row>
    <row r="39" spans="1:22" x14ac:dyDescent="0.25">
      <c r="A39" s="85" t="str">
        <f>CONCATENATE(Thermo," - Thermo")</f>
        <v>Ch En 373 - Thermo</v>
      </c>
      <c r="B39" s="86">
        <v>3</v>
      </c>
      <c r="C39" s="85" t="s">
        <v>182</v>
      </c>
      <c r="D39" s="69"/>
      <c r="E39" s="69"/>
      <c r="F39" s="68"/>
      <c r="G39" s="69"/>
      <c r="H39" s="69"/>
      <c r="I39" s="68"/>
      <c r="J39" s="69"/>
      <c r="K39" s="69"/>
      <c r="L39" s="68"/>
      <c r="M39" s="69"/>
      <c r="N39" s="69"/>
      <c r="O39" s="67"/>
      <c r="P39" s="69"/>
      <c r="Q39" s="140"/>
      <c r="R39" s="67"/>
      <c r="S39" s="67"/>
      <c r="T39" s="67"/>
      <c r="U39" s="67"/>
      <c r="V39" s="67"/>
    </row>
    <row r="40" spans="1:22" x14ac:dyDescent="0.25">
      <c r="A40" s="85" t="str">
        <f>CONCATENATE(Fluids," - Fluids")</f>
        <v>Ch En 374 - Fluids</v>
      </c>
      <c r="B40" s="86">
        <v>3</v>
      </c>
      <c r="C40" s="85" t="s">
        <v>180</v>
      </c>
      <c r="D40" s="69"/>
      <c r="E40" s="69"/>
      <c r="F40" s="68"/>
      <c r="G40" s="69"/>
      <c r="H40" s="69"/>
      <c r="I40" s="68"/>
      <c r="J40" s="69"/>
      <c r="K40" s="69"/>
      <c r="L40" s="68"/>
      <c r="M40" s="69"/>
      <c r="N40" s="69"/>
      <c r="O40" s="67"/>
      <c r="P40" s="69"/>
      <c r="Q40" s="140"/>
      <c r="R40" s="67"/>
      <c r="S40" s="67"/>
      <c r="T40" s="67"/>
      <c r="U40" s="67"/>
      <c r="V40" s="67"/>
    </row>
    <row r="41" spans="1:22" x14ac:dyDescent="0.25">
      <c r="A41" s="85" t="str">
        <f>CONCATENATE(HeatAndMass," - H&amp;M")</f>
        <v>Ch En 376 - H&amp;M</v>
      </c>
      <c r="B41" s="86">
        <v>3</v>
      </c>
      <c r="C41" s="85" t="s">
        <v>182</v>
      </c>
      <c r="D41" s="69"/>
      <c r="E41" s="69"/>
      <c r="F41" s="68"/>
      <c r="G41" s="69"/>
      <c r="H41" s="69"/>
      <c r="I41" s="68"/>
      <c r="J41" s="69"/>
      <c r="K41" s="69"/>
      <c r="L41" s="68"/>
      <c r="M41" s="69"/>
      <c r="N41" s="69"/>
      <c r="O41" s="67"/>
      <c r="P41" s="69"/>
      <c r="Q41" s="140"/>
      <c r="R41" s="67"/>
      <c r="S41" s="67"/>
      <c r="T41" s="67"/>
      <c r="U41" s="67"/>
      <c r="V41" s="67"/>
    </row>
    <row r="42" spans="1:22" x14ac:dyDescent="0.25">
      <c r="A42" s="85" t="str">
        <f>CONCATENATE(Materials," - Materials")</f>
        <v>Ch En 378 - Materials</v>
      </c>
      <c r="B42" s="86">
        <v>3</v>
      </c>
      <c r="C42" s="85" t="s">
        <v>181</v>
      </c>
      <c r="D42" s="69"/>
      <c r="E42" s="69"/>
      <c r="F42" s="68"/>
      <c r="G42" s="69"/>
      <c r="H42" s="69"/>
      <c r="I42" s="68"/>
      <c r="J42" s="69"/>
      <c r="K42" s="69"/>
      <c r="L42" s="68"/>
      <c r="M42" s="69"/>
      <c r="N42" s="69"/>
      <c r="O42" s="67"/>
      <c r="P42" s="69"/>
      <c r="Q42" s="140"/>
      <c r="R42" s="67"/>
      <c r="S42" s="67"/>
      <c r="T42" s="67"/>
      <c r="U42" s="67"/>
      <c r="V42" s="67"/>
    </row>
    <row r="43" spans="1:22" x14ac:dyDescent="0.25">
      <c r="A43" s="85" t="str">
        <f>CONCATENATE(ReactionEngineering," - RxnEng")</f>
        <v>Ch En 386 - RxnEng</v>
      </c>
      <c r="B43" s="86">
        <v>3</v>
      </c>
      <c r="C43" s="85" t="s">
        <v>182</v>
      </c>
      <c r="D43" s="69"/>
      <c r="E43" s="69"/>
      <c r="F43" s="68"/>
      <c r="G43" s="69"/>
      <c r="H43" s="69"/>
      <c r="I43" s="68"/>
      <c r="J43" s="69"/>
      <c r="K43" s="69"/>
      <c r="L43" s="68"/>
      <c r="M43" s="69"/>
      <c r="N43" s="69"/>
      <c r="O43" s="67"/>
      <c r="P43" s="69"/>
      <c r="Q43" s="140"/>
      <c r="R43" s="67"/>
      <c r="S43" s="67"/>
      <c r="T43" s="67"/>
      <c r="U43" s="67"/>
      <c r="V43" s="67"/>
    </row>
    <row r="44" spans="1:22" x14ac:dyDescent="0.25">
      <c r="A44" s="85" t="str">
        <f>CONCATENATE(CareerSkills, " - CareerSkills")</f>
        <v>Ch En 391 - CareerSkills</v>
      </c>
      <c r="B44" s="86">
        <v>1</v>
      </c>
      <c r="C44" s="85" t="s">
        <v>183</v>
      </c>
      <c r="D44" s="69"/>
      <c r="E44" s="69"/>
      <c r="F44" s="68"/>
      <c r="G44" s="69"/>
      <c r="H44" s="69"/>
      <c r="I44" s="68"/>
      <c r="J44" s="69"/>
      <c r="K44" s="69"/>
      <c r="L44" s="68"/>
      <c r="M44" s="69"/>
      <c r="N44" s="69"/>
      <c r="O44" s="67"/>
      <c r="P44" s="69"/>
      <c r="Q44" s="140"/>
      <c r="R44" s="67"/>
      <c r="S44" s="67"/>
      <c r="T44" s="67"/>
      <c r="U44" s="67"/>
      <c r="V44" s="67"/>
    </row>
    <row r="45" spans="1:22" x14ac:dyDescent="0.25">
      <c r="A45" s="85" t="str">
        <f>CONCATENATE(Control," - Control")</f>
        <v>Ch En 436 - Control</v>
      </c>
      <c r="B45" s="86">
        <v>3</v>
      </c>
      <c r="C45" s="85" t="s">
        <v>180</v>
      </c>
      <c r="D45" s="69"/>
      <c r="E45" s="69"/>
      <c r="F45" s="68"/>
      <c r="G45" s="69"/>
      <c r="H45" s="69"/>
      <c r="I45" s="68"/>
      <c r="J45" s="69"/>
      <c r="K45" s="69"/>
      <c r="L45" s="68"/>
      <c r="M45" s="69"/>
      <c r="N45" s="69"/>
      <c r="O45" s="67"/>
      <c r="P45" s="69"/>
      <c r="Q45" s="140"/>
      <c r="R45" s="67"/>
      <c r="S45" s="67"/>
      <c r="T45" s="67"/>
      <c r="U45" s="67"/>
      <c r="V45" s="67"/>
    </row>
    <row r="46" spans="1:22" x14ac:dyDescent="0.25">
      <c r="A46" s="85" t="str">
        <f>CONCATENATE(PlantDesign," - PlantDesign")</f>
        <v>Ch En 451 - PlantDesign</v>
      </c>
      <c r="B46" s="86">
        <v>4</v>
      </c>
      <c r="C46" s="85" t="s">
        <v>182</v>
      </c>
      <c r="D46" s="90" t="s">
        <v>170</v>
      </c>
      <c r="E46" s="91">
        <f>SUM(E36:E45)</f>
        <v>0</v>
      </c>
      <c r="F46" s="68"/>
      <c r="G46" s="90" t="s">
        <v>170</v>
      </c>
      <c r="H46" s="91">
        <f>SUM(H36:H45)</f>
        <v>0</v>
      </c>
      <c r="I46" s="68"/>
      <c r="J46" s="90" t="s">
        <v>170</v>
      </c>
      <c r="K46" s="91">
        <f>SUM(K36:K45)</f>
        <v>0</v>
      </c>
      <c r="L46" s="68"/>
      <c r="M46" s="90" t="s">
        <v>170</v>
      </c>
      <c r="N46" s="91">
        <f>SUM(N36:N45)</f>
        <v>0</v>
      </c>
      <c r="O46" s="67"/>
      <c r="P46" s="69"/>
      <c r="Q46" s="140"/>
      <c r="R46" s="67"/>
      <c r="S46" s="67"/>
      <c r="T46" s="67"/>
      <c r="U46" s="67"/>
      <c r="V46" s="67"/>
    </row>
    <row r="47" spans="1:22" x14ac:dyDescent="0.25">
      <c r="A47" s="85" t="str">
        <f>CONCATENATE(UOLab1," - UOLab1")</f>
        <v>Ch En 475 - UOLab1</v>
      </c>
      <c r="B47" s="86">
        <v>2</v>
      </c>
      <c r="C47" s="85" t="s">
        <v>181</v>
      </c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7"/>
      <c r="P47" s="69"/>
      <c r="Q47" s="140"/>
      <c r="R47" s="67"/>
      <c r="S47" s="67"/>
      <c r="T47" s="67"/>
      <c r="U47" s="67"/>
      <c r="V47" s="67"/>
    </row>
    <row r="48" spans="1:22" x14ac:dyDescent="0.25">
      <c r="A48" s="85" t="str">
        <f>CONCATENATE(Separations," - Separations")</f>
        <v>Ch En 476 - Separations</v>
      </c>
      <c r="B48" s="86">
        <v>3</v>
      </c>
      <c r="C48" s="85" t="s">
        <v>180</v>
      </c>
      <c r="D48" s="164" t="s">
        <v>174</v>
      </c>
      <c r="E48" s="165"/>
      <c r="F48" s="68"/>
      <c r="G48" s="164" t="s">
        <v>173</v>
      </c>
      <c r="H48" s="165"/>
      <c r="I48" s="68"/>
      <c r="J48" s="164" t="s">
        <v>172</v>
      </c>
      <c r="K48" s="165"/>
      <c r="L48" s="68"/>
      <c r="M48" s="164" t="s">
        <v>171</v>
      </c>
      <c r="N48" s="165"/>
      <c r="O48" s="67"/>
      <c r="P48" s="69"/>
      <c r="Q48" s="140"/>
      <c r="R48" s="67"/>
      <c r="S48" s="67"/>
      <c r="T48" s="67"/>
      <c r="U48" s="67"/>
      <c r="V48" s="67"/>
    </row>
    <row r="49" spans="1:22" x14ac:dyDescent="0.25">
      <c r="A49" s="85" t="str">
        <f>CONCATENATE(UOLab2," - UOLab2")</f>
        <v>Ch En 477 - UOLab2</v>
      </c>
      <c r="B49" s="86">
        <v>2</v>
      </c>
      <c r="C49" s="85" t="s">
        <v>179</v>
      </c>
      <c r="D49" s="69"/>
      <c r="E49" s="69"/>
      <c r="F49" s="68"/>
      <c r="G49" s="69"/>
      <c r="H49" s="69"/>
      <c r="I49" s="68"/>
      <c r="J49" s="69"/>
      <c r="K49" s="69"/>
      <c r="L49" s="68"/>
      <c r="M49" s="69"/>
      <c r="N49" s="69"/>
      <c r="O49" s="67"/>
      <c r="P49" s="69"/>
      <c r="Q49" s="140"/>
      <c r="R49" s="67"/>
      <c r="S49" s="67"/>
      <c r="T49" s="67"/>
      <c r="U49" s="67"/>
      <c r="V49" s="67"/>
    </row>
    <row r="50" spans="1:22" x14ac:dyDescent="0.25">
      <c r="A50" s="85" t="s">
        <v>178</v>
      </c>
      <c r="B50" s="86">
        <v>4</v>
      </c>
      <c r="C50" s="87"/>
      <c r="D50" s="69"/>
      <c r="E50" s="69"/>
      <c r="F50" s="68"/>
      <c r="G50" s="69"/>
      <c r="H50" s="69"/>
      <c r="I50" s="68"/>
      <c r="J50" s="69"/>
      <c r="K50" s="69"/>
      <c r="L50" s="68"/>
      <c r="M50" s="69"/>
      <c r="N50" s="69"/>
      <c r="O50" s="67"/>
      <c r="P50" s="69"/>
      <c r="Q50" s="140"/>
      <c r="R50" s="67"/>
      <c r="S50" s="67"/>
      <c r="T50" s="67"/>
      <c r="U50" s="67"/>
      <c r="V50" s="67"/>
    </row>
    <row r="51" spans="1:22" x14ac:dyDescent="0.25">
      <c r="A51" s="85" t="s">
        <v>177</v>
      </c>
      <c r="B51" s="86">
        <v>3</v>
      </c>
      <c r="C51" s="87"/>
      <c r="D51" s="69"/>
      <c r="E51" s="69"/>
      <c r="F51" s="68"/>
      <c r="G51" s="69"/>
      <c r="H51" s="69"/>
      <c r="I51" s="68"/>
      <c r="J51" s="69"/>
      <c r="K51" s="69"/>
      <c r="L51" s="68"/>
      <c r="M51" s="69"/>
      <c r="N51" s="69"/>
      <c r="O51" s="67"/>
      <c r="P51" s="69"/>
      <c r="Q51" s="140"/>
      <c r="R51" s="67"/>
      <c r="S51" s="67"/>
      <c r="T51" s="67"/>
      <c r="U51" s="67"/>
      <c r="V51" s="67"/>
    </row>
    <row r="52" spans="1:22" x14ac:dyDescent="0.25">
      <c r="A52" s="85" t="s">
        <v>177</v>
      </c>
      <c r="B52" s="86">
        <v>3</v>
      </c>
      <c r="C52" s="87"/>
      <c r="D52" s="69"/>
      <c r="E52" s="69"/>
      <c r="F52" s="68"/>
      <c r="G52" s="69"/>
      <c r="H52" s="69"/>
      <c r="I52" s="68"/>
      <c r="J52" s="69"/>
      <c r="K52" s="69"/>
      <c r="L52" s="68"/>
      <c r="M52" s="69"/>
      <c r="N52" s="69"/>
      <c r="O52" s="67"/>
      <c r="P52" s="69"/>
      <c r="Q52" s="140"/>
      <c r="R52" s="67"/>
      <c r="S52" s="67"/>
      <c r="T52" s="67"/>
      <c r="U52" s="67"/>
      <c r="V52" s="67"/>
    </row>
    <row r="53" spans="1:22" x14ac:dyDescent="0.25">
      <c r="A53" s="83" t="s">
        <v>176</v>
      </c>
      <c r="B53" s="88"/>
      <c r="C53" s="89"/>
      <c r="D53" s="69"/>
      <c r="E53" s="69"/>
      <c r="F53" s="68"/>
      <c r="G53" s="69"/>
      <c r="H53" s="69"/>
      <c r="I53" s="68"/>
      <c r="J53" s="69"/>
      <c r="K53" s="69"/>
      <c r="L53" s="68"/>
      <c r="M53" s="69"/>
      <c r="N53" s="69"/>
      <c r="O53" s="67"/>
      <c r="P53" s="69"/>
      <c r="Q53" s="140"/>
      <c r="R53" s="67"/>
      <c r="S53" s="67"/>
      <c r="T53" s="67"/>
      <c r="U53" s="67"/>
      <c r="V53" s="67"/>
    </row>
    <row r="54" spans="1:22" x14ac:dyDescent="0.25">
      <c r="A54" s="85" t="str">
        <f>BofM1</f>
        <v>B of M 1</v>
      </c>
      <c r="B54" s="86">
        <v>2</v>
      </c>
      <c r="C54" s="87"/>
      <c r="D54" s="69"/>
      <c r="E54" s="69"/>
      <c r="F54" s="68"/>
      <c r="G54" s="69"/>
      <c r="H54" s="69"/>
      <c r="I54" s="68"/>
      <c r="J54" s="69"/>
      <c r="K54" s="69"/>
      <c r="L54" s="68"/>
      <c r="M54" s="69"/>
      <c r="N54" s="69"/>
      <c r="O54" s="67"/>
      <c r="P54" s="69"/>
      <c r="Q54" s="140"/>
      <c r="R54" s="67"/>
      <c r="S54" s="67"/>
      <c r="T54" s="67"/>
      <c r="U54" s="67"/>
      <c r="V54" s="67"/>
    </row>
    <row r="55" spans="1:22" x14ac:dyDescent="0.25">
      <c r="A55" s="85" t="str">
        <f>BofM2</f>
        <v>B of M 2</v>
      </c>
      <c r="B55" s="86">
        <v>2</v>
      </c>
      <c r="C55" s="86"/>
      <c r="D55" s="69"/>
      <c r="E55" s="69"/>
      <c r="F55" s="68"/>
      <c r="G55" s="69"/>
      <c r="H55" s="69"/>
      <c r="I55" s="68"/>
      <c r="J55" s="69"/>
      <c r="K55" s="69"/>
      <c r="L55" s="68"/>
      <c r="M55" s="69"/>
      <c r="N55" s="69"/>
      <c r="O55" s="67"/>
      <c r="P55" s="69"/>
      <c r="Q55" s="140"/>
      <c r="R55" s="67"/>
      <c r="S55" s="67"/>
      <c r="T55" s="67"/>
      <c r="U55" s="67"/>
      <c r="V55" s="67"/>
    </row>
    <row r="56" spans="1:22" x14ac:dyDescent="0.25">
      <c r="A56" s="85" t="str">
        <f>NewTestament</f>
        <v>New Test</v>
      </c>
      <c r="B56" s="86">
        <v>2</v>
      </c>
      <c r="C56" s="86"/>
      <c r="D56" s="69"/>
      <c r="E56" s="69"/>
      <c r="F56" s="68"/>
      <c r="G56" s="69"/>
      <c r="H56" s="69"/>
      <c r="I56" s="68"/>
      <c r="J56" s="69"/>
      <c r="K56" s="69"/>
      <c r="L56" s="68"/>
      <c r="M56" s="69"/>
      <c r="N56" s="69"/>
      <c r="O56" s="67"/>
      <c r="P56" s="69"/>
      <c r="Q56" s="140"/>
      <c r="R56" s="67"/>
      <c r="S56" s="67"/>
      <c r="T56" s="67"/>
      <c r="U56" s="67"/>
      <c r="V56" s="67"/>
    </row>
    <row r="57" spans="1:22" x14ac:dyDescent="0.25">
      <c r="A57" s="85" t="str">
        <f>DandC</f>
        <v>D &amp; C</v>
      </c>
      <c r="B57" s="86">
        <v>2</v>
      </c>
      <c r="C57" s="86"/>
      <c r="D57" s="69"/>
      <c r="E57" s="69"/>
      <c r="F57" s="68"/>
      <c r="G57" s="69"/>
      <c r="H57" s="69"/>
      <c r="I57" s="68"/>
      <c r="J57" s="69"/>
      <c r="K57" s="69"/>
      <c r="L57" s="68"/>
      <c r="M57" s="69"/>
      <c r="N57" s="69"/>
      <c r="O57" s="67"/>
      <c r="P57" s="69"/>
      <c r="Q57" s="140"/>
      <c r="R57" s="67"/>
      <c r="S57" s="67"/>
      <c r="T57" s="67"/>
      <c r="U57" s="67"/>
      <c r="V57" s="67"/>
    </row>
    <row r="58" spans="1:22" x14ac:dyDescent="0.25">
      <c r="A58" s="85" t="str">
        <f>RelElec1</f>
        <v>Rel Elec 1</v>
      </c>
      <c r="B58" s="86">
        <v>2</v>
      </c>
      <c r="C58" s="86"/>
      <c r="D58" s="69"/>
      <c r="E58" s="69"/>
      <c r="F58" s="68"/>
      <c r="G58" s="69"/>
      <c r="H58" s="69"/>
      <c r="I58" s="68"/>
      <c r="J58" s="69"/>
      <c r="K58" s="69"/>
      <c r="L58" s="68"/>
      <c r="M58" s="69"/>
      <c r="N58" s="69"/>
      <c r="O58" s="67"/>
      <c r="P58" s="69"/>
      <c r="Q58" s="140"/>
      <c r="R58" s="67"/>
      <c r="S58" s="67"/>
      <c r="T58" s="67"/>
      <c r="U58" s="67"/>
      <c r="V58" s="67"/>
    </row>
    <row r="59" spans="1:22" x14ac:dyDescent="0.25">
      <c r="A59" s="85" t="str">
        <f>RelElec2</f>
        <v>Rel Elec 2</v>
      </c>
      <c r="B59" s="86">
        <v>2</v>
      </c>
      <c r="C59" s="86"/>
      <c r="D59" s="90" t="s">
        <v>170</v>
      </c>
      <c r="E59" s="91">
        <f>SUM(E49:E58)</f>
        <v>0</v>
      </c>
      <c r="F59" s="68"/>
      <c r="G59" s="90" t="s">
        <v>170</v>
      </c>
      <c r="H59" s="91">
        <f>SUM(H49:H58)</f>
        <v>0</v>
      </c>
      <c r="I59" s="68"/>
      <c r="J59" s="90" t="s">
        <v>170</v>
      </c>
      <c r="K59" s="91">
        <f>SUM(K49:K58)</f>
        <v>0</v>
      </c>
      <c r="L59" s="68"/>
      <c r="M59" s="90" t="s">
        <v>170</v>
      </c>
      <c r="N59" s="91">
        <f>SUM(N49:N58)</f>
        <v>0</v>
      </c>
      <c r="O59" s="67"/>
      <c r="P59" s="69"/>
      <c r="Q59" s="140"/>
      <c r="R59" s="67"/>
      <c r="S59" s="67"/>
      <c r="T59" s="67"/>
      <c r="U59" s="67"/>
      <c r="V59" s="67"/>
    </row>
    <row r="60" spans="1:22" x14ac:dyDescent="0.25">
      <c r="A60" s="85" t="str">
        <f>RelElec3</f>
        <v>Rel Elec 3</v>
      </c>
      <c r="B60" s="86">
        <v>2</v>
      </c>
      <c r="C60" s="86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7"/>
      <c r="P60" s="69"/>
      <c r="Q60" s="140"/>
      <c r="R60" s="67"/>
      <c r="S60" s="67"/>
      <c r="T60" s="67"/>
      <c r="U60" s="67"/>
      <c r="V60" s="67"/>
    </row>
    <row r="61" spans="1:22" x14ac:dyDescent="0.25">
      <c r="A61" s="83" t="s">
        <v>175</v>
      </c>
      <c r="B61" s="88"/>
      <c r="C61" s="89"/>
      <c r="D61" s="164" t="s">
        <v>174</v>
      </c>
      <c r="E61" s="165"/>
      <c r="F61" s="68"/>
      <c r="G61" s="164" t="s">
        <v>173</v>
      </c>
      <c r="H61" s="165"/>
      <c r="I61" s="68"/>
      <c r="J61" s="164" t="s">
        <v>172</v>
      </c>
      <c r="K61" s="165"/>
      <c r="L61" s="68"/>
      <c r="M61" s="164" t="s">
        <v>171</v>
      </c>
      <c r="N61" s="165"/>
      <c r="O61" s="67"/>
      <c r="P61" s="69"/>
      <c r="Q61" s="140"/>
      <c r="R61" s="67"/>
      <c r="S61" s="67"/>
      <c r="T61" s="67"/>
      <c r="U61" s="67"/>
      <c r="V61" s="67"/>
    </row>
    <row r="62" spans="1:22" x14ac:dyDescent="0.25">
      <c r="A62" s="85" t="str">
        <f>Writing</f>
        <v>Wrtg 150</v>
      </c>
      <c r="B62" s="86">
        <v>3</v>
      </c>
      <c r="C62" s="86"/>
      <c r="D62" s="69"/>
      <c r="E62" s="69"/>
      <c r="F62" s="68"/>
      <c r="G62" s="69"/>
      <c r="H62" s="69"/>
      <c r="I62" s="68"/>
      <c r="J62" s="69"/>
      <c r="K62" s="69"/>
      <c r="L62" s="68"/>
      <c r="M62" s="69"/>
      <c r="N62" s="69"/>
      <c r="O62" s="67"/>
      <c r="P62" s="69"/>
      <c r="Q62" s="140"/>
      <c r="R62" s="67"/>
      <c r="S62" s="67"/>
      <c r="T62" s="67"/>
      <c r="U62" s="67"/>
      <c r="V62" s="67"/>
    </row>
    <row r="63" spans="1:22" x14ac:dyDescent="0.25">
      <c r="A63" s="85" t="str">
        <f>AdvWriting</f>
        <v>Engl 316</v>
      </c>
      <c r="B63" s="86">
        <v>3</v>
      </c>
      <c r="C63" s="86"/>
      <c r="D63" s="69"/>
      <c r="E63" s="69"/>
      <c r="F63" s="68"/>
      <c r="G63" s="69"/>
      <c r="H63" s="69"/>
      <c r="I63" s="68"/>
      <c r="J63" s="69"/>
      <c r="K63" s="69"/>
      <c r="L63" s="68"/>
      <c r="M63" s="69"/>
      <c r="N63" s="69"/>
      <c r="O63" s="67"/>
      <c r="P63" s="69"/>
      <c r="Q63" s="140"/>
      <c r="R63" s="67"/>
      <c r="S63" s="67"/>
      <c r="T63" s="67"/>
      <c r="U63" s="67"/>
      <c r="V63" s="67"/>
    </row>
    <row r="64" spans="1:22" x14ac:dyDescent="0.25">
      <c r="A64" s="85" t="str">
        <f>AmerHer</f>
        <v>A Htg 100</v>
      </c>
      <c r="B64" s="86">
        <v>3</v>
      </c>
      <c r="C64" s="86"/>
      <c r="D64" s="69"/>
      <c r="E64" s="69"/>
      <c r="F64" s="68"/>
      <c r="G64" s="69"/>
      <c r="H64" s="69"/>
      <c r="I64" s="68"/>
      <c r="J64" s="69"/>
      <c r="K64" s="69"/>
      <c r="L64" s="68"/>
      <c r="M64" s="69"/>
      <c r="N64" s="69"/>
      <c r="O64" s="67"/>
      <c r="P64" s="69"/>
      <c r="Q64" s="140"/>
      <c r="R64" s="67"/>
      <c r="S64" s="67"/>
      <c r="T64" s="67"/>
      <c r="U64" s="67"/>
      <c r="V64" s="67"/>
    </row>
    <row r="65" spans="1:22" x14ac:dyDescent="0.25">
      <c r="A65" s="85" t="str">
        <f>Civilization1</f>
        <v>Civ 1</v>
      </c>
      <c r="B65" s="86">
        <v>3</v>
      </c>
      <c r="C65" s="86"/>
      <c r="D65" s="69"/>
      <c r="E65" s="69"/>
      <c r="F65" s="68"/>
      <c r="G65" s="69"/>
      <c r="H65" s="69"/>
      <c r="I65" s="68"/>
      <c r="J65" s="69"/>
      <c r="K65" s="69"/>
      <c r="L65" s="68"/>
      <c r="M65" s="69"/>
      <c r="N65" s="69"/>
      <c r="O65" s="67"/>
      <c r="P65" s="69"/>
      <c r="Q65" s="140"/>
      <c r="R65" s="67"/>
      <c r="S65" s="67"/>
      <c r="T65" s="67"/>
      <c r="U65" s="67"/>
      <c r="V65" s="67"/>
    </row>
    <row r="66" spans="1:22" x14ac:dyDescent="0.25">
      <c r="A66" s="85" t="str">
        <f>Civilization2Art</f>
        <v>Civ 2/Art</v>
      </c>
      <c r="B66" s="86">
        <v>3</v>
      </c>
      <c r="C66" s="86"/>
      <c r="D66" s="69"/>
      <c r="E66" s="69"/>
      <c r="F66" s="68"/>
      <c r="G66" s="69"/>
      <c r="H66" s="69"/>
      <c r="I66" s="68"/>
      <c r="J66" s="69"/>
      <c r="K66" s="69"/>
      <c r="L66" s="68"/>
      <c r="M66" s="69"/>
      <c r="N66" s="69"/>
      <c r="O66" s="67"/>
      <c r="P66" s="69"/>
      <c r="Q66" s="140"/>
      <c r="R66" s="67"/>
      <c r="S66" s="67"/>
      <c r="T66" s="67"/>
      <c r="U66" s="67"/>
      <c r="V66" s="67"/>
    </row>
    <row r="67" spans="1:22" x14ac:dyDescent="0.25">
      <c r="A67" s="85" t="str">
        <f>Lett</f>
        <v>Lett</v>
      </c>
      <c r="B67" s="86">
        <v>3</v>
      </c>
      <c r="C67" s="86"/>
      <c r="D67" s="69"/>
      <c r="E67" s="69"/>
      <c r="F67" s="68"/>
      <c r="G67" s="69"/>
      <c r="H67" s="69"/>
      <c r="I67" s="68"/>
      <c r="J67" s="69"/>
      <c r="K67" s="69"/>
      <c r="L67" s="68"/>
      <c r="M67" s="69"/>
      <c r="N67" s="69"/>
      <c r="O67" s="67"/>
      <c r="P67" s="69"/>
      <c r="Q67" s="140"/>
      <c r="R67" s="67"/>
      <c r="S67" s="67"/>
      <c r="T67" s="67"/>
      <c r="U67" s="67"/>
      <c r="V67" s="67"/>
    </row>
    <row r="68" spans="1:22" x14ac:dyDescent="0.25">
      <c r="A68" s="85"/>
      <c r="B68" s="86"/>
      <c r="C68" s="86"/>
      <c r="D68" s="69"/>
      <c r="E68" s="69"/>
      <c r="F68" s="68"/>
      <c r="G68" s="69"/>
      <c r="H68" s="69"/>
      <c r="I68" s="68"/>
      <c r="J68" s="69"/>
      <c r="K68" s="69"/>
      <c r="L68" s="68"/>
      <c r="M68" s="69"/>
      <c r="N68" s="69"/>
      <c r="O68" s="67"/>
      <c r="P68" s="69"/>
      <c r="Q68" s="140"/>
      <c r="R68" s="67"/>
      <c r="S68" s="67"/>
      <c r="T68" s="67"/>
      <c r="U68" s="67"/>
      <c r="V68" s="67"/>
    </row>
    <row r="69" spans="1:22" ht="15.75" customHeight="1" x14ac:dyDescent="0.25">
      <c r="A69" s="168" t="s">
        <v>138</v>
      </c>
      <c r="B69" s="168"/>
      <c r="C69" s="169"/>
      <c r="D69" s="69"/>
      <c r="E69" s="69"/>
      <c r="F69" s="68"/>
      <c r="G69" s="69"/>
      <c r="H69" s="69"/>
      <c r="I69" s="68"/>
      <c r="J69" s="69"/>
      <c r="K69" s="69"/>
      <c r="L69" s="68"/>
      <c r="M69" s="69"/>
      <c r="N69" s="69"/>
      <c r="O69" s="67"/>
      <c r="P69" s="69"/>
      <c r="Q69" s="140"/>
      <c r="R69" s="67"/>
      <c r="S69" s="67"/>
      <c r="T69" s="67"/>
      <c r="U69" s="67"/>
      <c r="V69" s="67"/>
    </row>
    <row r="70" spans="1:22" x14ac:dyDescent="0.25">
      <c r="A70" s="168"/>
      <c r="B70" s="168"/>
      <c r="C70" s="169"/>
      <c r="D70" s="69"/>
      <c r="E70" s="69"/>
      <c r="F70" s="68"/>
      <c r="G70" s="69"/>
      <c r="H70" s="69"/>
      <c r="I70" s="68"/>
      <c r="J70" s="69"/>
      <c r="K70" s="69"/>
      <c r="L70" s="68"/>
      <c r="M70" s="69"/>
      <c r="N70" s="69"/>
      <c r="O70" s="67"/>
      <c r="P70" s="69"/>
      <c r="Q70" s="140"/>
      <c r="R70" s="67"/>
      <c r="S70" s="67"/>
      <c r="T70" s="67"/>
      <c r="U70" s="67"/>
      <c r="V70" s="67"/>
    </row>
    <row r="71" spans="1:22" x14ac:dyDescent="0.25">
      <c r="A71" s="168"/>
      <c r="B71" s="168"/>
      <c r="C71" s="169"/>
      <c r="D71" s="69"/>
      <c r="E71" s="69"/>
      <c r="F71" s="68"/>
      <c r="G71" s="69"/>
      <c r="H71" s="69"/>
      <c r="I71" s="68"/>
      <c r="J71" s="69"/>
      <c r="K71" s="69"/>
      <c r="L71" s="68"/>
      <c r="M71" s="69"/>
      <c r="N71" s="69"/>
      <c r="O71" s="67"/>
      <c r="P71" s="69"/>
      <c r="Q71" s="140"/>
      <c r="R71" s="67"/>
      <c r="S71" s="67"/>
      <c r="T71" s="67"/>
      <c r="U71" s="67"/>
      <c r="V71" s="67"/>
    </row>
    <row r="72" spans="1:22" x14ac:dyDescent="0.25">
      <c r="A72" s="166"/>
      <c r="B72" s="166"/>
      <c r="C72" s="167"/>
      <c r="D72" s="90" t="s">
        <v>170</v>
      </c>
      <c r="E72" s="91">
        <f>SUM(E62:E71)</f>
        <v>0</v>
      </c>
      <c r="F72" s="68"/>
      <c r="G72" s="90" t="s">
        <v>170</v>
      </c>
      <c r="H72" s="91">
        <f>SUM(H62:H71)</f>
        <v>0</v>
      </c>
      <c r="I72" s="68"/>
      <c r="J72" s="90" t="s">
        <v>170</v>
      </c>
      <c r="K72" s="91">
        <f>SUM(K62:K71)</f>
        <v>0</v>
      </c>
      <c r="L72" s="68"/>
      <c r="M72" s="90" t="s">
        <v>170</v>
      </c>
      <c r="N72" s="91">
        <f>SUM(N62:N71)</f>
        <v>0</v>
      </c>
      <c r="O72" s="67"/>
      <c r="P72" s="90" t="s">
        <v>170</v>
      </c>
      <c r="Q72" s="141">
        <f>SUM(Q10:Q71)</f>
        <v>0</v>
      </c>
      <c r="R72" s="67"/>
      <c r="S72" s="67"/>
      <c r="T72" s="67"/>
      <c r="U72" s="67"/>
      <c r="V72" s="67"/>
    </row>
    <row r="73" spans="1:22" x14ac:dyDescent="0.25">
      <c r="A73" s="66"/>
      <c r="B73" s="66"/>
      <c r="C73" s="65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</row>
    <row r="74" spans="1:22" x14ac:dyDescent="0.25"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</row>
    <row r="75" spans="1:22" x14ac:dyDescent="0.25"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</row>
    <row r="76" spans="1:22" x14ac:dyDescent="0.25"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</row>
    <row r="77" spans="1:22" x14ac:dyDescent="0.25"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</row>
    <row r="78" spans="1:22" x14ac:dyDescent="0.25"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</row>
    <row r="79" spans="1:22" x14ac:dyDescent="0.25">
      <c r="A79" s="63"/>
      <c r="B79" s="63"/>
      <c r="C79" s="64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</row>
    <row r="80" spans="1:22" x14ac:dyDescent="0.25">
      <c r="A80" s="63"/>
      <c r="B80" s="63"/>
      <c r="C80" s="64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</row>
    <row r="81" spans="1:14" x14ac:dyDescent="0.25">
      <c r="A81" s="63"/>
      <c r="B81" s="63"/>
      <c r="C81" s="64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</row>
    <row r="82" spans="1:14" x14ac:dyDescent="0.25">
      <c r="A82" s="63"/>
      <c r="B82" s="63"/>
      <c r="C82" s="64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</row>
    <row r="83" spans="1:14" x14ac:dyDescent="0.25">
      <c r="A83" s="63"/>
      <c r="B83" s="63"/>
      <c r="C83" s="64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</row>
    <row r="84" spans="1:14" x14ac:dyDescent="0.25">
      <c r="A84" s="63"/>
      <c r="B84" s="63"/>
      <c r="C84" s="64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</row>
    <row r="85" spans="1:14" x14ac:dyDescent="0.25">
      <c r="A85" s="63"/>
      <c r="B85" s="63"/>
      <c r="C85" s="64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</row>
    <row r="86" spans="1:14" x14ac:dyDescent="0.25">
      <c r="A86" s="63"/>
      <c r="B86" s="63"/>
      <c r="C86" s="64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</row>
    <row r="87" spans="1:14" x14ac:dyDescent="0.25">
      <c r="A87" s="63"/>
      <c r="B87" s="63"/>
      <c r="C87" s="64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</row>
    <row r="88" spans="1:14" x14ac:dyDescent="0.25">
      <c r="A88" s="63"/>
      <c r="B88" s="63"/>
      <c r="C88" s="64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</row>
    <row r="89" spans="1:14" x14ac:dyDescent="0.25">
      <c r="A89" s="63"/>
      <c r="B89" s="63"/>
      <c r="C89" s="64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</row>
    <row r="90" spans="1:14" x14ac:dyDescent="0.25">
      <c r="A90" s="63"/>
      <c r="B90" s="63"/>
      <c r="C90" s="64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</row>
    <row r="91" spans="1:14" x14ac:dyDescent="0.25">
      <c r="A91" s="63"/>
      <c r="B91" s="63"/>
      <c r="C91" s="64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</row>
    <row r="92" spans="1:14" x14ac:dyDescent="0.25">
      <c r="A92" s="63"/>
      <c r="B92" s="63"/>
      <c r="C92" s="64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</row>
    <row r="93" spans="1:14" x14ac:dyDescent="0.25">
      <c r="A93" s="63"/>
      <c r="B93" s="63"/>
      <c r="C93" s="64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</row>
    <row r="94" spans="1:14" x14ac:dyDescent="0.25">
      <c r="A94" s="63"/>
      <c r="B94" s="63"/>
      <c r="C94" s="64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</row>
    <row r="95" spans="1:14" x14ac:dyDescent="0.25">
      <c r="A95" s="63"/>
      <c r="B95" s="63"/>
      <c r="C95" s="64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</row>
    <row r="96" spans="1:14" x14ac:dyDescent="0.25">
      <c r="A96" s="63"/>
      <c r="B96" s="63"/>
      <c r="C96" s="64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</row>
    <row r="97" spans="1:14" x14ac:dyDescent="0.25">
      <c r="A97" s="63"/>
      <c r="B97" s="63"/>
      <c r="C97" s="64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</row>
    <row r="98" spans="1:14" x14ac:dyDescent="0.25">
      <c r="A98" s="63"/>
      <c r="B98" s="63"/>
      <c r="C98" s="64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</row>
    <row r="99" spans="1:14" x14ac:dyDescent="0.25">
      <c r="A99" s="63"/>
      <c r="B99" s="63"/>
      <c r="C99" s="64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</row>
    <row r="100" spans="1:14" x14ac:dyDescent="0.25">
      <c r="A100" s="63"/>
      <c r="B100" s="63"/>
      <c r="C100" s="64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</row>
    <row r="101" spans="1:14" x14ac:dyDescent="0.25">
      <c r="A101" s="63"/>
      <c r="B101" s="63"/>
      <c r="C101" s="64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</row>
    <row r="102" spans="1:14" x14ac:dyDescent="0.25">
      <c r="A102" s="63"/>
      <c r="B102" s="63"/>
      <c r="C102" s="64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</row>
    <row r="103" spans="1:14" x14ac:dyDescent="0.25">
      <c r="A103" s="63"/>
      <c r="B103" s="63"/>
      <c r="C103" s="64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</row>
    <row r="104" spans="1:14" x14ac:dyDescent="0.25">
      <c r="A104" s="63"/>
      <c r="B104" s="63"/>
      <c r="C104" s="64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</row>
    <row r="105" spans="1:14" x14ac:dyDescent="0.25">
      <c r="A105" s="63"/>
      <c r="B105" s="63"/>
      <c r="C105" s="64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</row>
  </sheetData>
  <mergeCells count="33">
    <mergeCell ref="A1:C1"/>
    <mergeCell ref="D1:F1"/>
    <mergeCell ref="G9:H9"/>
    <mergeCell ref="G1:J1"/>
    <mergeCell ref="K1:Q1"/>
    <mergeCell ref="A2:A7"/>
    <mergeCell ref="G48:H48"/>
    <mergeCell ref="B2:Q2"/>
    <mergeCell ref="B3:Q3"/>
    <mergeCell ref="B7:Q7"/>
    <mergeCell ref="P9:Q9"/>
    <mergeCell ref="J48:K48"/>
    <mergeCell ref="M48:N48"/>
    <mergeCell ref="M9:N9"/>
    <mergeCell ref="D22:E22"/>
    <mergeCell ref="B4:Q4"/>
    <mergeCell ref="B5:Q5"/>
    <mergeCell ref="M61:N61"/>
    <mergeCell ref="A72:C72"/>
    <mergeCell ref="A69:C71"/>
    <mergeCell ref="J9:K9"/>
    <mergeCell ref="D9:E9"/>
    <mergeCell ref="D61:E61"/>
    <mergeCell ref="G61:H61"/>
    <mergeCell ref="J61:K61"/>
    <mergeCell ref="G22:H22"/>
    <mergeCell ref="M35:N35"/>
    <mergeCell ref="D35:E35"/>
    <mergeCell ref="G35:H35"/>
    <mergeCell ref="J35:K35"/>
    <mergeCell ref="J22:K22"/>
    <mergeCell ref="M22:N22"/>
    <mergeCell ref="D48:E48"/>
  </mergeCells>
  <phoneticPr fontId="33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54</vt:i4>
      </vt:variant>
    </vt:vector>
  </HeadingPairs>
  <TitlesOfParts>
    <vt:vector size="59" baseType="lpstr">
      <vt:lpstr>ChE-Requirements</vt:lpstr>
      <vt:lpstr>University Core</vt:lpstr>
      <vt:lpstr>FlowChart-FW</vt:lpstr>
      <vt:lpstr>FlowChart-FWSp</vt:lpstr>
      <vt:lpstr>My Plan</vt:lpstr>
      <vt:lpstr>AdvWriting</vt:lpstr>
      <vt:lpstr>AmerHer</vt:lpstr>
      <vt:lpstr>Art</vt:lpstr>
      <vt:lpstr>Balances</vt:lpstr>
      <vt:lpstr>Biology</vt:lpstr>
      <vt:lpstr>BofM1</vt:lpstr>
      <vt:lpstr>BofM2</vt:lpstr>
      <vt:lpstr>Calculus1</vt:lpstr>
      <vt:lpstr>Calculus2</vt:lpstr>
      <vt:lpstr>CareerSkills</vt:lpstr>
      <vt:lpstr>catyear</vt:lpstr>
      <vt:lpstr>Chem1</vt:lpstr>
      <vt:lpstr>Chem2</vt:lpstr>
      <vt:lpstr>ChEnAndSociety</vt:lpstr>
      <vt:lpstr>Civilization1</vt:lpstr>
      <vt:lpstr>Civilization2Art</vt:lpstr>
      <vt:lpstr>Civlization2Lett</vt:lpstr>
      <vt:lpstr>CollegeChem1</vt:lpstr>
      <vt:lpstr>CollegeChem2</vt:lpstr>
      <vt:lpstr>CollegeChemLab</vt:lpstr>
      <vt:lpstr>ComputerTools</vt:lpstr>
      <vt:lpstr>Control</vt:lpstr>
      <vt:lpstr>DandC</vt:lpstr>
      <vt:lpstr>ElectricalEng</vt:lpstr>
      <vt:lpstr>EngineeringMath1</vt:lpstr>
      <vt:lpstr>EngineeringMath2</vt:lpstr>
      <vt:lpstr>Fluids</vt:lpstr>
      <vt:lpstr>FreshmanSeminar</vt:lpstr>
      <vt:lpstr>HeatAndMass</vt:lpstr>
      <vt:lpstr>IntroToChE</vt:lpstr>
      <vt:lpstr>Lett</vt:lpstr>
      <vt:lpstr>LinearAlgebra</vt:lpstr>
      <vt:lpstr>Materials</vt:lpstr>
      <vt:lpstr>MoralLeadership</vt:lpstr>
      <vt:lpstr>MultivariableCalculus</vt:lpstr>
      <vt:lpstr>NewTestament</vt:lpstr>
      <vt:lpstr>OChem1</vt:lpstr>
      <vt:lpstr>OChem2</vt:lpstr>
      <vt:lpstr>ODEs</vt:lpstr>
      <vt:lpstr>PChem</vt:lpstr>
      <vt:lpstr>Physics1</vt:lpstr>
      <vt:lpstr>PlantDesign</vt:lpstr>
      <vt:lpstr>'My Plan'!Print_Area</vt:lpstr>
      <vt:lpstr>ReactionEngineering</vt:lpstr>
      <vt:lpstr>RelElec1</vt:lpstr>
      <vt:lpstr>RelElec2</vt:lpstr>
      <vt:lpstr>RelElec3</vt:lpstr>
      <vt:lpstr>RevisionDate</vt:lpstr>
      <vt:lpstr>Separations</vt:lpstr>
      <vt:lpstr>Stats</vt:lpstr>
      <vt:lpstr>Thermo</vt:lpstr>
      <vt:lpstr>UOLab1</vt:lpstr>
      <vt:lpstr>UOLab2</vt:lpstr>
      <vt:lpstr>Writing</vt:lpstr>
    </vt:vector>
  </TitlesOfParts>
  <Company>BYU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Knotts IV</dc:creator>
  <cp:lastModifiedBy>Thomas Knotts</cp:lastModifiedBy>
  <cp:lastPrinted>2010-08-31T22:06:58Z</cp:lastPrinted>
  <dcterms:created xsi:type="dcterms:W3CDTF">2010-05-14T17:45:48Z</dcterms:created>
  <dcterms:modified xsi:type="dcterms:W3CDTF">2012-01-11T20:29:49Z</dcterms:modified>
</cp:coreProperties>
</file>