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Term_Project\"/>
    </mc:Choice>
  </mc:AlternateContent>
  <xr:revisionPtr revIDLastSave="0" documentId="13_ncr:1_{2FD70A2D-4023-4F9E-9FD3-FB2CD023FC38}" xr6:coauthVersionLast="47" xr6:coauthVersionMax="47" xr10:uidLastSave="{00000000-0000-0000-0000-000000000000}"/>
  <bookViews>
    <workbookView xWindow="-108" yWindow="-108" windowWidth="23256" windowHeight="12576" activeTab="1" xr2:uid="{8399B968-CBC9-4143-B8B9-27627ACE3228}"/>
  </bookViews>
  <sheets>
    <sheet name="System Passenger Revenue_x0009__x0009__x0009_" sheetId="1" r:id="rId1"/>
    <sheet name="Revenue" sheetId="2" r:id="rId2"/>
    <sheet name="Sheet1" sheetId="4" r:id="rId3"/>
    <sheet name="Fe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3" i="4"/>
  <c r="E29" i="2"/>
  <c r="E30" i="2"/>
  <c r="E28" i="2"/>
  <c r="C27" i="2"/>
  <c r="D27" i="2"/>
  <c r="E27" i="2"/>
  <c r="B27" i="2"/>
  <c r="E28" i="3"/>
  <c r="C27" i="3"/>
  <c r="D27" i="3"/>
  <c r="B27" i="3"/>
  <c r="E27" i="3"/>
  <c r="E29" i="3" l="1"/>
  <c r="E30" i="3" s="1"/>
</calcChain>
</file>

<file path=xl/sharedStrings.xml><?xml version="1.0" encoding="utf-8"?>
<sst xmlns="http://schemas.openxmlformats.org/spreadsheetml/2006/main" count="637" uniqueCount="522">
  <si>
    <t>$ Billions</t>
  </si>
  <si>
    <t>American</t>
  </si>
  <si>
    <t> $        13.33</t>
  </si>
  <si>
    <t> $        13.63</t>
  </si>
  <si>
    <t> $        14.28</t>
  </si>
  <si>
    <t> $          14.69</t>
  </si>
  <si>
    <t> $          14.46</t>
  </si>
  <si>
    <t> $        16.37</t>
  </si>
  <si>
    <t> $        14.08</t>
  </si>
  <si>
    <t> $        14.42</t>
  </si>
  <si>
    <t> $          14.24</t>
  </si>
  <si>
    <t> $          14.98</t>
  </si>
  <si>
    <t> $        16.57</t>
  </si>
  <si>
    <t> $        17.84</t>
  </si>
  <si>
    <t> $        18.09</t>
  </si>
  <si>
    <t> $        18.22</t>
  </si>
  <si>
    <t> $        15.02</t>
  </si>
  <si>
    <t> $        16.74</t>
  </si>
  <si>
    <t> $       17.93</t>
  </si>
  <si>
    <t> $        18.72</t>
  </si>
  <si>
    <t> $        19.57</t>
  </si>
  <si>
    <t> $        20.32</t>
  </si>
  <si>
    <t> $        29.02</t>
  </si>
  <si>
    <t> $        27.87</t>
  </si>
  <si>
    <t> $        29.22</t>
  </si>
  <si>
    <t> $       30.64</t>
  </si>
  <si>
    <t> $       31.44</t>
  </si>
  <si>
    <t>Continental</t>
  </si>
  <si>
    <t> $          4.35</t>
  </si>
  <si>
    <t> $          4.89</t>
  </si>
  <si>
    <t> $          5.69</t>
  </si>
  <si>
    <t> $            6.39</t>
  </si>
  <si>
    <t> $            6.97</t>
  </si>
  <si>
    <t> $          8.06</t>
  </si>
  <si>
    <t> $          7.16</t>
  </si>
  <si>
    <t> $          6.58</t>
  </si>
  <si>
    <t> $            6.56</t>
  </si>
  <si>
    <t> $            7.13</t>
  </si>
  <si>
    <t> $          7.94</t>
  </si>
  <si>
    <t> $          9.30</t>
  </si>
  <si>
    <t> $        10.36</t>
  </si>
  <si>
    <t> $        10.96</t>
  </si>
  <si>
    <t> $          8.87</t>
  </si>
  <si>
    <t> $        10.09</t>
  </si>
  <si>
    <t> $       11.80</t>
  </si>
  <si>
    <t> $              -  </t>
  </si>
  <si>
    <t>Delta</t>
  </si>
  <si>
    <t> $        11.39</t>
  </si>
  <si>
    <t> $        11.98</t>
  </si>
  <si>
    <t> $        12.77</t>
  </si>
  <si>
    <t> $          13.18</t>
  </si>
  <si>
    <t> $          13.20</t>
  </si>
  <si>
    <t> $        14.14</t>
  </si>
  <si>
    <t> $        11.88</t>
  </si>
  <si>
    <t> $        10.73</t>
  </si>
  <si>
    <t> $          10.27</t>
  </si>
  <si>
    <t> $          10.82</t>
  </si>
  <si>
    <t> $        11.35</t>
  </si>
  <si>
    <t> $        11.66</t>
  </si>
  <si>
    <t> $        13.77</t>
  </si>
  <si>
    <t> $        11.21</t>
  </si>
  <si>
    <t> $        21.21</t>
  </si>
  <si>
    <t> $       23.40</t>
  </si>
  <si>
    <t> $        24.43</t>
  </si>
  <si>
    <t> $        25.80</t>
  </si>
  <si>
    <t> $        27.95</t>
  </si>
  <si>
    <t> $        28.22</t>
  </si>
  <si>
    <t> $        27.38</t>
  </si>
  <si>
    <t> $        28.24</t>
  </si>
  <si>
    <t> $       30.89</t>
  </si>
  <si>
    <t> $       32.85</t>
  </si>
  <si>
    <t>Northwest</t>
  </si>
  <si>
    <t> $          7.76</t>
  </si>
  <si>
    <t> $          8.60</t>
  </si>
  <si>
    <t> $          8.72</t>
  </si>
  <si>
    <t> $            7.51</t>
  </si>
  <si>
    <t> $            8.59</t>
  </si>
  <si>
    <t> $          9.52</t>
  </si>
  <si>
    <t> $          8.22</t>
  </si>
  <si>
    <t> $          7.75</t>
  </si>
  <si>
    <t> $            7.62</t>
  </si>
  <si>
    <t> $            8.43</t>
  </si>
  <si>
    <t> $          8.84</t>
  </si>
  <si>
    <t> $          9.05</t>
  </si>
  <si>
    <t> $          9.29</t>
  </si>
  <si>
    <t> $          9.39</t>
  </si>
  <si>
    <t> $          6.84</t>
  </si>
  <si>
    <t> $             -  </t>
  </si>
  <si>
    <t>United</t>
  </si>
  <si>
    <t> $        13.03</t>
  </si>
  <si>
    <t> $        14.25</t>
  </si>
  <si>
    <t> $        15.07</t>
  </si>
  <si>
    <t> $          15.20</t>
  </si>
  <si>
    <t> $          15.44</t>
  </si>
  <si>
    <t> $        16.60</t>
  </si>
  <si>
    <t> $        13.47</t>
  </si>
  <si>
    <t> $        11.52</t>
  </si>
  <si>
    <t> $          10.62</t>
  </si>
  <si>
    <t> $          11.95</t>
  </si>
  <si>
    <t> $        12.46</t>
  </si>
  <si>
    <t> $        13.89</t>
  </si>
  <si>
    <t> $        14.85</t>
  </si>
  <si>
    <t> $        14.73</t>
  </si>
  <si>
    <t> $        11.26</t>
  </si>
  <si>
    <t> $        13.45</t>
  </si>
  <si>
    <t> $       14.16</t>
  </si>
  <si>
    <t> $        25.67</t>
  </si>
  <si>
    <t> $        25.85</t>
  </si>
  <si>
    <t> $        26.62</t>
  </si>
  <si>
    <t> $        26.16</t>
  </si>
  <si>
    <t> $        25.24</t>
  </si>
  <si>
    <t> $        26.40</t>
  </si>
  <si>
    <t> $       28.76</t>
  </si>
  <si>
    <t> $       30.27</t>
  </si>
  <si>
    <t>US Airways</t>
  </si>
  <si>
    <t> $          6.27</t>
  </si>
  <si>
    <t> $          6.80</t>
  </si>
  <si>
    <t> $          7.11</t>
  </si>
  <si>
    <t> $            7.02</t>
  </si>
  <si>
    <t> $            6.85</t>
  </si>
  <si>
    <t> $          7.56</t>
  </si>
  <si>
    <t> $          5.22</t>
  </si>
  <si>
    <t> $            4.93</t>
  </si>
  <si>
    <t> $            5.05</t>
  </si>
  <si>
    <t> $          5.05</t>
  </si>
  <si>
    <t> $          7.82</t>
  </si>
  <si>
    <t> $          7.97</t>
  </si>
  <si>
    <t> $          6.56</t>
  </si>
  <si>
    <t> $          7.48</t>
  </si>
  <si>
    <t> $         8.36</t>
  </si>
  <si>
    <t> $          9.51</t>
  </si>
  <si>
    <t> $          9.96</t>
  </si>
  <si>
    <t>America West</t>
  </si>
  <si>
    <t> $          1.44</t>
  </si>
  <si>
    <t> $          1.63</t>
  </si>
  <si>
    <t> $          1.75</t>
  </si>
  <si>
    <t> $            1.85</t>
  </si>
  <si>
    <t> $            2.02</t>
  </si>
  <si>
    <t> $          2.18</t>
  </si>
  <si>
    <t> $          1.93</t>
  </si>
  <si>
    <t> $          1.92</t>
  </si>
  <si>
    <t> $            2.11</t>
  </si>
  <si>
    <t> $            2.19</t>
  </si>
  <si>
    <t> $          2.51</t>
  </si>
  <si>
    <t> --sub Network</t>
  </si>
  <si>
    <t> $        57.57</t>
  </si>
  <si>
    <t> $        61.77</t>
  </si>
  <si>
    <t> $        65.40</t>
  </si>
  <si>
    <t> $          65.84</t>
  </si>
  <si>
    <t> $          67.53</t>
  </si>
  <si>
    <t> $        74.43</t>
  </si>
  <si>
    <t> $        63.31</t>
  </si>
  <si>
    <t> $        58.15</t>
  </si>
  <si>
    <t> $          56.33</t>
  </si>
  <si>
    <t> $          60.56</t>
  </si>
  <si>
    <t> $        64.71</t>
  </si>
  <si>
    <t> $        69.56</t>
  </si>
  <si>
    <t> $        73.29</t>
  </si>
  <si>
    <t> $        75.03</t>
  </si>
  <si>
    <t> $        59.75</t>
  </si>
  <si>
    <t> $        68.97</t>
  </si>
  <si>
    <t> $      75.65</t>
  </si>
  <si>
    <t> $        77.66</t>
  </si>
  <si>
    <t> $        80.74</t>
  </si>
  <si>
    <t> $        84.84</t>
  </si>
  <si>
    <t> $        83.40</t>
  </si>
  <si>
    <t> $        80.49</t>
  </si>
  <si>
    <t> $        83.85</t>
  </si>
  <si>
    <t> $       90.29</t>
  </si>
  <si>
    <t> $       94.56</t>
  </si>
  <si>
    <t>Southwest</t>
  </si>
  <si>
    <t> $          2.76</t>
  </si>
  <si>
    <t> $          3.27</t>
  </si>
  <si>
    <t> $          3.64</t>
  </si>
  <si>
    <t> $            3.96</t>
  </si>
  <si>
    <t> $            4.50</t>
  </si>
  <si>
    <t> $          5.40</t>
  </si>
  <si>
    <t> $          5.29</t>
  </si>
  <si>
    <t> $          5.24</t>
  </si>
  <si>
    <t> $            5.61</t>
  </si>
  <si>
    <t> $            6.12</t>
  </si>
  <si>
    <t> $          7.09</t>
  </si>
  <si>
    <t> $          8.55</t>
  </si>
  <si>
    <t> $          9.17</t>
  </si>
  <si>
    <t> $        10.22</t>
  </si>
  <si>
    <t> $          9.56</t>
  </si>
  <si>
    <t> $        11.12</t>
  </si>
  <si>
    <t> $       12.58</t>
  </si>
  <si>
    <t> $        15.45</t>
  </si>
  <si>
    <t> $        16.72</t>
  </si>
  <si>
    <t> $        17.66</t>
  </si>
  <si>
    <t> $        18.30</t>
  </si>
  <si>
    <t> $        18.59</t>
  </si>
  <si>
    <t> $        19.14</t>
  </si>
  <si>
    <t> $       19.73</t>
  </si>
  <si>
    <t> $       19.91</t>
  </si>
  <si>
    <t>jetBlue</t>
  </si>
  <si>
    <t> $                -  </t>
  </si>
  <si>
    <t> $          0.10</t>
  </si>
  <si>
    <t> $          0.31</t>
  </si>
  <si>
    <t> $          0.62</t>
  </si>
  <si>
    <t> $            0.97</t>
  </si>
  <si>
    <t> $            1.22</t>
  </si>
  <si>
    <t> $          1.62</t>
  </si>
  <si>
    <t> $          2.22</t>
  </si>
  <si>
    <t> $          2.63</t>
  </si>
  <si>
    <t> $          3.06</t>
  </si>
  <si>
    <t> $          2.93</t>
  </si>
  <si>
    <t> $          3.41</t>
  </si>
  <si>
    <t> $         4.08</t>
  </si>
  <si>
    <t> $          4.55</t>
  </si>
  <si>
    <t> $          4.97</t>
  </si>
  <si>
    <t> $          5.34</t>
  </si>
  <si>
    <t> $          5.89</t>
  </si>
  <si>
    <t> $          6.01</t>
  </si>
  <si>
    <t> $          6.29</t>
  </si>
  <si>
    <t> $         6.86</t>
  </si>
  <si>
    <t> $         7.18</t>
  </si>
  <si>
    <t>AirTran</t>
  </si>
  <si>
    <t> $            0.34</t>
  </si>
  <si>
    <t> $            0.49</t>
  </si>
  <si>
    <t> $          0.60</t>
  </si>
  <si>
    <t> $          0.65</t>
  </si>
  <si>
    <t> $          0.71</t>
  </si>
  <si>
    <t> $            0.89</t>
  </si>
  <si>
    <t> $            1.00</t>
  </si>
  <si>
    <t> $          1.39</t>
  </si>
  <si>
    <t> $          1.81</t>
  </si>
  <si>
    <t> $          2.19</t>
  </si>
  <si>
    <t> $          2.40</t>
  </si>
  <si>
    <t> $          2.08</t>
  </si>
  <si>
    <t> $          2.35</t>
  </si>
  <si>
    <t> $         2.61</t>
  </si>
  <si>
    <t>Frontier</t>
  </si>
  <si>
    <t> $          0.05</t>
  </si>
  <si>
    <t> $          0.11</t>
  </si>
  <si>
    <t> $          0.13</t>
  </si>
  <si>
    <t> $            0.18</t>
  </si>
  <si>
    <t> $            0.29</t>
  </si>
  <si>
    <t> $          0.43</t>
  </si>
  <si>
    <t> $          0.44</t>
  </si>
  <si>
    <t> $            0.56</t>
  </si>
  <si>
    <t> $            0.67</t>
  </si>
  <si>
    <t> $          0.81</t>
  </si>
  <si>
    <t> $          0.95</t>
  </si>
  <si>
    <t> $          1.11</t>
  </si>
  <si>
    <t> $          1.20</t>
  </si>
  <si>
    <t> $          0.92</t>
  </si>
  <si>
    <t> $          1.09</t>
  </si>
  <si>
    <t> $         1.46</t>
  </si>
  <si>
    <t> $          1.17</t>
  </si>
  <si>
    <t> $          1.14</t>
  </si>
  <si>
    <t> $          1.26</t>
  </si>
  <si>
    <t> $          1.19</t>
  </si>
  <si>
    <t> $          1.08</t>
  </si>
  <si>
    <t> $         1.20</t>
  </si>
  <si>
    <t> $         1.37</t>
  </si>
  <si>
    <t>Virgin America</t>
  </si>
  <si>
    <t> $          0.01</t>
  </si>
  <si>
    <t> $          0.34</t>
  </si>
  <si>
    <t> $          0.49</t>
  </si>
  <si>
    <t> $          0.66</t>
  </si>
  <si>
    <t> $         0.95</t>
  </si>
  <si>
    <t> $          1.22</t>
  </si>
  <si>
    <t> $          1.29</t>
  </si>
  <si>
    <t> $          1.31</t>
  </si>
  <si>
    <t> $          1.34</t>
  </si>
  <si>
    <t> $          1.45</t>
  </si>
  <si>
    <t> $          1.49</t>
  </si>
  <si>
    <t> -- sub LCC</t>
  </si>
  <si>
    <t> $          2.81</t>
  </si>
  <si>
    <t> $          3.37</t>
  </si>
  <si>
    <t> $          3.87</t>
  </si>
  <si>
    <t> $            4.49</t>
  </si>
  <si>
    <t> $            5.28</t>
  </si>
  <si>
    <t> $          6.54</t>
  </si>
  <si>
    <t> $          6.68</t>
  </si>
  <si>
    <t> $          7.01</t>
  </si>
  <si>
    <t> $            8.02</t>
  </si>
  <si>
    <t> $            9.01</t>
  </si>
  <si>
    <t> $        10.91</t>
  </si>
  <si>
    <t> $        13.53</t>
  </si>
  <si>
    <t> $        15.12</t>
  </si>
  <si>
    <t> $        17.22</t>
  </si>
  <si>
    <t> $        15.98</t>
  </si>
  <si>
    <t> $        18.62</t>
  </si>
  <si>
    <t> $      21.68</t>
  </si>
  <si>
    <t> $        22.39</t>
  </si>
  <si>
    <t> $        24.12</t>
  </si>
  <si>
    <t> $        25.58</t>
  </si>
  <si>
    <t> $        26.73</t>
  </si>
  <si>
    <t> $        27.14</t>
  </si>
  <si>
    <t> $        28.06</t>
  </si>
  <si>
    <t> $       27.79</t>
  </si>
  <si>
    <t> $       28.46</t>
  </si>
  <si>
    <t>Alaska</t>
  </si>
  <si>
    <t> $          0.96</t>
  </si>
  <si>
    <t> $            1.37</t>
  </si>
  <si>
    <t> $            1.48</t>
  </si>
  <si>
    <t> $          1.58</t>
  </si>
  <si>
    <t> $          1.56</t>
  </si>
  <si>
    <t> $            1.79</t>
  </si>
  <si>
    <t> $            1.96</t>
  </si>
  <si>
    <t> $          2.12</t>
  </si>
  <si>
    <t> $          2.38</t>
  </si>
  <si>
    <t> $          2.48</t>
  </si>
  <si>
    <t> $          2.55</t>
  </si>
  <si>
    <t> $          2.31</t>
  </si>
  <si>
    <t> $          2.60</t>
  </si>
  <si>
    <t> $         3.01</t>
  </si>
  <si>
    <t> $          3.29</t>
  </si>
  <si>
    <t> $          3.50</t>
  </si>
  <si>
    <t> $          3.78</t>
  </si>
  <si>
    <t> $          3.95</t>
  </si>
  <si>
    <t> $          4.02</t>
  </si>
  <si>
    <t> $          4.38</t>
  </si>
  <si>
    <t> $         6.04</t>
  </si>
  <si>
    <t> $         6.30</t>
  </si>
  <si>
    <t>Hawaiian</t>
  </si>
  <si>
    <t> $          0.30</t>
  </si>
  <si>
    <t> $          0.33</t>
  </si>
  <si>
    <t> $            0.35</t>
  </si>
  <si>
    <t> $            0.40</t>
  </si>
  <si>
    <t> $          0.48</t>
  </si>
  <si>
    <t> $          0.54</t>
  </si>
  <si>
    <t> $            0.63</t>
  </si>
  <si>
    <t> $            0.70</t>
  </si>
  <si>
    <t> $          0.75</t>
  </si>
  <si>
    <t> $          0.80</t>
  </si>
  <si>
    <t> $          0.89</t>
  </si>
  <si>
    <t> $          1.04</t>
  </si>
  <si>
    <t> $          1.16</t>
  </si>
  <si>
    <t> $         1.48</t>
  </si>
  <si>
    <t> $          1.77</t>
  </si>
  <si>
    <t> $          1.94</t>
  </si>
  <si>
    <t> $          2.04</t>
  </si>
  <si>
    <t> $          2.01</t>
  </si>
  <si>
    <t> $          2.13</t>
  </si>
  <si>
    <t> $         2.43</t>
  </si>
  <si>
    <t>Spirit</t>
  </si>
  <si>
    <t> $          0.06</t>
  </si>
  <si>
    <t> $            0.12</t>
  </si>
  <si>
    <t> $            0.21</t>
  </si>
  <si>
    <t> $          0.27</t>
  </si>
  <si>
    <t> $          0.38</t>
  </si>
  <si>
    <t> $            0.44</t>
  </si>
  <si>
    <t> $            0.47</t>
  </si>
  <si>
    <t> $          0.47</t>
  </si>
  <si>
    <t> $          0.52</t>
  </si>
  <si>
    <t> $          0.69</t>
  </si>
  <si>
    <t> $          0.55</t>
  </si>
  <si>
    <t> $          0.57</t>
  </si>
  <si>
    <t> $         0.73</t>
  </si>
  <si>
    <t> $          0.83</t>
  </si>
  <si>
    <t> $          1.05</t>
  </si>
  <si>
    <t> $          1.27</t>
  </si>
  <si>
    <t> $          1.50</t>
  </si>
  <si>
    <t> $         1.89</t>
  </si>
  <si>
    <t> $         2.12</t>
  </si>
  <si>
    <t>Allegiant</t>
  </si>
  <si>
    <t> $            0.05</t>
  </si>
  <si>
    <t> $          0.09</t>
  </si>
  <si>
    <t> $          0.18</t>
  </si>
  <si>
    <t> $          0.26</t>
  </si>
  <si>
    <t> $          0.37</t>
  </si>
  <si>
    <t> $          0.46</t>
  </si>
  <si>
    <t> $         0.53</t>
  </si>
  <si>
    <t> $          0.63</t>
  </si>
  <si>
    <t> $          0.82</t>
  </si>
  <si>
    <t> $          0.86</t>
  </si>
  <si>
    <t> $          0.94</t>
  </si>
  <si>
    <t> $         1.04</t>
  </si>
  <si>
    <t> -- sub Other</t>
  </si>
  <si>
    <t> $          1.30</t>
  </si>
  <si>
    <t> $          1.65</t>
  </si>
  <si>
    <t> $            1.84</t>
  </si>
  <si>
    <t> $            2.09</t>
  </si>
  <si>
    <t> $          2.33</t>
  </si>
  <si>
    <t> $            2.86</t>
  </si>
  <si>
    <t> $            3.18</t>
  </si>
  <si>
    <t> $          3.43</t>
  </si>
  <si>
    <t> $          4.31</t>
  </si>
  <si>
    <t> $          4.65</t>
  </si>
  <si>
    <t> $          4.28</t>
  </si>
  <si>
    <t> $          4.78</t>
  </si>
  <si>
    <t> $         5.76</t>
  </si>
  <si>
    <t> $          6.52</t>
  </si>
  <si>
    <t> $          7.19</t>
  </si>
  <si>
    <t> $          7.84</t>
  </si>
  <si>
    <t> $          8.05</t>
  </si>
  <si>
    <t> $          8.33</t>
  </si>
  <si>
    <t> $          9.16</t>
  </si>
  <si>
    <t> $       11.40</t>
  </si>
  <si>
    <t> $       12.06</t>
  </si>
  <si>
    <t>Total All Sectors</t>
  </si>
  <si>
    <t> $        61.68</t>
  </si>
  <si>
    <t> $        66.63</t>
  </si>
  <si>
    <t> $        70.92</t>
  </si>
  <si>
    <t> $          72.18</t>
  </si>
  <si>
    <t> $          74.90</t>
  </si>
  <si>
    <t> $        83.29</t>
  </si>
  <si>
    <t> $        72.37</t>
  </si>
  <si>
    <t> $        67.71</t>
  </si>
  <si>
    <t> $          67.21</t>
  </si>
  <si>
    <t> $          72.75</t>
  </si>
  <si>
    <t> $        79.05</t>
  </si>
  <si>
    <t> $        86.96</t>
  </si>
  <si>
    <t> $        92.72</t>
  </si>
  <si>
    <t> $        96.90</t>
  </si>
  <si>
    <t> $        80.01</t>
  </si>
  <si>
    <t> $        92.38</t>
  </si>
  <si>
    <t> $    103.09</t>
  </si>
  <si>
    <t> $      106.57</t>
  </si>
  <si>
    <t> $      112.05</t>
  </si>
  <si>
    <t> $      118.27</t>
  </si>
  <si>
    <t> $      118.18</t>
  </si>
  <si>
    <t> $      115.96</t>
  </si>
  <si>
    <t> $      121.07</t>
  </si>
  <si>
    <t> $     129.48</t>
  </si>
  <si>
    <t> $     135.08</t>
  </si>
  <si>
    <t>Total Industry</t>
  </si>
  <si>
    <t> $        69.47</t>
  </si>
  <si>
    <t> $        75.29</t>
  </si>
  <si>
    <t> $        79.47</t>
  </si>
  <si>
    <t> $          80.99</t>
  </si>
  <si>
    <t> $          84.32</t>
  </si>
  <si>
    <t> $        93.64</t>
  </si>
  <si>
    <t> $        80.94</t>
  </si>
  <si>
    <t> $        73.35</t>
  </si>
  <si>
    <t> $          77.34</t>
  </si>
  <si>
    <t> $          85.70</t>
  </si>
  <si>
    <t> $        93.50</t>
  </si>
  <si>
    <t> $      101.29</t>
  </si>
  <si>
    <t> $      107.02</t>
  </si>
  <si>
    <t> $      111.53</t>
  </si>
  <si>
    <t> $        91.33</t>
  </si>
  <si>
    <t> $      103.98</t>
  </si>
  <si>
    <t> $    114.30</t>
  </si>
  <si>
    <t> $      115.97</t>
  </si>
  <si>
    <t> $      120.64</t>
  </si>
  <si>
    <t> $      126.71</t>
  </si>
  <si>
    <t> $      126.35</t>
  </si>
  <si>
    <t> $      124.63</t>
  </si>
  <si>
    <t> $      129.91</t>
  </si>
  <si>
    <t> $     138.42</t>
  </si>
  <si>
    <t> $     144.50</t>
  </si>
  <si>
    <t>Montego</t>
  </si>
  <si>
    <t>Years</t>
  </si>
  <si>
    <t>Tot Expense</t>
  </si>
  <si>
    <t> $    14.64</t>
  </si>
  <si>
    <t> $    13.81</t>
  </si>
  <si>
    <t> $    14.41</t>
  </si>
  <si>
    <t> $    14.55</t>
  </si>
  <si>
    <t> $    15.09</t>
  </si>
  <si>
    <t> $    16.87</t>
  </si>
  <si>
    <t> $     18.20</t>
  </si>
  <si>
    <t> $    19.18</t>
  </si>
  <si>
    <t> $    18.85</t>
  </si>
  <si>
    <t> $    19.03</t>
  </si>
  <si>
    <t> $       21.01</t>
  </si>
  <si>
    <t> $       21.68</t>
  </si>
  <si>
    <t> $       22.13</t>
  </si>
  <si>
    <t> $       25.75</t>
  </si>
  <si>
    <t> $    21.06</t>
  </si>
  <si>
    <t> $      22.00</t>
  </si>
  <si>
    <t> $       25.13</t>
  </si>
  <si>
    <t> $       24.78</t>
  </si>
  <si>
    <t> $       24.27</t>
  </si>
  <si>
    <t> $       24.80</t>
  </si>
  <si>
    <t> $       34.90</t>
  </si>
  <si>
    <t> $       35.12</t>
  </si>
  <si>
    <t> $       38.16</t>
  </si>
  <si>
    <t> $       41.81</t>
  </si>
  <si>
    <t> $       42.71</t>
  </si>
  <si>
    <t> $    11.52</t>
  </si>
  <si>
    <t> $    12.75</t>
  </si>
  <si>
    <t> $    12.58</t>
  </si>
  <si>
    <t> $    12.84</t>
  </si>
  <si>
    <t> $    13.17</t>
  </si>
  <si>
    <t> $    13.86</t>
  </si>
  <si>
    <t> $     14.18</t>
  </si>
  <si>
    <t> $    13.45</t>
  </si>
  <si>
    <t> $    15.36</t>
  </si>
  <si>
    <t> $    16.77</t>
  </si>
  <si>
    <t> $       17.31</t>
  </si>
  <si>
    <t> $       18.23</t>
  </si>
  <si>
    <t> $       20.92</t>
  </si>
  <si>
    <t> $    18.65</t>
  </si>
  <si>
    <t> $      29.28</t>
  </si>
  <si>
    <t> $       33.07</t>
  </si>
  <si>
    <t> $       34.27</t>
  </si>
  <si>
    <t> $       33.98</t>
  </si>
  <si>
    <t> $       37.50</t>
  </si>
  <si>
    <t> $       32.97</t>
  </si>
  <si>
    <t> $       32.87</t>
  </si>
  <si>
    <t> $       35.33</t>
  </si>
  <si>
    <t> $       39.03</t>
  </si>
  <si>
    <t> $       40.57</t>
  </si>
  <si>
    <t> $    14.06</t>
  </si>
  <si>
    <t> $    15.19</t>
  </si>
  <si>
    <t> $    16.11</t>
  </si>
  <si>
    <t> $    16.08</t>
  </si>
  <si>
    <t> $    16.61</t>
  </si>
  <si>
    <t> $    18.59</t>
  </si>
  <si>
    <t> $     19.83</t>
  </si>
  <si>
    <t> $    16.94</t>
  </si>
  <si>
    <t> $    14.95</t>
  </si>
  <si>
    <t> $       17.55</t>
  </si>
  <si>
    <t> $       18.88</t>
  </si>
  <si>
    <t> $       19.10</t>
  </si>
  <si>
    <t> $       21.98</t>
  </si>
  <si>
    <t> $      18.40</t>
  </si>
  <si>
    <t> $       20.26</t>
  </si>
  <si>
    <t> $       37.11</t>
  </si>
  <si>
    <t> $       37.03</t>
  </si>
  <si>
    <t> $       36.52</t>
  </si>
  <si>
    <t> $       32.70</t>
  </si>
  <si>
    <t> $       32.22</t>
  </si>
  <si>
    <t> $       34.24</t>
  </si>
  <si>
    <t> $       38.01</t>
  </si>
  <si>
    <t> $       38.95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</si>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</sst>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5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4" fontId="3" fillId="0" borderId="0" xfId="0" applyNumberFormat="1" applyFont="1" applyBorder="1"/>
    <xf numFmtId="0" fontId="4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1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6" fillId="0" borderId="0" xfId="0" applyFont="1" applyBorder="1"/>
    <xf numFmtId="3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4" fillId="0" borderId="0" xfId="0" applyNumberFormat="1" applyFont="1"/>
    <xf numFmtId="0" fontId="2" fillId="0" borderId="0" xfId="0" applyFont="1" applyFill="1" applyBorder="1" applyAlignment="1">
      <alignment horizontal="center"/>
    </xf>
    <xf numFmtId="3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9DE5-3829-41B8-B984-2F72E67B2B92}">
  <dimension ref="A1:AA31"/>
  <sheetViews>
    <sheetView workbookViewId="0">
      <selection activeCell="B20" sqref="B20"/>
    </sheetView>
  </sheetViews>
  <sheetFormatPr defaultRowHeight="14.4" x14ac:dyDescent="0.3"/>
  <cols>
    <col min="1" max="1" width="14.44140625" style="4" bestFit="1" customWidth="1"/>
    <col min="2" max="2" width="8.88671875" style="4"/>
    <col min="3" max="5" width="10.5546875" style="4" bestFit="1" customWidth="1"/>
    <col min="6" max="7" width="11.44140625" style="4" bestFit="1" customWidth="1"/>
    <col min="8" max="10" width="10.5546875" style="4" bestFit="1" customWidth="1"/>
    <col min="11" max="12" width="11.44140625" style="4" bestFit="1" customWidth="1"/>
    <col min="13" max="13" width="10.5546875" style="4" bestFit="1" customWidth="1"/>
    <col min="14" max="16" width="10.6640625" style="4" bestFit="1" customWidth="1"/>
    <col min="17" max="17" width="10.5546875" style="4" bestFit="1" customWidth="1"/>
    <col min="18" max="18" width="10.6640625" style="4" bestFit="1" customWidth="1"/>
    <col min="19" max="19" width="10.109375" style="4" bestFit="1" customWidth="1"/>
    <col min="20" max="25" width="10.6640625" style="4" bestFit="1" customWidth="1"/>
    <col min="26" max="27" width="10.21875" style="4" bestFit="1" customWidth="1"/>
    <col min="28" max="16384" width="8.88671875" style="4"/>
  </cols>
  <sheetData>
    <row r="1" spans="1:27" x14ac:dyDescent="0.3">
      <c r="A1" s="1" t="s">
        <v>0</v>
      </c>
      <c r="B1" s="2"/>
      <c r="C1" s="3">
        <v>1995</v>
      </c>
      <c r="D1" s="3">
        <v>1996</v>
      </c>
      <c r="E1" s="3">
        <v>1997</v>
      </c>
      <c r="F1" s="3">
        <v>1998</v>
      </c>
      <c r="G1" s="3">
        <v>1999</v>
      </c>
      <c r="H1" s="3">
        <v>2000</v>
      </c>
      <c r="I1" s="3">
        <v>2001</v>
      </c>
      <c r="J1" s="3">
        <v>2002</v>
      </c>
      <c r="K1" s="3">
        <v>2003</v>
      </c>
      <c r="L1" s="3">
        <v>2004</v>
      </c>
      <c r="M1" s="3">
        <v>2005</v>
      </c>
      <c r="N1" s="3">
        <v>2006</v>
      </c>
      <c r="O1" s="3">
        <v>2007</v>
      </c>
      <c r="P1" s="3">
        <v>2008</v>
      </c>
      <c r="Q1" s="3">
        <v>2009</v>
      </c>
      <c r="R1" s="3">
        <v>2010</v>
      </c>
      <c r="S1" s="3">
        <v>2011</v>
      </c>
      <c r="T1" s="3">
        <v>2012</v>
      </c>
      <c r="U1" s="3">
        <v>2013</v>
      </c>
      <c r="V1" s="3">
        <v>2014</v>
      </c>
      <c r="W1" s="3">
        <v>2015</v>
      </c>
      <c r="X1" s="3">
        <v>2016</v>
      </c>
      <c r="Y1" s="3">
        <v>2017</v>
      </c>
      <c r="Z1" s="3">
        <v>2018</v>
      </c>
      <c r="AA1" s="3">
        <v>2019</v>
      </c>
    </row>
    <row r="2" spans="1:27" x14ac:dyDescent="0.3">
      <c r="A2" s="5" t="s">
        <v>1</v>
      </c>
      <c r="B2" s="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</row>
    <row r="3" spans="1:27" x14ac:dyDescent="0.3">
      <c r="A3" s="5" t="s">
        <v>27</v>
      </c>
      <c r="B3" s="2"/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45</v>
      </c>
      <c r="U3" s="6" t="s">
        <v>45</v>
      </c>
      <c r="V3" s="6" t="s">
        <v>45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</row>
    <row r="4" spans="1:27" x14ac:dyDescent="0.3">
      <c r="A4" s="5" t="s">
        <v>46</v>
      </c>
      <c r="B4" s="2"/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6" t="s">
        <v>53</v>
      </c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49</v>
      </c>
      <c r="P4" s="6" t="s">
        <v>59</v>
      </c>
      <c r="Q4" s="6" t="s">
        <v>60</v>
      </c>
      <c r="R4" s="6" t="s">
        <v>61</v>
      </c>
      <c r="S4" s="6" t="s">
        <v>62</v>
      </c>
      <c r="T4" s="6" t="s">
        <v>63</v>
      </c>
      <c r="U4" s="6" t="s">
        <v>64</v>
      </c>
      <c r="V4" s="6" t="s">
        <v>65</v>
      </c>
      <c r="W4" s="6" t="s">
        <v>66</v>
      </c>
      <c r="X4" s="6" t="s">
        <v>67</v>
      </c>
      <c r="Y4" s="6" t="s">
        <v>68</v>
      </c>
      <c r="Z4" s="6" t="s">
        <v>69</v>
      </c>
      <c r="AA4" s="6" t="s">
        <v>70</v>
      </c>
    </row>
    <row r="5" spans="1:27" x14ac:dyDescent="0.3">
      <c r="A5" s="5" t="s">
        <v>71</v>
      </c>
      <c r="B5" s="2"/>
      <c r="C5" s="6" t="s">
        <v>72</v>
      </c>
      <c r="D5" s="6" t="s">
        <v>73</v>
      </c>
      <c r="E5" s="6" t="s">
        <v>74</v>
      </c>
      <c r="F5" s="6" t="s">
        <v>75</v>
      </c>
      <c r="G5" s="6" t="s">
        <v>76</v>
      </c>
      <c r="H5" s="6" t="s">
        <v>77</v>
      </c>
      <c r="I5" s="6" t="s">
        <v>78</v>
      </c>
      <c r="J5" s="6" t="s">
        <v>79</v>
      </c>
      <c r="K5" s="6" t="s">
        <v>80</v>
      </c>
      <c r="L5" s="6" t="s">
        <v>81</v>
      </c>
      <c r="M5" s="6" t="s">
        <v>82</v>
      </c>
      <c r="N5" s="6" t="s">
        <v>83</v>
      </c>
      <c r="O5" s="6" t="s">
        <v>84</v>
      </c>
      <c r="P5" s="6" t="s">
        <v>85</v>
      </c>
      <c r="Q5" s="6" t="s">
        <v>86</v>
      </c>
      <c r="R5" s="6" t="s">
        <v>45</v>
      </c>
      <c r="S5" s="6" t="s">
        <v>87</v>
      </c>
      <c r="T5" s="6" t="s">
        <v>45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</row>
    <row r="6" spans="1:27" x14ac:dyDescent="0.3">
      <c r="A6" s="5" t="s">
        <v>88</v>
      </c>
      <c r="B6" s="2"/>
      <c r="C6" s="6" t="s">
        <v>89</v>
      </c>
      <c r="D6" s="6" t="s">
        <v>90</v>
      </c>
      <c r="E6" s="6" t="s">
        <v>91</v>
      </c>
      <c r="F6" s="6" t="s">
        <v>92</v>
      </c>
      <c r="G6" s="6" t="s">
        <v>93</v>
      </c>
      <c r="H6" s="6" t="s">
        <v>94</v>
      </c>
      <c r="I6" s="6" t="s">
        <v>95</v>
      </c>
      <c r="J6" s="6" t="s">
        <v>96</v>
      </c>
      <c r="K6" s="6" t="s">
        <v>97</v>
      </c>
      <c r="L6" s="6" t="s">
        <v>98</v>
      </c>
      <c r="M6" s="6" t="s">
        <v>99</v>
      </c>
      <c r="N6" s="6" t="s">
        <v>100</v>
      </c>
      <c r="O6" s="6" t="s">
        <v>101</v>
      </c>
      <c r="P6" s="6" t="s">
        <v>102</v>
      </c>
      <c r="Q6" s="6" t="s">
        <v>103</v>
      </c>
      <c r="R6" s="6" t="s">
        <v>104</v>
      </c>
      <c r="S6" s="6" t="s">
        <v>105</v>
      </c>
      <c r="T6" s="6" t="s">
        <v>106</v>
      </c>
      <c r="U6" s="6" t="s">
        <v>107</v>
      </c>
      <c r="V6" s="6" t="s">
        <v>108</v>
      </c>
      <c r="W6" s="6" t="s">
        <v>109</v>
      </c>
      <c r="X6" s="6" t="s">
        <v>110</v>
      </c>
      <c r="Y6" s="6" t="s">
        <v>111</v>
      </c>
      <c r="Z6" s="6" t="s">
        <v>112</v>
      </c>
      <c r="AA6" s="6" t="s">
        <v>113</v>
      </c>
    </row>
    <row r="7" spans="1:27" x14ac:dyDescent="0.3">
      <c r="A7" s="5" t="s">
        <v>114</v>
      </c>
      <c r="B7" s="2"/>
      <c r="C7" s="6" t="s">
        <v>115</v>
      </c>
      <c r="D7" s="6" t="s">
        <v>116</v>
      </c>
      <c r="E7" s="6" t="s">
        <v>117</v>
      </c>
      <c r="F7" s="6" t="s">
        <v>118</v>
      </c>
      <c r="G7" s="6" t="s">
        <v>119</v>
      </c>
      <c r="H7" s="6" t="s">
        <v>120</v>
      </c>
      <c r="I7" s="6" t="s">
        <v>35</v>
      </c>
      <c r="J7" s="6" t="s">
        <v>121</v>
      </c>
      <c r="K7" s="6" t="s">
        <v>122</v>
      </c>
      <c r="L7" s="6" t="s">
        <v>123</v>
      </c>
      <c r="M7" s="6" t="s">
        <v>124</v>
      </c>
      <c r="N7" s="6" t="s">
        <v>125</v>
      </c>
      <c r="O7" s="6" t="s">
        <v>38</v>
      </c>
      <c r="P7" s="6" t="s">
        <v>126</v>
      </c>
      <c r="Q7" s="6" t="s">
        <v>127</v>
      </c>
      <c r="R7" s="6" t="s">
        <v>128</v>
      </c>
      <c r="S7" s="6" t="s">
        <v>129</v>
      </c>
      <c r="T7" s="6" t="s">
        <v>82</v>
      </c>
      <c r="U7" s="6" t="s">
        <v>130</v>
      </c>
      <c r="V7" s="6" t="s">
        <v>131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</row>
    <row r="8" spans="1:27" x14ac:dyDescent="0.3">
      <c r="A8" s="5" t="s">
        <v>132</v>
      </c>
      <c r="B8" s="2"/>
      <c r="C8" s="6" t="s">
        <v>133</v>
      </c>
      <c r="D8" s="6" t="s">
        <v>134</v>
      </c>
      <c r="E8" s="6" t="s">
        <v>135</v>
      </c>
      <c r="F8" s="6" t="s">
        <v>136</v>
      </c>
      <c r="G8" s="6" t="s">
        <v>137</v>
      </c>
      <c r="H8" s="6" t="s">
        <v>138</v>
      </c>
      <c r="I8" s="6" t="s">
        <v>139</v>
      </c>
      <c r="J8" s="6" t="s">
        <v>140</v>
      </c>
      <c r="K8" s="6" t="s">
        <v>141</v>
      </c>
      <c r="L8" s="6" t="s">
        <v>142</v>
      </c>
      <c r="M8" s="6" t="s">
        <v>143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87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</row>
    <row r="9" spans="1:27" x14ac:dyDescent="0.3">
      <c r="A9" s="7" t="s">
        <v>144</v>
      </c>
      <c r="B9" s="8"/>
      <c r="C9" s="9" t="s">
        <v>145</v>
      </c>
      <c r="D9" s="9" t="s">
        <v>146</v>
      </c>
      <c r="E9" s="9" t="s">
        <v>147</v>
      </c>
      <c r="F9" s="9" t="s">
        <v>148</v>
      </c>
      <c r="G9" s="9" t="s">
        <v>149</v>
      </c>
      <c r="H9" s="9" t="s">
        <v>150</v>
      </c>
      <c r="I9" s="9" t="s">
        <v>151</v>
      </c>
      <c r="J9" s="9" t="s">
        <v>152</v>
      </c>
      <c r="K9" s="9" t="s">
        <v>153</v>
      </c>
      <c r="L9" s="9" t="s">
        <v>154</v>
      </c>
      <c r="M9" s="9" t="s">
        <v>155</v>
      </c>
      <c r="N9" s="9" t="s">
        <v>156</v>
      </c>
      <c r="O9" s="9" t="s">
        <v>157</v>
      </c>
      <c r="P9" s="9" t="s">
        <v>158</v>
      </c>
      <c r="Q9" s="9" t="s">
        <v>159</v>
      </c>
      <c r="R9" s="9" t="s">
        <v>160</v>
      </c>
      <c r="S9" s="9" t="s">
        <v>161</v>
      </c>
      <c r="T9" s="9" t="s">
        <v>162</v>
      </c>
      <c r="U9" s="9" t="s">
        <v>163</v>
      </c>
      <c r="V9" s="9" t="s">
        <v>164</v>
      </c>
      <c r="W9" s="9" t="s">
        <v>165</v>
      </c>
      <c r="X9" s="9" t="s">
        <v>166</v>
      </c>
      <c r="Y9" s="9" t="s">
        <v>167</v>
      </c>
      <c r="Z9" s="9" t="s">
        <v>168</v>
      </c>
      <c r="AA9" s="9" t="s">
        <v>169</v>
      </c>
    </row>
    <row r="10" spans="1:27" x14ac:dyDescent="0.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5" t="s">
        <v>170</v>
      </c>
      <c r="B11" s="2"/>
      <c r="C11" s="2" t="s">
        <v>171</v>
      </c>
      <c r="D11" s="2" t="s">
        <v>172</v>
      </c>
      <c r="E11" s="2" t="s">
        <v>173</v>
      </c>
      <c r="F11" s="2" t="s">
        <v>174</v>
      </c>
      <c r="G11" s="2" t="s">
        <v>175</v>
      </c>
      <c r="H11" s="2" t="s">
        <v>176</v>
      </c>
      <c r="I11" s="2" t="s">
        <v>177</v>
      </c>
      <c r="J11" s="2" t="s">
        <v>178</v>
      </c>
      <c r="K11" s="2" t="s">
        <v>179</v>
      </c>
      <c r="L11" s="2" t="s">
        <v>180</v>
      </c>
      <c r="M11" s="2" t="s">
        <v>181</v>
      </c>
      <c r="N11" s="2" t="s">
        <v>182</v>
      </c>
      <c r="O11" s="2" t="s">
        <v>183</v>
      </c>
      <c r="P11" s="2" t="s">
        <v>184</v>
      </c>
      <c r="Q11" s="2" t="s">
        <v>185</v>
      </c>
      <c r="R11" s="2" t="s">
        <v>186</v>
      </c>
      <c r="S11" s="2" t="s">
        <v>187</v>
      </c>
      <c r="T11" s="2" t="s">
        <v>188</v>
      </c>
      <c r="U11" s="2" t="s">
        <v>189</v>
      </c>
      <c r="V11" s="2" t="s">
        <v>190</v>
      </c>
      <c r="W11" s="2" t="s">
        <v>191</v>
      </c>
      <c r="X11" s="2" t="s">
        <v>192</v>
      </c>
      <c r="Y11" s="2" t="s">
        <v>193</v>
      </c>
      <c r="Z11" s="2" t="s">
        <v>194</v>
      </c>
      <c r="AA11" s="2" t="s">
        <v>195</v>
      </c>
    </row>
    <row r="12" spans="1:27" x14ac:dyDescent="0.3">
      <c r="A12" s="5" t="s">
        <v>196</v>
      </c>
      <c r="B12" s="2"/>
      <c r="C12" s="2" t="s">
        <v>45</v>
      </c>
      <c r="D12" s="2" t="s">
        <v>45</v>
      </c>
      <c r="E12" s="2" t="s">
        <v>45</v>
      </c>
      <c r="F12" s="2" t="s">
        <v>197</v>
      </c>
      <c r="G12" s="2" t="s">
        <v>197</v>
      </c>
      <c r="H12" s="2" t="s">
        <v>198</v>
      </c>
      <c r="I12" s="2" t="s">
        <v>199</v>
      </c>
      <c r="J12" s="2" t="s">
        <v>200</v>
      </c>
      <c r="K12" s="2" t="s">
        <v>201</v>
      </c>
      <c r="L12" s="2" t="s">
        <v>202</v>
      </c>
      <c r="M12" s="2" t="s">
        <v>203</v>
      </c>
      <c r="N12" s="2" t="s">
        <v>204</v>
      </c>
      <c r="O12" s="2" t="s">
        <v>205</v>
      </c>
      <c r="P12" s="2" t="s">
        <v>206</v>
      </c>
      <c r="Q12" s="2" t="s">
        <v>207</v>
      </c>
      <c r="R12" s="2" t="s">
        <v>208</v>
      </c>
      <c r="S12" s="2" t="s">
        <v>209</v>
      </c>
      <c r="T12" s="2" t="s">
        <v>210</v>
      </c>
      <c r="U12" s="2" t="s">
        <v>211</v>
      </c>
      <c r="V12" s="2" t="s">
        <v>212</v>
      </c>
      <c r="W12" s="2" t="s">
        <v>213</v>
      </c>
      <c r="X12" s="2" t="s">
        <v>214</v>
      </c>
      <c r="Y12" s="2" t="s">
        <v>215</v>
      </c>
      <c r="Z12" s="2" t="s">
        <v>216</v>
      </c>
      <c r="AA12" s="2" t="s">
        <v>217</v>
      </c>
    </row>
    <row r="13" spans="1:27" x14ac:dyDescent="0.3">
      <c r="A13" s="5" t="s">
        <v>218</v>
      </c>
      <c r="B13" s="2"/>
      <c r="C13" s="2" t="s">
        <v>45</v>
      </c>
      <c r="D13" s="2" t="s">
        <v>45</v>
      </c>
      <c r="E13" s="2" t="s">
        <v>198</v>
      </c>
      <c r="F13" s="2" t="s">
        <v>219</v>
      </c>
      <c r="G13" s="2" t="s">
        <v>220</v>
      </c>
      <c r="H13" s="2" t="s">
        <v>221</v>
      </c>
      <c r="I13" s="2" t="s">
        <v>222</v>
      </c>
      <c r="J13" s="2" t="s">
        <v>223</v>
      </c>
      <c r="K13" s="2" t="s">
        <v>224</v>
      </c>
      <c r="L13" s="2" t="s">
        <v>225</v>
      </c>
      <c r="M13" s="2" t="s">
        <v>226</v>
      </c>
      <c r="N13" s="2" t="s">
        <v>227</v>
      </c>
      <c r="O13" s="2" t="s">
        <v>228</v>
      </c>
      <c r="P13" s="2" t="s">
        <v>229</v>
      </c>
      <c r="Q13" s="2" t="s">
        <v>230</v>
      </c>
      <c r="R13" s="2" t="s">
        <v>231</v>
      </c>
      <c r="S13" s="2" t="s">
        <v>232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</row>
    <row r="14" spans="1:27" x14ac:dyDescent="0.3">
      <c r="A14" s="5" t="s">
        <v>233</v>
      </c>
      <c r="B14" s="2"/>
      <c r="C14" s="2" t="s">
        <v>234</v>
      </c>
      <c r="D14" s="2" t="s">
        <v>235</v>
      </c>
      <c r="E14" s="2" t="s">
        <v>236</v>
      </c>
      <c r="F14" s="2" t="s">
        <v>237</v>
      </c>
      <c r="G14" s="2" t="s">
        <v>238</v>
      </c>
      <c r="H14" s="2" t="s">
        <v>239</v>
      </c>
      <c r="I14" s="2" t="s">
        <v>239</v>
      </c>
      <c r="J14" s="2" t="s">
        <v>240</v>
      </c>
      <c r="K14" s="2" t="s">
        <v>241</v>
      </c>
      <c r="L14" s="2" t="s">
        <v>242</v>
      </c>
      <c r="M14" s="2" t="s">
        <v>243</v>
      </c>
      <c r="N14" s="2" t="s">
        <v>244</v>
      </c>
      <c r="O14" s="2" t="s">
        <v>245</v>
      </c>
      <c r="P14" s="2" t="s">
        <v>246</v>
      </c>
      <c r="Q14" s="2" t="s">
        <v>247</v>
      </c>
      <c r="R14" s="2" t="s">
        <v>248</v>
      </c>
      <c r="S14" s="2" t="s">
        <v>249</v>
      </c>
      <c r="T14" s="2" t="s">
        <v>250</v>
      </c>
      <c r="U14" s="2" t="s">
        <v>251</v>
      </c>
      <c r="V14" s="2" t="s">
        <v>252</v>
      </c>
      <c r="W14" s="2" t="s">
        <v>253</v>
      </c>
      <c r="X14" s="2" t="s">
        <v>254</v>
      </c>
      <c r="Y14" s="2" t="s">
        <v>251</v>
      </c>
      <c r="Z14" s="2" t="s">
        <v>255</v>
      </c>
      <c r="AA14" s="2" t="s">
        <v>256</v>
      </c>
    </row>
    <row r="15" spans="1:27" x14ac:dyDescent="0.3">
      <c r="A15" s="5" t="s">
        <v>257</v>
      </c>
      <c r="B15" s="2"/>
      <c r="C15" s="2" t="s">
        <v>45</v>
      </c>
      <c r="D15" s="2" t="s">
        <v>45</v>
      </c>
      <c r="E15" s="2" t="s">
        <v>45</v>
      </c>
      <c r="F15" s="2" t="s">
        <v>197</v>
      </c>
      <c r="G15" s="2" t="s">
        <v>197</v>
      </c>
      <c r="H15" s="2" t="s">
        <v>45</v>
      </c>
      <c r="I15" s="2" t="s">
        <v>45</v>
      </c>
      <c r="J15" s="2" t="s">
        <v>45</v>
      </c>
      <c r="K15" s="2" t="s">
        <v>197</v>
      </c>
      <c r="L15" s="2" t="s">
        <v>197</v>
      </c>
      <c r="M15" s="2" t="s">
        <v>45</v>
      </c>
      <c r="N15" s="2" t="s">
        <v>45</v>
      </c>
      <c r="O15" s="2" t="s">
        <v>258</v>
      </c>
      <c r="P15" s="2" t="s">
        <v>259</v>
      </c>
      <c r="Q15" s="2" t="s">
        <v>260</v>
      </c>
      <c r="R15" s="2" t="s">
        <v>261</v>
      </c>
      <c r="S15" s="2" t="s">
        <v>262</v>
      </c>
      <c r="T15" s="2" t="s">
        <v>263</v>
      </c>
      <c r="U15" s="2" t="s">
        <v>264</v>
      </c>
      <c r="V15" s="2" t="s">
        <v>265</v>
      </c>
      <c r="W15" s="2" t="s">
        <v>266</v>
      </c>
      <c r="X15" s="2" t="s">
        <v>267</v>
      </c>
      <c r="Y15" s="2" t="s">
        <v>268</v>
      </c>
      <c r="Z15" s="2" t="s">
        <v>45</v>
      </c>
      <c r="AA15" s="2" t="s">
        <v>45</v>
      </c>
    </row>
    <row r="16" spans="1:27" x14ac:dyDescent="0.3">
      <c r="A16" s="7" t="s">
        <v>269</v>
      </c>
      <c r="B16" s="8"/>
      <c r="C16" s="8" t="s">
        <v>270</v>
      </c>
      <c r="D16" s="8" t="s">
        <v>271</v>
      </c>
      <c r="E16" s="8" t="s">
        <v>272</v>
      </c>
      <c r="F16" s="8" t="s">
        <v>273</v>
      </c>
      <c r="G16" s="8" t="s">
        <v>274</v>
      </c>
      <c r="H16" s="8" t="s">
        <v>275</v>
      </c>
      <c r="I16" s="8" t="s">
        <v>276</v>
      </c>
      <c r="J16" s="8" t="s">
        <v>277</v>
      </c>
      <c r="K16" s="8" t="s">
        <v>278</v>
      </c>
      <c r="L16" s="8" t="s">
        <v>279</v>
      </c>
      <c r="M16" s="8" t="s">
        <v>280</v>
      </c>
      <c r="N16" s="8" t="s">
        <v>281</v>
      </c>
      <c r="O16" s="8" t="s">
        <v>282</v>
      </c>
      <c r="P16" s="8" t="s">
        <v>283</v>
      </c>
      <c r="Q16" s="8" t="s">
        <v>284</v>
      </c>
      <c r="R16" s="8" t="s">
        <v>285</v>
      </c>
      <c r="S16" s="8" t="s">
        <v>286</v>
      </c>
      <c r="T16" s="8" t="s">
        <v>287</v>
      </c>
      <c r="U16" s="8" t="s">
        <v>288</v>
      </c>
      <c r="V16" s="8" t="s">
        <v>289</v>
      </c>
      <c r="W16" s="8" t="s">
        <v>290</v>
      </c>
      <c r="X16" s="8" t="s">
        <v>291</v>
      </c>
      <c r="Y16" s="8" t="s">
        <v>292</v>
      </c>
      <c r="Z16" s="8" t="s">
        <v>293</v>
      </c>
      <c r="AA16" s="8" t="s">
        <v>294</v>
      </c>
    </row>
    <row r="17" spans="1:27" x14ac:dyDescent="0.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">
      <c r="A18" s="5" t="s">
        <v>295</v>
      </c>
      <c r="B18" s="2"/>
      <c r="C18" s="2" t="s">
        <v>296</v>
      </c>
      <c r="D18" s="2" t="s">
        <v>245</v>
      </c>
      <c r="E18" s="2" t="s">
        <v>252</v>
      </c>
      <c r="F18" s="2" t="s">
        <v>297</v>
      </c>
      <c r="G18" s="2" t="s">
        <v>298</v>
      </c>
      <c r="H18" s="2" t="s">
        <v>299</v>
      </c>
      <c r="I18" s="2" t="s">
        <v>300</v>
      </c>
      <c r="J18" s="2" t="s">
        <v>203</v>
      </c>
      <c r="K18" s="2" t="s">
        <v>301</v>
      </c>
      <c r="L18" s="2" t="s">
        <v>302</v>
      </c>
      <c r="M18" s="2" t="s">
        <v>303</v>
      </c>
      <c r="N18" s="2" t="s">
        <v>304</v>
      </c>
      <c r="O18" s="2" t="s">
        <v>305</v>
      </c>
      <c r="P18" s="2" t="s">
        <v>306</v>
      </c>
      <c r="Q18" s="2" t="s">
        <v>307</v>
      </c>
      <c r="R18" s="2" t="s">
        <v>308</v>
      </c>
      <c r="S18" s="2" t="s">
        <v>309</v>
      </c>
      <c r="T18" s="2" t="s">
        <v>310</v>
      </c>
      <c r="U18" s="2" t="s">
        <v>311</v>
      </c>
      <c r="V18" s="2" t="s">
        <v>312</v>
      </c>
      <c r="W18" s="2" t="s">
        <v>313</v>
      </c>
      <c r="X18" s="2" t="s">
        <v>314</v>
      </c>
      <c r="Y18" s="2" t="s">
        <v>315</v>
      </c>
      <c r="Z18" s="2" t="s">
        <v>316</v>
      </c>
      <c r="AA18" s="2" t="s">
        <v>317</v>
      </c>
    </row>
    <row r="19" spans="1:27" x14ac:dyDescent="0.3">
      <c r="A19" s="5" t="s">
        <v>318</v>
      </c>
      <c r="B19" s="2"/>
      <c r="C19" s="2" t="s">
        <v>319</v>
      </c>
      <c r="D19" s="2" t="s">
        <v>320</v>
      </c>
      <c r="E19" s="2" t="s">
        <v>320</v>
      </c>
      <c r="F19" s="2" t="s">
        <v>321</v>
      </c>
      <c r="G19" s="2" t="s">
        <v>322</v>
      </c>
      <c r="H19" s="2" t="s">
        <v>323</v>
      </c>
      <c r="I19" s="2" t="s">
        <v>260</v>
      </c>
      <c r="J19" s="2" t="s">
        <v>324</v>
      </c>
      <c r="K19" s="2" t="s">
        <v>325</v>
      </c>
      <c r="L19" s="2" t="s">
        <v>326</v>
      </c>
      <c r="M19" s="2" t="s">
        <v>327</v>
      </c>
      <c r="N19" s="2" t="s">
        <v>328</v>
      </c>
      <c r="O19" s="2" t="s">
        <v>329</v>
      </c>
      <c r="P19" s="2" t="s">
        <v>245</v>
      </c>
      <c r="Q19" s="2" t="s">
        <v>330</v>
      </c>
      <c r="R19" s="2" t="s">
        <v>331</v>
      </c>
      <c r="S19" s="2" t="s">
        <v>332</v>
      </c>
      <c r="T19" s="2" t="s">
        <v>333</v>
      </c>
      <c r="U19" s="2" t="s">
        <v>334</v>
      </c>
      <c r="V19" s="2" t="s">
        <v>335</v>
      </c>
      <c r="W19" s="2" t="s">
        <v>336</v>
      </c>
      <c r="X19" s="2" t="s">
        <v>337</v>
      </c>
      <c r="Y19" s="2" t="s">
        <v>231</v>
      </c>
      <c r="Z19" s="2" t="s">
        <v>338</v>
      </c>
      <c r="AA19" s="2" t="s">
        <v>338</v>
      </c>
    </row>
    <row r="20" spans="1:27" x14ac:dyDescent="0.3">
      <c r="A20" s="5" t="s">
        <v>339</v>
      </c>
      <c r="B20" s="2"/>
      <c r="C20" s="2" t="s">
        <v>234</v>
      </c>
      <c r="D20" s="2" t="s">
        <v>234</v>
      </c>
      <c r="E20" s="2" t="s">
        <v>340</v>
      </c>
      <c r="F20" s="2" t="s">
        <v>341</v>
      </c>
      <c r="G20" s="2" t="s">
        <v>342</v>
      </c>
      <c r="H20" s="2" t="s">
        <v>343</v>
      </c>
      <c r="I20" s="2" t="s">
        <v>320</v>
      </c>
      <c r="J20" s="2" t="s">
        <v>344</v>
      </c>
      <c r="K20" s="2" t="s">
        <v>345</v>
      </c>
      <c r="L20" s="2" t="s">
        <v>346</v>
      </c>
      <c r="M20" s="2" t="s">
        <v>347</v>
      </c>
      <c r="N20" s="2" t="s">
        <v>348</v>
      </c>
      <c r="O20" s="2" t="s">
        <v>349</v>
      </c>
      <c r="P20" s="2" t="s">
        <v>261</v>
      </c>
      <c r="Q20" s="2" t="s">
        <v>350</v>
      </c>
      <c r="R20" s="2" t="s">
        <v>351</v>
      </c>
      <c r="S20" s="2" t="s">
        <v>352</v>
      </c>
      <c r="T20" s="2" t="s">
        <v>353</v>
      </c>
      <c r="U20" s="2" t="s">
        <v>354</v>
      </c>
      <c r="V20" s="2" t="s">
        <v>263</v>
      </c>
      <c r="W20" s="2" t="s">
        <v>355</v>
      </c>
      <c r="X20" s="2" t="s">
        <v>265</v>
      </c>
      <c r="Y20" s="2" t="s">
        <v>356</v>
      </c>
      <c r="Z20" s="2" t="s">
        <v>357</v>
      </c>
      <c r="AA20" s="2" t="s">
        <v>358</v>
      </c>
    </row>
    <row r="21" spans="1:27" x14ac:dyDescent="0.3">
      <c r="A21" s="5" t="s">
        <v>359</v>
      </c>
      <c r="B21" s="2"/>
      <c r="C21" s="2" t="s">
        <v>45</v>
      </c>
      <c r="D21" s="2" t="s">
        <v>45</v>
      </c>
      <c r="E21" s="2" t="s">
        <v>45</v>
      </c>
      <c r="F21" s="2" t="s">
        <v>197</v>
      </c>
      <c r="G21" s="2" t="s">
        <v>197</v>
      </c>
      <c r="H21" s="2" t="s">
        <v>45</v>
      </c>
      <c r="I21" s="2" t="s">
        <v>45</v>
      </c>
      <c r="J21" s="2" t="s">
        <v>45</v>
      </c>
      <c r="K21" s="2" t="s">
        <v>197</v>
      </c>
      <c r="L21" s="2" t="s">
        <v>360</v>
      </c>
      <c r="M21" s="2" t="s">
        <v>361</v>
      </c>
      <c r="N21" s="2" t="s">
        <v>362</v>
      </c>
      <c r="O21" s="2" t="s">
        <v>363</v>
      </c>
      <c r="P21" s="2" t="s">
        <v>320</v>
      </c>
      <c r="Q21" s="2" t="s">
        <v>364</v>
      </c>
      <c r="R21" s="2" t="s">
        <v>365</v>
      </c>
      <c r="S21" s="2" t="s">
        <v>366</v>
      </c>
      <c r="T21" s="2" t="s">
        <v>367</v>
      </c>
      <c r="U21" s="2" t="s">
        <v>223</v>
      </c>
      <c r="V21" s="2" t="s">
        <v>328</v>
      </c>
      <c r="W21" s="2" t="s">
        <v>368</v>
      </c>
      <c r="X21" s="2" t="s">
        <v>369</v>
      </c>
      <c r="Y21" s="2" t="s">
        <v>370</v>
      </c>
      <c r="Z21" s="2" t="s">
        <v>371</v>
      </c>
      <c r="AA21" s="2" t="s">
        <v>255</v>
      </c>
    </row>
    <row r="22" spans="1:27" x14ac:dyDescent="0.3">
      <c r="A22" s="7" t="s">
        <v>372</v>
      </c>
      <c r="B22" s="8"/>
      <c r="C22" s="8" t="s">
        <v>373</v>
      </c>
      <c r="D22" s="8" t="s">
        <v>268</v>
      </c>
      <c r="E22" s="8" t="s">
        <v>374</v>
      </c>
      <c r="F22" s="8" t="s">
        <v>375</v>
      </c>
      <c r="G22" s="8" t="s">
        <v>376</v>
      </c>
      <c r="H22" s="8" t="s">
        <v>377</v>
      </c>
      <c r="I22" s="8" t="s">
        <v>304</v>
      </c>
      <c r="J22" s="8" t="s">
        <v>306</v>
      </c>
      <c r="K22" s="8" t="s">
        <v>378</v>
      </c>
      <c r="L22" s="8" t="s">
        <v>379</v>
      </c>
      <c r="M22" s="8" t="s">
        <v>380</v>
      </c>
      <c r="N22" s="8" t="s">
        <v>272</v>
      </c>
      <c r="O22" s="8" t="s">
        <v>381</v>
      </c>
      <c r="P22" s="8" t="s">
        <v>382</v>
      </c>
      <c r="Q22" s="8" t="s">
        <v>383</v>
      </c>
      <c r="R22" s="8" t="s">
        <v>384</v>
      </c>
      <c r="S22" s="8" t="s">
        <v>385</v>
      </c>
      <c r="T22" s="8" t="s">
        <v>386</v>
      </c>
      <c r="U22" s="8" t="s">
        <v>387</v>
      </c>
      <c r="V22" s="8" t="s">
        <v>388</v>
      </c>
      <c r="W22" s="8" t="s">
        <v>389</v>
      </c>
      <c r="X22" s="8" t="s">
        <v>390</v>
      </c>
      <c r="Y22" s="8" t="s">
        <v>391</v>
      </c>
      <c r="Z22" s="8" t="s">
        <v>392</v>
      </c>
      <c r="AA22" s="8" t="s">
        <v>393</v>
      </c>
    </row>
    <row r="23" spans="1:27" x14ac:dyDescent="0.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">
      <c r="A25" s="7" t="s">
        <v>394</v>
      </c>
      <c r="B25" s="8"/>
      <c r="C25" s="8" t="s">
        <v>395</v>
      </c>
      <c r="D25" s="8" t="s">
        <v>396</v>
      </c>
      <c r="E25" s="8" t="s">
        <v>397</v>
      </c>
      <c r="F25" s="8" t="s">
        <v>398</v>
      </c>
      <c r="G25" s="8" t="s">
        <v>399</v>
      </c>
      <c r="H25" s="8" t="s">
        <v>400</v>
      </c>
      <c r="I25" s="8" t="s">
        <v>401</v>
      </c>
      <c r="J25" s="8" t="s">
        <v>402</v>
      </c>
      <c r="K25" s="8" t="s">
        <v>403</v>
      </c>
      <c r="L25" s="8" t="s">
        <v>404</v>
      </c>
      <c r="M25" s="8" t="s">
        <v>405</v>
      </c>
      <c r="N25" s="8" t="s">
        <v>406</v>
      </c>
      <c r="O25" s="8" t="s">
        <v>407</v>
      </c>
      <c r="P25" s="8" t="s">
        <v>408</v>
      </c>
      <c r="Q25" s="8" t="s">
        <v>409</v>
      </c>
      <c r="R25" s="8" t="s">
        <v>410</v>
      </c>
      <c r="S25" s="8" t="s">
        <v>411</v>
      </c>
      <c r="T25" s="8" t="s">
        <v>412</v>
      </c>
      <c r="U25" s="8" t="s">
        <v>413</v>
      </c>
      <c r="V25" s="8" t="s">
        <v>414</v>
      </c>
      <c r="W25" s="8" t="s">
        <v>415</v>
      </c>
      <c r="X25" s="8" t="s">
        <v>416</v>
      </c>
      <c r="Y25" s="8" t="s">
        <v>417</v>
      </c>
      <c r="Z25" s="8" t="s">
        <v>418</v>
      </c>
      <c r="AA25" s="8" t="s">
        <v>419</v>
      </c>
    </row>
    <row r="26" spans="1:27" x14ac:dyDescent="0.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7" t="s">
        <v>420</v>
      </c>
      <c r="B27" s="8"/>
      <c r="C27" s="8" t="s">
        <v>421</v>
      </c>
      <c r="D27" s="8" t="s">
        <v>422</v>
      </c>
      <c r="E27" s="8" t="s">
        <v>423</v>
      </c>
      <c r="F27" s="8" t="s">
        <v>424</v>
      </c>
      <c r="G27" s="8" t="s">
        <v>425</v>
      </c>
      <c r="H27" s="8" t="s">
        <v>426</v>
      </c>
      <c r="I27" s="8" t="s">
        <v>427</v>
      </c>
      <c r="J27" s="8" t="s">
        <v>428</v>
      </c>
      <c r="K27" s="8" t="s">
        <v>429</v>
      </c>
      <c r="L27" s="8" t="s">
        <v>430</v>
      </c>
      <c r="M27" s="8" t="s">
        <v>431</v>
      </c>
      <c r="N27" s="8" t="s">
        <v>432</v>
      </c>
      <c r="O27" s="8" t="s">
        <v>433</v>
      </c>
      <c r="P27" s="8" t="s">
        <v>434</v>
      </c>
      <c r="Q27" s="8" t="s">
        <v>435</v>
      </c>
      <c r="R27" s="8" t="s">
        <v>436</v>
      </c>
      <c r="S27" s="8" t="s">
        <v>437</v>
      </c>
      <c r="T27" s="8" t="s">
        <v>438</v>
      </c>
      <c r="U27" s="8" t="s">
        <v>439</v>
      </c>
      <c r="V27" s="8" t="s">
        <v>440</v>
      </c>
      <c r="W27" s="8" t="s">
        <v>441</v>
      </c>
      <c r="X27" s="8" t="s">
        <v>442</v>
      </c>
      <c r="Y27" s="8" t="s">
        <v>443</v>
      </c>
      <c r="Z27" s="8" t="s">
        <v>444</v>
      </c>
      <c r="AA27" s="8" t="s">
        <v>445</v>
      </c>
    </row>
    <row r="28" spans="1:27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23"/>
      <c r="B29" s="23"/>
      <c r="C29" s="23"/>
      <c r="D29" s="23"/>
      <c r="E29" s="2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</sheetData>
  <mergeCells count="1">
    <mergeCell ref="A29:E2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9D7F-7BA5-4EC7-A198-92F60AC0B826}">
  <dimension ref="A1:F30"/>
  <sheetViews>
    <sheetView tabSelected="1" workbookViewId="0">
      <selection activeCell="A27" sqref="A27"/>
    </sheetView>
  </sheetViews>
  <sheetFormatPr defaultRowHeight="14.4" x14ac:dyDescent="0.3"/>
  <cols>
    <col min="1" max="1" width="7" bestFit="1" customWidth="1"/>
    <col min="2" max="4" width="11.44140625" style="12" customWidth="1"/>
    <col min="5" max="5" width="11.33203125" style="12" customWidth="1"/>
    <col min="6" max="6" width="10.88671875" bestFit="1" customWidth="1"/>
  </cols>
  <sheetData>
    <row r="1" spans="1:6" x14ac:dyDescent="0.3">
      <c r="A1" s="15" t="s">
        <v>447</v>
      </c>
      <c r="B1" s="11" t="s">
        <v>1</v>
      </c>
      <c r="C1" s="11" t="s">
        <v>46</v>
      </c>
      <c r="D1" s="11" t="s">
        <v>88</v>
      </c>
      <c r="E1" s="11" t="s">
        <v>446</v>
      </c>
      <c r="F1" s="24" t="s">
        <v>448</v>
      </c>
    </row>
    <row r="2" spans="1:6" x14ac:dyDescent="0.3">
      <c r="A2" s="14">
        <v>1995</v>
      </c>
      <c r="B2" s="13">
        <v>13.33</v>
      </c>
      <c r="C2" s="13">
        <v>11.39</v>
      </c>
      <c r="D2" s="13">
        <v>13.03</v>
      </c>
      <c r="E2" s="21">
        <v>12.86345</v>
      </c>
      <c r="F2">
        <v>40.22</v>
      </c>
    </row>
    <row r="3" spans="1:6" x14ac:dyDescent="0.3">
      <c r="A3" s="14">
        <v>1996</v>
      </c>
      <c r="B3" s="13">
        <v>13.63</v>
      </c>
      <c r="C3" s="13">
        <v>11.98</v>
      </c>
      <c r="D3" s="13">
        <v>14.25</v>
      </c>
      <c r="E3" s="21">
        <v>13.152950000000001</v>
      </c>
      <c r="F3">
        <v>41.75</v>
      </c>
    </row>
    <row r="4" spans="1:6" x14ac:dyDescent="0.3">
      <c r="A4" s="14">
        <v>1997</v>
      </c>
      <c r="B4" s="13">
        <v>14.28</v>
      </c>
      <c r="C4" s="13">
        <v>12.77</v>
      </c>
      <c r="D4" s="13">
        <v>15.07</v>
      </c>
      <c r="E4" s="21">
        <v>13.780199999999999</v>
      </c>
      <c r="F4">
        <v>43.1</v>
      </c>
    </row>
    <row r="5" spans="1:6" x14ac:dyDescent="0.3">
      <c r="A5" s="14">
        <v>1998</v>
      </c>
      <c r="B5" s="13">
        <v>14.69</v>
      </c>
      <c r="C5" s="13">
        <v>13.18</v>
      </c>
      <c r="D5" s="13">
        <v>15.2</v>
      </c>
      <c r="E5" s="21">
        <v>14.175849999999999</v>
      </c>
      <c r="F5">
        <v>43.47</v>
      </c>
    </row>
    <row r="6" spans="1:6" x14ac:dyDescent="0.3">
      <c r="A6" s="14">
        <v>1999</v>
      </c>
      <c r="B6" s="13">
        <v>14.46</v>
      </c>
      <c r="C6" s="13">
        <v>13.2</v>
      </c>
      <c r="D6" s="13">
        <v>15.44</v>
      </c>
      <c r="E6" s="21">
        <v>13.953900000000001</v>
      </c>
      <c r="F6">
        <v>44.87</v>
      </c>
    </row>
    <row r="7" spans="1:6" x14ac:dyDescent="0.3">
      <c r="A7" s="14">
        <v>2000</v>
      </c>
      <c r="B7" s="13">
        <v>16.37</v>
      </c>
      <c r="C7" s="13">
        <v>14.14</v>
      </c>
      <c r="D7" s="13">
        <v>16.600000000000001</v>
      </c>
      <c r="E7" s="21">
        <v>15.79705</v>
      </c>
      <c r="F7">
        <v>49.32</v>
      </c>
    </row>
    <row r="8" spans="1:6" x14ac:dyDescent="0.3">
      <c r="A8" s="14">
        <v>2001</v>
      </c>
      <c r="B8" s="13">
        <v>14.08</v>
      </c>
      <c r="C8" s="13">
        <v>11.88</v>
      </c>
      <c r="D8" s="13">
        <v>13.47</v>
      </c>
      <c r="E8" s="21">
        <v>13.587199999999999</v>
      </c>
      <c r="F8">
        <v>52.209999999999994</v>
      </c>
    </row>
    <row r="9" spans="1:6" x14ac:dyDescent="0.3">
      <c r="A9" s="14">
        <v>2002</v>
      </c>
      <c r="B9" s="13">
        <v>14.42</v>
      </c>
      <c r="C9" s="13">
        <v>10.73</v>
      </c>
      <c r="D9" s="13">
        <v>11.52</v>
      </c>
      <c r="E9" s="21">
        <v>13.9153</v>
      </c>
      <c r="F9">
        <v>49.569999999999993</v>
      </c>
    </row>
    <row r="10" spans="1:6" x14ac:dyDescent="0.3">
      <c r="A10" s="14">
        <v>2003</v>
      </c>
      <c r="B10" s="13">
        <v>14.24</v>
      </c>
      <c r="C10" s="13">
        <v>10.27</v>
      </c>
      <c r="D10" s="13">
        <v>10.62</v>
      </c>
      <c r="E10" s="21">
        <v>13.7416</v>
      </c>
      <c r="F10">
        <v>49.16</v>
      </c>
    </row>
    <row r="11" spans="1:6" x14ac:dyDescent="0.3">
      <c r="A11" s="14">
        <v>2004</v>
      </c>
      <c r="B11" s="13">
        <v>14.98</v>
      </c>
      <c r="C11" s="13">
        <v>10.82</v>
      </c>
      <c r="D11" s="13">
        <v>11.95</v>
      </c>
      <c r="E11" s="21">
        <v>14.4557</v>
      </c>
      <c r="F11">
        <v>52.67</v>
      </c>
    </row>
    <row r="12" spans="1:6" x14ac:dyDescent="0.3">
      <c r="A12" s="14">
        <v>2005</v>
      </c>
      <c r="B12" s="13">
        <v>16.57</v>
      </c>
      <c r="C12" s="13">
        <v>11.35</v>
      </c>
      <c r="D12" s="13">
        <v>12.46</v>
      </c>
      <c r="E12" s="21">
        <v>15.99005</v>
      </c>
      <c r="F12">
        <v>55.870000000000005</v>
      </c>
    </row>
    <row r="13" spans="1:6" x14ac:dyDescent="0.3">
      <c r="A13" s="14">
        <v>2006</v>
      </c>
      <c r="B13" s="13">
        <v>17.84</v>
      </c>
      <c r="C13" s="13">
        <v>11.66</v>
      </c>
      <c r="D13" s="13">
        <v>13.89</v>
      </c>
      <c r="E13" s="21">
        <v>17.215599999999998</v>
      </c>
      <c r="F13">
        <v>57.86999999999999</v>
      </c>
    </row>
    <row r="14" spans="1:6" x14ac:dyDescent="0.3">
      <c r="A14" s="14">
        <v>2007</v>
      </c>
      <c r="B14" s="13">
        <v>18.09</v>
      </c>
      <c r="C14" s="13">
        <v>12.77</v>
      </c>
      <c r="D14" s="13">
        <v>14.85</v>
      </c>
      <c r="E14" s="21">
        <v>17.456849999999999</v>
      </c>
      <c r="F14">
        <v>59.46</v>
      </c>
    </row>
    <row r="15" spans="1:6" x14ac:dyDescent="0.3">
      <c r="A15" s="14">
        <v>2008</v>
      </c>
      <c r="B15" s="13">
        <v>18.22</v>
      </c>
      <c r="C15" s="13">
        <v>13.77</v>
      </c>
      <c r="D15" s="13">
        <v>14.73</v>
      </c>
      <c r="E15" s="21">
        <v>17.5823</v>
      </c>
      <c r="F15">
        <v>68.650000000000006</v>
      </c>
    </row>
    <row r="16" spans="1:6" x14ac:dyDescent="0.3">
      <c r="A16" s="14">
        <v>2009</v>
      </c>
      <c r="B16" s="13">
        <v>15.02</v>
      </c>
      <c r="C16" s="13">
        <v>11.21</v>
      </c>
      <c r="D16" s="13">
        <v>11.26</v>
      </c>
      <c r="E16" s="21">
        <v>14.494299999999999</v>
      </c>
      <c r="F16">
        <v>55.819999999999993</v>
      </c>
    </row>
    <row r="17" spans="1:6" x14ac:dyDescent="0.3">
      <c r="A17" s="14">
        <v>2010</v>
      </c>
      <c r="B17" s="13">
        <v>16.739999999999998</v>
      </c>
      <c r="C17" s="13">
        <v>21.21</v>
      </c>
      <c r="D17" s="13">
        <v>13.45</v>
      </c>
      <c r="E17" s="21">
        <v>16.1541</v>
      </c>
      <c r="F17">
        <v>69.680000000000007</v>
      </c>
    </row>
    <row r="18" spans="1:6" x14ac:dyDescent="0.3">
      <c r="A18" s="14">
        <v>2011</v>
      </c>
      <c r="B18" s="13">
        <v>17.93</v>
      </c>
      <c r="C18" s="13">
        <v>23.4</v>
      </c>
      <c r="D18" s="13">
        <v>14.16</v>
      </c>
      <c r="E18" s="21">
        <v>17.30245</v>
      </c>
      <c r="F18">
        <v>78.460000000000008</v>
      </c>
    </row>
    <row r="19" spans="1:6" x14ac:dyDescent="0.3">
      <c r="A19" s="14">
        <v>2012</v>
      </c>
      <c r="B19" s="13">
        <v>18.72</v>
      </c>
      <c r="C19" s="13">
        <v>24.43</v>
      </c>
      <c r="D19" s="13">
        <v>25.67</v>
      </c>
      <c r="E19" s="21">
        <v>18.064799999999998</v>
      </c>
      <c r="F19">
        <v>96.16</v>
      </c>
    </row>
    <row r="20" spans="1:6" x14ac:dyDescent="0.3">
      <c r="A20" s="14">
        <v>2013</v>
      </c>
      <c r="B20" s="13">
        <v>19.57</v>
      </c>
      <c r="C20" s="13">
        <v>25.8</v>
      </c>
      <c r="D20" s="13">
        <v>25.85</v>
      </c>
      <c r="E20" s="21">
        <v>18.88505</v>
      </c>
      <c r="F20">
        <v>95.28</v>
      </c>
    </row>
    <row r="21" spans="1:6" x14ac:dyDescent="0.3">
      <c r="A21" s="14">
        <v>2014</v>
      </c>
      <c r="B21" s="13">
        <v>20.32</v>
      </c>
      <c r="C21" s="13">
        <v>27.95</v>
      </c>
      <c r="D21" s="13">
        <v>26.62</v>
      </c>
      <c r="E21" s="21">
        <v>19.608799999999999</v>
      </c>
      <c r="F21">
        <v>98.82</v>
      </c>
    </row>
    <row r="22" spans="1:6" x14ac:dyDescent="0.3">
      <c r="A22" s="14">
        <v>2015</v>
      </c>
      <c r="B22" s="13">
        <v>29.02</v>
      </c>
      <c r="C22" s="13">
        <v>28.22</v>
      </c>
      <c r="D22" s="13">
        <v>26.16</v>
      </c>
      <c r="E22" s="21">
        <v>28.004300000000001</v>
      </c>
      <c r="F22">
        <v>100.57000000000001</v>
      </c>
    </row>
    <row r="23" spans="1:6" x14ac:dyDescent="0.3">
      <c r="A23" s="14">
        <v>2016</v>
      </c>
      <c r="B23" s="13">
        <v>27.87</v>
      </c>
      <c r="C23" s="13">
        <v>27.38</v>
      </c>
      <c r="D23" s="13">
        <v>25.24</v>
      </c>
      <c r="E23" s="21">
        <v>26.894550000000002</v>
      </c>
      <c r="F23">
        <v>100.21</v>
      </c>
    </row>
    <row r="24" spans="1:6" x14ac:dyDescent="0.3">
      <c r="A24" s="14">
        <v>2017</v>
      </c>
      <c r="B24" s="13">
        <v>29.22</v>
      </c>
      <c r="C24" s="13">
        <v>28.24</v>
      </c>
      <c r="D24" s="13">
        <v>26.4</v>
      </c>
      <c r="E24" s="21">
        <v>28.197299999999998</v>
      </c>
      <c r="F24">
        <v>107.72999999999999</v>
      </c>
    </row>
    <row r="25" spans="1:6" x14ac:dyDescent="0.3">
      <c r="A25" s="14">
        <v>2018</v>
      </c>
      <c r="B25" s="13">
        <v>30.64</v>
      </c>
      <c r="C25" s="13">
        <v>30.89</v>
      </c>
      <c r="D25" s="13">
        <v>28.76</v>
      </c>
      <c r="E25" s="21">
        <v>29.567599999999999</v>
      </c>
      <c r="F25">
        <v>118.85</v>
      </c>
    </row>
    <row r="26" spans="1:6" x14ac:dyDescent="0.3">
      <c r="A26" s="14">
        <v>2019</v>
      </c>
      <c r="B26" s="13">
        <v>31.44</v>
      </c>
      <c r="C26" s="13">
        <v>32.85</v>
      </c>
      <c r="D26" s="13">
        <v>30.27</v>
      </c>
      <c r="E26" s="21">
        <v>30.339600000000001</v>
      </c>
      <c r="F26">
        <v>122.23</v>
      </c>
    </row>
    <row r="27" spans="1:6" x14ac:dyDescent="0.3">
      <c r="A27" s="19">
        <v>2020</v>
      </c>
      <c r="B27" s="21">
        <f>B26-(B26*3.5%)</f>
        <v>30.339600000000001</v>
      </c>
      <c r="C27" s="21">
        <f t="shared" ref="C27:E27" si="0">C26-(C26*3.5%)</f>
        <v>31.70025</v>
      </c>
      <c r="D27" s="21">
        <f t="shared" si="0"/>
        <v>29.210549999999998</v>
      </c>
      <c r="E27" s="21">
        <f t="shared" si="0"/>
        <v>29.277714</v>
      </c>
      <c r="F27">
        <v>119.55</v>
      </c>
    </row>
    <row r="28" spans="1:6" x14ac:dyDescent="0.3">
      <c r="A28" s="19">
        <v>2021</v>
      </c>
      <c r="E28" s="22">
        <f>(E27*6.5%)+E27</f>
        <v>31.180765409999999</v>
      </c>
    </row>
    <row r="29" spans="1:6" x14ac:dyDescent="0.3">
      <c r="A29" s="19">
        <v>2022</v>
      </c>
      <c r="E29" s="22">
        <f t="shared" ref="E29:E30" si="1">(E28*6.5%)+E28</f>
        <v>33.207515161650001</v>
      </c>
    </row>
    <row r="30" spans="1:6" x14ac:dyDescent="0.3">
      <c r="A30" s="19">
        <v>2023</v>
      </c>
      <c r="E30" s="22">
        <f t="shared" si="1"/>
        <v>35.36600364715725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DA3B-14AB-430F-9CEF-A7F17427BED1}">
  <dimension ref="A1:E27"/>
  <sheetViews>
    <sheetView workbookViewId="0">
      <selection activeCell="D3" sqref="D3:D27"/>
    </sheetView>
  </sheetViews>
  <sheetFormatPr defaultRowHeight="14.4" x14ac:dyDescent="0.3"/>
  <cols>
    <col min="1" max="4" width="8.88671875" style="25"/>
  </cols>
  <sheetData>
    <row r="1" spans="1:5" x14ac:dyDescent="0.3">
      <c r="A1" s="25" t="s">
        <v>1</v>
      </c>
      <c r="B1" s="25" t="s">
        <v>46</v>
      </c>
      <c r="C1" s="25" t="s">
        <v>88</v>
      </c>
      <c r="E1" t="s">
        <v>521</v>
      </c>
    </row>
    <row r="3" spans="1:5" x14ac:dyDescent="0.3">
      <c r="A3" s="25" t="s">
        <v>449</v>
      </c>
      <c r="B3" s="25" t="s">
        <v>474</v>
      </c>
      <c r="C3" s="25" t="s">
        <v>498</v>
      </c>
      <c r="D3" s="25">
        <f>VALUE(RIGHT(A3,5))+VALUE(RIGHT(B3,5))+VALUE(RIGHT(C3,5))</f>
        <v>40.22</v>
      </c>
    </row>
    <row r="4" spans="1:5" x14ac:dyDescent="0.3">
      <c r="A4" s="25" t="s">
        <v>450</v>
      </c>
      <c r="B4" s="25" t="s">
        <v>475</v>
      </c>
      <c r="C4" s="25" t="s">
        <v>499</v>
      </c>
      <c r="D4" s="25">
        <f t="shared" ref="D4:D27" si="0">VALUE(RIGHT(A4,5))+VALUE(RIGHT(B4,5))+VALUE(RIGHT(C4,5))</f>
        <v>41.75</v>
      </c>
    </row>
    <row r="5" spans="1:5" x14ac:dyDescent="0.3">
      <c r="A5" s="25" t="s">
        <v>451</v>
      </c>
      <c r="B5" s="25" t="s">
        <v>476</v>
      </c>
      <c r="C5" s="25" t="s">
        <v>500</v>
      </c>
      <c r="D5" s="25">
        <f t="shared" si="0"/>
        <v>43.1</v>
      </c>
    </row>
    <row r="6" spans="1:5" x14ac:dyDescent="0.3">
      <c r="A6" s="25" t="s">
        <v>452</v>
      </c>
      <c r="B6" s="25" t="s">
        <v>477</v>
      </c>
      <c r="C6" s="25" t="s">
        <v>501</v>
      </c>
      <c r="D6" s="25">
        <f t="shared" si="0"/>
        <v>43.47</v>
      </c>
    </row>
    <row r="7" spans="1:5" x14ac:dyDescent="0.3">
      <c r="A7" s="25" t="s">
        <v>453</v>
      </c>
      <c r="B7" s="25" t="s">
        <v>478</v>
      </c>
      <c r="C7" s="25" t="s">
        <v>502</v>
      </c>
      <c r="D7" s="25">
        <f t="shared" si="0"/>
        <v>44.87</v>
      </c>
    </row>
    <row r="8" spans="1:5" x14ac:dyDescent="0.3">
      <c r="A8" s="25" t="s">
        <v>454</v>
      </c>
      <c r="B8" s="25" t="s">
        <v>479</v>
      </c>
      <c r="C8" s="25" t="s">
        <v>503</v>
      </c>
      <c r="D8" s="25">
        <f t="shared" si="0"/>
        <v>49.32</v>
      </c>
    </row>
    <row r="9" spans="1:5" x14ac:dyDescent="0.3">
      <c r="A9" s="25" t="s">
        <v>455</v>
      </c>
      <c r="B9" s="25" t="s">
        <v>480</v>
      </c>
      <c r="C9" s="25" t="s">
        <v>504</v>
      </c>
      <c r="D9" s="25">
        <f t="shared" si="0"/>
        <v>52.209999999999994</v>
      </c>
    </row>
    <row r="10" spans="1:5" x14ac:dyDescent="0.3">
      <c r="A10" s="25" t="s">
        <v>456</v>
      </c>
      <c r="B10" s="25" t="s">
        <v>481</v>
      </c>
      <c r="C10" s="25" t="s">
        <v>505</v>
      </c>
      <c r="D10" s="25">
        <f t="shared" si="0"/>
        <v>49.569999999999993</v>
      </c>
    </row>
    <row r="11" spans="1:5" x14ac:dyDescent="0.3">
      <c r="A11" s="25" t="s">
        <v>457</v>
      </c>
      <c r="B11" s="25" t="s">
        <v>482</v>
      </c>
      <c r="C11" s="25" t="s">
        <v>506</v>
      </c>
      <c r="D11" s="25">
        <f t="shared" si="0"/>
        <v>49.16</v>
      </c>
    </row>
    <row r="12" spans="1:5" x14ac:dyDescent="0.3">
      <c r="A12" s="25" t="s">
        <v>458</v>
      </c>
      <c r="B12" s="25" t="s">
        <v>483</v>
      </c>
      <c r="C12" s="25" t="s">
        <v>454</v>
      </c>
      <c r="D12" s="25">
        <f t="shared" si="0"/>
        <v>52.67</v>
      </c>
    </row>
    <row r="13" spans="1:5" x14ac:dyDescent="0.3">
      <c r="A13" s="25" t="s">
        <v>459</v>
      </c>
      <c r="B13" s="25" t="s">
        <v>484</v>
      </c>
      <c r="C13" s="25" t="s">
        <v>507</v>
      </c>
      <c r="D13" s="25">
        <f t="shared" si="0"/>
        <v>55.870000000000005</v>
      </c>
    </row>
    <row r="14" spans="1:5" x14ac:dyDescent="0.3">
      <c r="A14" s="25" t="s">
        <v>460</v>
      </c>
      <c r="B14" s="25" t="s">
        <v>484</v>
      </c>
      <c r="C14" s="25" t="s">
        <v>508</v>
      </c>
      <c r="D14" s="25">
        <f t="shared" si="0"/>
        <v>57.86999999999999</v>
      </c>
    </row>
    <row r="15" spans="1:5" x14ac:dyDescent="0.3">
      <c r="A15" s="25" t="s">
        <v>461</v>
      </c>
      <c r="B15" s="25" t="s">
        <v>485</v>
      </c>
      <c r="C15" s="25" t="s">
        <v>509</v>
      </c>
      <c r="D15" s="25">
        <f t="shared" si="0"/>
        <v>59.46</v>
      </c>
    </row>
    <row r="16" spans="1:5" x14ac:dyDescent="0.3">
      <c r="A16" s="25" t="s">
        <v>462</v>
      </c>
      <c r="B16" s="25" t="s">
        <v>486</v>
      </c>
      <c r="C16" s="25" t="s">
        <v>510</v>
      </c>
      <c r="D16" s="25">
        <f t="shared" si="0"/>
        <v>68.650000000000006</v>
      </c>
    </row>
    <row r="17" spans="1:4" x14ac:dyDescent="0.3">
      <c r="A17" s="25" t="s">
        <v>463</v>
      </c>
      <c r="B17" s="25" t="s">
        <v>487</v>
      </c>
      <c r="C17" s="25" t="s">
        <v>500</v>
      </c>
      <c r="D17" s="25">
        <f t="shared" si="0"/>
        <v>55.819999999999993</v>
      </c>
    </row>
    <row r="18" spans="1:4" x14ac:dyDescent="0.3">
      <c r="A18" s="25" t="s">
        <v>464</v>
      </c>
      <c r="B18" s="25" t="s">
        <v>488</v>
      </c>
      <c r="C18" s="25" t="s">
        <v>511</v>
      </c>
      <c r="D18" s="25">
        <f t="shared" si="0"/>
        <v>69.680000000000007</v>
      </c>
    </row>
    <row r="19" spans="1:4" x14ac:dyDescent="0.3">
      <c r="A19" s="25" t="s">
        <v>465</v>
      </c>
      <c r="B19" s="25" t="s">
        <v>489</v>
      </c>
      <c r="C19" s="25" t="s">
        <v>512</v>
      </c>
      <c r="D19" s="25">
        <f t="shared" si="0"/>
        <v>78.460000000000008</v>
      </c>
    </row>
    <row r="20" spans="1:4" x14ac:dyDescent="0.3">
      <c r="A20" s="25" t="s">
        <v>466</v>
      </c>
      <c r="B20" s="25" t="s">
        <v>490</v>
      </c>
      <c r="C20" s="25" t="s">
        <v>513</v>
      </c>
      <c r="D20" s="25">
        <f t="shared" si="0"/>
        <v>96.16</v>
      </c>
    </row>
    <row r="21" spans="1:4" x14ac:dyDescent="0.3">
      <c r="A21" s="25" t="s">
        <v>467</v>
      </c>
      <c r="B21" s="25" t="s">
        <v>491</v>
      </c>
      <c r="C21" s="25" t="s">
        <v>514</v>
      </c>
      <c r="D21" s="25">
        <f t="shared" si="0"/>
        <v>95.28</v>
      </c>
    </row>
    <row r="22" spans="1:4" x14ac:dyDescent="0.3">
      <c r="A22" s="25" t="s">
        <v>468</v>
      </c>
      <c r="B22" s="25" t="s">
        <v>492</v>
      </c>
      <c r="C22" s="25" t="s">
        <v>515</v>
      </c>
      <c r="D22" s="25">
        <f t="shared" si="0"/>
        <v>98.82</v>
      </c>
    </row>
    <row r="23" spans="1:4" x14ac:dyDescent="0.3">
      <c r="A23" s="25" t="s">
        <v>469</v>
      </c>
      <c r="B23" s="25" t="s">
        <v>493</v>
      </c>
      <c r="C23" s="25" t="s">
        <v>516</v>
      </c>
      <c r="D23" s="25">
        <f t="shared" si="0"/>
        <v>100.57000000000001</v>
      </c>
    </row>
    <row r="24" spans="1:4" x14ac:dyDescent="0.3">
      <c r="A24" s="25" t="s">
        <v>470</v>
      </c>
      <c r="B24" s="25" t="s">
        <v>494</v>
      </c>
      <c r="C24" s="25" t="s">
        <v>517</v>
      </c>
      <c r="D24" s="25">
        <f t="shared" si="0"/>
        <v>100.21</v>
      </c>
    </row>
    <row r="25" spans="1:4" x14ac:dyDescent="0.3">
      <c r="A25" s="25" t="s">
        <v>471</v>
      </c>
      <c r="B25" s="25" t="s">
        <v>495</v>
      </c>
      <c r="C25" s="25" t="s">
        <v>518</v>
      </c>
      <c r="D25" s="25">
        <f t="shared" si="0"/>
        <v>107.72999999999999</v>
      </c>
    </row>
    <row r="26" spans="1:4" x14ac:dyDescent="0.3">
      <c r="A26" s="25" t="s">
        <v>472</v>
      </c>
      <c r="B26" s="25" t="s">
        <v>496</v>
      </c>
      <c r="C26" s="25" t="s">
        <v>519</v>
      </c>
      <c r="D26" s="25">
        <f t="shared" si="0"/>
        <v>118.85</v>
      </c>
    </row>
    <row r="27" spans="1:4" x14ac:dyDescent="0.3">
      <c r="A27" s="25" t="s">
        <v>473</v>
      </c>
      <c r="B27" s="25" t="s">
        <v>497</v>
      </c>
      <c r="C27" s="25" t="s">
        <v>520</v>
      </c>
      <c r="D27" s="25">
        <f t="shared" si="0"/>
        <v>122.23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29BA-0FF4-4DB1-A9AA-D40718E084CC}">
  <dimension ref="A1:E30"/>
  <sheetViews>
    <sheetView topLeftCell="A7" workbookViewId="0">
      <selection activeCell="E28" sqref="E28"/>
    </sheetView>
  </sheetViews>
  <sheetFormatPr defaultRowHeight="14.4" x14ac:dyDescent="0.3"/>
  <cols>
    <col min="5" max="5" width="12" bestFit="1" customWidth="1"/>
  </cols>
  <sheetData>
    <row r="1" spans="1:5" x14ac:dyDescent="0.3">
      <c r="A1" s="15" t="s">
        <v>447</v>
      </c>
      <c r="B1" s="16" t="s">
        <v>1</v>
      </c>
      <c r="C1" s="17" t="s">
        <v>46</v>
      </c>
      <c r="D1" s="16" t="s">
        <v>88</v>
      </c>
      <c r="E1" s="16" t="s">
        <v>446</v>
      </c>
    </row>
    <row r="2" spans="1:5" x14ac:dyDescent="0.3">
      <c r="A2" s="14">
        <v>1995</v>
      </c>
      <c r="B2" s="18">
        <v>36329</v>
      </c>
      <c r="C2" s="18">
        <v>21418</v>
      </c>
      <c r="D2" s="18">
        <v>23294</v>
      </c>
      <c r="E2" s="20">
        <v>36423.550997624996</v>
      </c>
    </row>
    <row r="3" spans="1:5" x14ac:dyDescent="0.3">
      <c r="A3" s="14">
        <v>1996</v>
      </c>
      <c r="B3" s="16">
        <v>37192</v>
      </c>
      <c r="C3" s="18">
        <v>23550</v>
      </c>
      <c r="D3" s="18">
        <v>22843</v>
      </c>
      <c r="E3" s="20">
        <v>35718.347018062501</v>
      </c>
    </row>
    <row r="4" spans="1:5" x14ac:dyDescent="0.3">
      <c r="A4" s="14">
        <v>1997</v>
      </c>
      <c r="B4" s="18">
        <v>36327</v>
      </c>
      <c r="C4" s="18">
        <v>24623</v>
      </c>
      <c r="D4" s="18">
        <v>23352</v>
      </c>
      <c r="E4" s="20">
        <v>36514.242418500005</v>
      </c>
    </row>
    <row r="5" spans="1:5" x14ac:dyDescent="0.3">
      <c r="A5" s="14">
        <v>1998</v>
      </c>
      <c r="B5" s="18">
        <v>162953</v>
      </c>
      <c r="C5" s="18">
        <v>282130</v>
      </c>
      <c r="D5" s="18">
        <v>302846</v>
      </c>
      <c r="E5" s="20">
        <v>473543.69045362499</v>
      </c>
    </row>
    <row r="6" spans="1:5" x14ac:dyDescent="0.3">
      <c r="A6" s="14">
        <v>1999</v>
      </c>
      <c r="B6" s="18">
        <v>164345</v>
      </c>
      <c r="C6" s="18">
        <v>303678</v>
      </c>
      <c r="D6" s="18">
        <v>323947</v>
      </c>
      <c r="E6" s="20">
        <v>506538.16755506245</v>
      </c>
    </row>
    <row r="7" spans="1:5" x14ac:dyDescent="0.3">
      <c r="A7" s="14">
        <v>2000</v>
      </c>
      <c r="B7" s="18">
        <v>161555</v>
      </c>
      <c r="C7" s="18">
        <v>369923</v>
      </c>
      <c r="D7" s="18">
        <v>313857</v>
      </c>
      <c r="E7" s="20">
        <v>490760.98761318746</v>
      </c>
    </row>
    <row r="8" spans="1:5" x14ac:dyDescent="0.3">
      <c r="A8" s="14">
        <v>2001</v>
      </c>
      <c r="B8" s="18">
        <v>118689</v>
      </c>
      <c r="C8" s="18">
        <v>295459</v>
      </c>
      <c r="D8" s="18">
        <v>309369</v>
      </c>
      <c r="E8" s="20">
        <v>483743.34801168746</v>
      </c>
    </row>
    <row r="9" spans="1:5" x14ac:dyDescent="0.3">
      <c r="A9" s="14">
        <v>2002</v>
      </c>
      <c r="B9" s="18">
        <v>108872</v>
      </c>
      <c r="C9" s="18">
        <v>526128</v>
      </c>
      <c r="D9" s="18">
        <v>334726</v>
      </c>
      <c r="E9" s="20">
        <v>523392.69903112511</v>
      </c>
    </row>
    <row r="10" spans="1:5" x14ac:dyDescent="0.3">
      <c r="A10" s="14">
        <v>2003</v>
      </c>
      <c r="B10" s="18">
        <v>154157</v>
      </c>
      <c r="C10" s="18">
        <v>2378798</v>
      </c>
      <c r="D10" s="18">
        <v>380361</v>
      </c>
      <c r="E10" s="20">
        <v>594749.6471626875</v>
      </c>
    </row>
    <row r="11" spans="1:5" x14ac:dyDescent="0.3">
      <c r="A11" s="14">
        <v>2004</v>
      </c>
      <c r="B11" s="18">
        <v>161829</v>
      </c>
      <c r="C11" s="18">
        <v>1568771</v>
      </c>
      <c r="D11" s="18">
        <v>372037</v>
      </c>
      <c r="E11" s="20">
        <v>581733.86462193751</v>
      </c>
    </row>
    <row r="12" spans="1:5" x14ac:dyDescent="0.3">
      <c r="A12" s="14">
        <v>2005</v>
      </c>
      <c r="B12" s="18">
        <v>171500</v>
      </c>
      <c r="C12" s="18">
        <v>525283</v>
      </c>
      <c r="D12" s="18">
        <v>379002</v>
      </c>
      <c r="E12" s="20">
        <v>592624.65335287503</v>
      </c>
    </row>
    <row r="13" spans="1:5" x14ac:dyDescent="0.3">
      <c r="A13" s="14">
        <v>2006</v>
      </c>
      <c r="B13" s="18">
        <v>210568</v>
      </c>
      <c r="C13" s="18">
        <v>532746</v>
      </c>
      <c r="D13" s="18">
        <v>420063</v>
      </c>
      <c r="E13" s="20">
        <v>656829.48839681246</v>
      </c>
    </row>
    <row r="14" spans="1:5" x14ac:dyDescent="0.3">
      <c r="A14" s="14">
        <v>2007</v>
      </c>
      <c r="B14" s="18">
        <v>204186</v>
      </c>
      <c r="C14" s="18">
        <v>766467</v>
      </c>
      <c r="D14" s="18">
        <v>429656</v>
      </c>
      <c r="E14" s="20">
        <v>671829.53668050002</v>
      </c>
    </row>
    <row r="15" spans="1:5" x14ac:dyDescent="0.3">
      <c r="A15" s="14">
        <v>2008</v>
      </c>
      <c r="B15" s="18">
        <v>356445</v>
      </c>
      <c r="C15" s="18">
        <v>1100292</v>
      </c>
      <c r="D15" s="18">
        <v>533412</v>
      </c>
      <c r="E15" s="20">
        <v>834067.10675475013</v>
      </c>
    </row>
    <row r="16" spans="1:5" x14ac:dyDescent="0.3">
      <c r="A16" s="14">
        <v>2009</v>
      </c>
      <c r="B16" s="18">
        <v>1002403</v>
      </c>
      <c r="C16" s="18">
        <v>1647600</v>
      </c>
      <c r="D16" s="18">
        <v>619506</v>
      </c>
      <c r="E16" s="20">
        <v>968687.57552737533</v>
      </c>
    </row>
    <row r="17" spans="1:5" x14ac:dyDescent="0.3">
      <c r="A17" s="14">
        <v>2010</v>
      </c>
      <c r="B17" s="18">
        <v>1131668</v>
      </c>
      <c r="C17" s="18">
        <v>2594467</v>
      </c>
      <c r="D17" s="18">
        <v>676341</v>
      </c>
      <c r="E17" s="20">
        <v>1057557.3497589377</v>
      </c>
    </row>
    <row r="18" spans="1:5" x14ac:dyDescent="0.3">
      <c r="A18" s="14">
        <v>2011</v>
      </c>
      <c r="B18" s="18">
        <v>1168839</v>
      </c>
      <c r="C18" s="18">
        <v>2915393</v>
      </c>
      <c r="D18" s="18">
        <v>650633</v>
      </c>
      <c r="E18" s="20">
        <v>1017359.1592786873</v>
      </c>
    </row>
    <row r="19" spans="1:5" x14ac:dyDescent="0.3">
      <c r="A19" s="14">
        <v>2012</v>
      </c>
      <c r="B19" s="18">
        <v>1150467</v>
      </c>
      <c r="C19" s="18">
        <v>3346829</v>
      </c>
      <c r="D19" s="18">
        <v>1340127</v>
      </c>
      <c r="E19" s="20">
        <v>2095483.1341888127</v>
      </c>
    </row>
    <row r="20" spans="1:5" x14ac:dyDescent="0.3">
      <c r="A20" s="14">
        <v>2013</v>
      </c>
      <c r="B20" s="18">
        <v>1102961</v>
      </c>
      <c r="C20" s="18">
        <v>3457087</v>
      </c>
      <c r="D20" s="18">
        <v>1445820</v>
      </c>
      <c r="E20" s="20">
        <v>2260749.4849912501</v>
      </c>
    </row>
    <row r="21" spans="1:5" x14ac:dyDescent="0.3">
      <c r="A21" s="14">
        <v>2014</v>
      </c>
      <c r="B21" s="18">
        <v>1202018</v>
      </c>
      <c r="C21" s="18">
        <v>3678508</v>
      </c>
      <c r="D21" s="18">
        <v>1528631</v>
      </c>
      <c r="E21" s="20">
        <v>2390236.5066133123</v>
      </c>
    </row>
    <row r="22" spans="1:5" x14ac:dyDescent="0.3">
      <c r="A22" s="14">
        <v>2015</v>
      </c>
      <c r="B22" s="18">
        <v>2502748</v>
      </c>
      <c r="C22" s="18">
        <v>4002714</v>
      </c>
      <c r="D22" s="18">
        <v>1530960</v>
      </c>
      <c r="E22" s="20">
        <v>2393878.2362550003</v>
      </c>
    </row>
    <row r="23" spans="1:5" x14ac:dyDescent="0.3">
      <c r="A23" s="14">
        <v>2016</v>
      </c>
      <c r="B23" s="18">
        <v>2332689</v>
      </c>
      <c r="C23" s="18">
        <v>4192557</v>
      </c>
      <c r="D23" s="18">
        <v>1457597</v>
      </c>
      <c r="E23" s="20">
        <v>2279164.5343644377</v>
      </c>
    </row>
    <row r="24" spans="1:5" x14ac:dyDescent="0.3">
      <c r="A24" s="14">
        <v>2017</v>
      </c>
      <c r="B24" s="18">
        <v>2345564</v>
      </c>
      <c r="C24" s="18">
        <v>4501635</v>
      </c>
      <c r="D24" s="18">
        <v>1521387</v>
      </c>
      <c r="E24" s="20">
        <v>2378909.4608750632</v>
      </c>
    </row>
    <row r="25" spans="1:5" x14ac:dyDescent="0.3">
      <c r="A25" s="14">
        <v>2018</v>
      </c>
      <c r="B25" s="18">
        <v>4927943</v>
      </c>
      <c r="C25" s="18">
        <v>4213573</v>
      </c>
      <c r="D25" s="18">
        <v>1528375</v>
      </c>
      <c r="E25" s="20">
        <v>2389836.2134453128</v>
      </c>
    </row>
    <row r="26" spans="1:5" x14ac:dyDescent="0.3">
      <c r="A26" s="14">
        <v>2019</v>
      </c>
      <c r="B26" s="18">
        <v>5046180</v>
      </c>
      <c r="C26" s="18">
        <v>5494626</v>
      </c>
      <c r="D26" s="18">
        <v>1642398</v>
      </c>
      <c r="E26" s="20">
        <v>2568127.7286596252</v>
      </c>
    </row>
    <row r="27" spans="1:5" x14ac:dyDescent="0.3">
      <c r="A27" s="19">
        <v>2020</v>
      </c>
      <c r="B27" s="20">
        <f>(B26*5.5%)+B26</f>
        <v>5323719.9000000004</v>
      </c>
      <c r="C27" s="20">
        <f t="shared" ref="C27:D27" si="0">(C26*5.5%)+C26</f>
        <v>5796830.4299999997</v>
      </c>
      <c r="D27" s="20">
        <f t="shared" si="0"/>
        <v>1732729.89</v>
      </c>
      <c r="E27" s="20">
        <f>(E26*5.5%)+E26</f>
        <v>2709374.7537359046</v>
      </c>
    </row>
    <row r="28" spans="1:5" x14ac:dyDescent="0.3">
      <c r="A28" s="19">
        <v>2021</v>
      </c>
      <c r="B28" s="20"/>
      <c r="C28" s="20"/>
      <c r="D28" s="20"/>
      <c r="E28" s="20">
        <f>(E27*15%)+E27</f>
        <v>3115780.9667962901</v>
      </c>
    </row>
    <row r="29" spans="1:5" x14ac:dyDescent="0.3">
      <c r="A29" s="19">
        <v>2022</v>
      </c>
      <c r="E29" s="20">
        <f t="shared" ref="E28:E30" si="1">(E28*3.5%)+E28</f>
        <v>3224833.3006341602</v>
      </c>
    </row>
    <row r="30" spans="1:5" x14ac:dyDescent="0.3">
      <c r="A30" s="19">
        <v>2023</v>
      </c>
      <c r="E30" s="20">
        <f t="shared" si="1"/>
        <v>3337702.4661563556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Passenger Revenue			</vt:lpstr>
      <vt:lpstr>Revenue</vt:lpstr>
      <vt:lpstr>Sheet1</vt:lpstr>
      <vt:lpstr>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2021-10-08T02:19:12Z</dcterms:created>
  <dcterms:modified xsi:type="dcterms:W3CDTF">2021-10-10T17:47:38Z</dcterms:modified>
</cp:coreProperties>
</file>